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4996" yWindow="270" windowWidth="12120" windowHeight="9000" activeTab="6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</sheets>
  <definedNames>
    <definedName name="PAGE1">'Page 1'!$A$1:$K$58</definedName>
    <definedName name="PAGE2">'Page 2'!$A$1:$K$56</definedName>
    <definedName name="PAGE3">'Page 3'!$A$1:$J$53</definedName>
    <definedName name="PAGE4">'Page 4'!$A$1:$J$52</definedName>
    <definedName name="PAGE5">'Page 5'!$A$1:$K$51</definedName>
    <definedName name="PAGE6">'Page 6'!$A$1:$L$55</definedName>
    <definedName name="PAGE7">'Page 7'!$A$1:$L$55</definedName>
    <definedName name="_xlnm.Print_Area" localSheetId="0">'Page 1'!$A$1:$L$58</definedName>
    <definedName name="_xlnm.Print_Area" localSheetId="1">'Page 2'!$A$1:$K$56</definedName>
    <definedName name="_xlnm.Print_Area" localSheetId="2">'Page 3'!$A$1:$J$52</definedName>
    <definedName name="_xlnm.Print_Area" localSheetId="3">'Page 4'!$A$1:$J$52</definedName>
    <definedName name="_xlnm.Print_Area" localSheetId="4">'Page 5'!$A$1:$K$50</definedName>
    <definedName name="_xlnm.Print_Area" localSheetId="5">'Page 6'!$A$1:$L$55</definedName>
    <definedName name="_xlnm.Print_Area" localSheetId="6">'Page 7'!$A$1:$K$59</definedName>
    <definedName name="_xlnm.Print_Area">'Page 7'!$A$1:$L$59</definedName>
  </definedNames>
  <calcPr fullCalcOnLoad="1"/>
</workbook>
</file>

<file path=xl/sharedStrings.xml><?xml version="1.0" encoding="utf-8"?>
<sst xmlns="http://schemas.openxmlformats.org/spreadsheetml/2006/main" count="392" uniqueCount="313">
  <si>
    <t>Prestar Resources Berhad</t>
  </si>
  <si>
    <t>Notes to the  Interim Financial Report for the period ended  31 Dec 2002</t>
  </si>
  <si>
    <t>1</t>
  </si>
  <si>
    <t>2</t>
  </si>
  <si>
    <t>3</t>
  </si>
  <si>
    <t>4</t>
  </si>
  <si>
    <t>5</t>
  </si>
  <si>
    <t>6</t>
  </si>
  <si>
    <t xml:space="preserve">i ) </t>
  </si>
  <si>
    <t xml:space="preserve">ii) </t>
  </si>
  <si>
    <t>Accounting policies and methods of computation</t>
  </si>
  <si>
    <t>The interim financial statement has been prepared in accordance with MASB 26 Interim Financial</t>
  </si>
  <si>
    <t xml:space="preserve">Reporting and Chapter 9  of the KLSE  Listing Requirements.The preparation of quarterly  financial </t>
  </si>
  <si>
    <t>statement was   based on accounting policies and methods of computation consistent  with those</t>
  </si>
  <si>
    <t>adopted in the annual financial statement for the year ended 31 Dec 2001 and in addition to that, the</t>
  </si>
  <si>
    <t xml:space="preserve">interim financial statement also prepared in accordance with new MASB which took effect from 1st </t>
  </si>
  <si>
    <t>Jan 2002 .</t>
  </si>
  <si>
    <t>Qualified audit report</t>
  </si>
  <si>
    <t>The audit report of the most recent annual financial statement for the year ended 31 December</t>
  </si>
  <si>
    <t>2001 was not qualified.</t>
  </si>
  <si>
    <t>Seasonal or cyclicality factors</t>
  </si>
  <si>
    <t>The Group faces minor seasonal and cyclical fluctuations during the major festive seasons such</t>
  </si>
  <si>
    <t>as Hari Raya Aidil Fitri  and Chinese New Year celebrations.</t>
  </si>
  <si>
    <t xml:space="preserve">The nature and amount of items affecting assets, liabilities, equity, net income, or </t>
  </si>
  <si>
    <t>cash flows that are unusual because of their nature, size or incidence</t>
  </si>
  <si>
    <t>There was no unusual items in the quarterly financial statement under review.</t>
  </si>
  <si>
    <t>Changes in Estimates</t>
  </si>
  <si>
    <t>There are no significant changes in the estimates of amount, which give a material effect in the</t>
  </si>
  <si>
    <t>current interim period.</t>
  </si>
  <si>
    <t xml:space="preserve">Issuances, cancellations, repurchases, resale and repayments of debt and equity </t>
  </si>
  <si>
    <t>securities</t>
  </si>
  <si>
    <t>Employees'  Share Option Scheme</t>
  </si>
  <si>
    <t>The paid-up share capital of the Company has been increased from RM40 710 000 to RM41 560 000</t>
  </si>
  <si>
    <t>as a result of the exercised of  850,000 shares of RM1.00 each per share pursuant to the Company</t>
  </si>
  <si>
    <t>ESOS.</t>
  </si>
  <si>
    <t>Share Buy-Back</t>
  </si>
  <si>
    <t xml:space="preserve"> </t>
  </si>
  <si>
    <t>There were no other issuances, cancellations, repurchases, resale and repayments of debt and</t>
  </si>
  <si>
    <t>equity securities other than as disclosed above.</t>
  </si>
  <si>
    <t>Month</t>
  </si>
  <si>
    <t>Aug 02</t>
  </si>
  <si>
    <t>Sep 02</t>
  </si>
  <si>
    <t>Oct 02</t>
  </si>
  <si>
    <t>Nov 02</t>
  </si>
  <si>
    <t>Dec 02</t>
  </si>
  <si>
    <t>Total</t>
  </si>
  <si>
    <t>(123066-A )</t>
  </si>
  <si>
    <t>Price per share (RM)</t>
  </si>
  <si>
    <t>Lowest</t>
  </si>
  <si>
    <t>Highest</t>
  </si>
  <si>
    <t>Average</t>
  </si>
  <si>
    <t>No. of</t>
  </si>
  <si>
    <t>shares</t>
  </si>
  <si>
    <t>repurchase</t>
  </si>
  <si>
    <t>paid</t>
  </si>
  <si>
    <t>RM'000</t>
  </si>
  <si>
    <t>[ Page 1 ]</t>
  </si>
  <si>
    <t>No of shares</t>
  </si>
  <si>
    <t>held as</t>
  </si>
  <si>
    <t>treasury share</t>
  </si>
  <si>
    <t>Notes to the  Interim Financial Report for the period ended 31 Dec 2002</t>
  </si>
  <si>
    <t>7</t>
  </si>
  <si>
    <t>8</t>
  </si>
  <si>
    <t>9</t>
  </si>
  <si>
    <t>10</t>
  </si>
  <si>
    <t>11</t>
  </si>
  <si>
    <t xml:space="preserve">i)  </t>
  </si>
  <si>
    <t>Dividends paid (aggregate or per share) separately for ordinary share and other shares</t>
  </si>
  <si>
    <t xml:space="preserve">There was no dividend paid for the quarter ended 31 December 2002. </t>
  </si>
  <si>
    <t>Segment Information for the current financial year to date</t>
  </si>
  <si>
    <t xml:space="preserve">Revenue </t>
  </si>
  <si>
    <t>External Sales</t>
  </si>
  <si>
    <t>Inter-segment revenue</t>
  </si>
  <si>
    <t>Total Revenue</t>
  </si>
  <si>
    <t>Segment Result</t>
  </si>
  <si>
    <t>Unallocated expenses</t>
  </si>
  <si>
    <t>Operating Profit</t>
  </si>
  <si>
    <t>Finance Cost</t>
  </si>
  <si>
    <t>Interest Income</t>
  </si>
  <si>
    <t>Profit before taxation</t>
  </si>
  <si>
    <t>No analysis by geographical area has been presented as the Group operates principally within</t>
  </si>
  <si>
    <t>Malaysia.</t>
  </si>
  <si>
    <t>Valuations of property, plant and equipment</t>
  </si>
  <si>
    <t xml:space="preserve">The valuation of land &amp; buildings have been brought forward, without amendment from the </t>
  </si>
  <si>
    <t>previous annual financial statement.</t>
  </si>
  <si>
    <t xml:space="preserve">Material events subsequent to the end of the interim period that have not been reflected </t>
  </si>
  <si>
    <t>in the financial statements for the interim period</t>
  </si>
  <si>
    <t>In the opinion of the Directors, no item, transaction or event of a material nature has arisen during the</t>
  </si>
  <si>
    <t>period from the end of the reporting period to 22  February 2003, which is likely to affect substantially</t>
  </si>
  <si>
    <t>the results of the operations of the Group for the financial period ended 31 December 2002.</t>
  </si>
  <si>
    <t xml:space="preserve">The effect of changes in the composition of the enterprise during the interim period, </t>
  </si>
  <si>
    <t xml:space="preserve">including business combinations, acquisition or disposal of subsidiaries and long-term </t>
  </si>
  <si>
    <t>investments, restructurings, and discontinuing operations</t>
  </si>
  <si>
    <t>During  the  quarter under review, there was a change in the ownership of a subsidiary as follow:</t>
  </si>
  <si>
    <t>Posmmit Steel Centre Sdn Bhd ( PSC )( formerly known as Summit Steel Centre Sdn Bhd )</t>
  </si>
  <si>
    <t>On 18 th Nov 2002 , disposal of 30% equity interest in PSC was completed and the ownership</t>
  </si>
  <si>
    <t>of PSC changed as follows ;( please also refer to Note 20 )</t>
  </si>
  <si>
    <t>Before completion</t>
  </si>
  <si>
    <t xml:space="preserve">  Prestar Resources Bhd</t>
  </si>
  <si>
    <t xml:space="preserve">  Spur Reach Sdn Bhd</t>
  </si>
  <si>
    <t xml:space="preserve">      Total shareholdings </t>
  </si>
  <si>
    <t>Trading</t>
  </si>
  <si>
    <t>Manufacturing</t>
  </si>
  <si>
    <t>No. of shares</t>
  </si>
  <si>
    <t>Investment</t>
  </si>
  <si>
    <t xml:space="preserve">   % of shareholding</t>
  </si>
  <si>
    <t>Elimination</t>
  </si>
  <si>
    <t>[ Page 2 ]</t>
  </si>
  <si>
    <t xml:space="preserve">   Note 11 ( contd )</t>
  </si>
  <si>
    <t xml:space="preserve">ii ) </t>
  </si>
  <si>
    <t>12</t>
  </si>
  <si>
    <t xml:space="preserve"> After completion</t>
  </si>
  <si>
    <t xml:space="preserve">   POSCO , Korea</t>
  </si>
  <si>
    <t xml:space="preserve">           Total shareholdings </t>
  </si>
  <si>
    <t xml:space="preserve">On 4 Dec 2002 , both Prestar and POSCO subscribed to additional share issued by </t>
  </si>
  <si>
    <t>PSC while Spur Reach Sdn Bhd renounced its rights and was taken up by Prestar .</t>
  </si>
  <si>
    <t>After  the subscription of shares in PSC</t>
  </si>
  <si>
    <t xml:space="preserve">      Total shareholdings</t>
  </si>
  <si>
    <t>Changes in contingent liabilities or contingent assets since the last annual</t>
  </si>
  <si>
    <t>balance sheet date.</t>
  </si>
  <si>
    <t>The contingent liabilities of the Company are as follows:</t>
  </si>
  <si>
    <t>Guarantees to third party for the supply of materials</t>
  </si>
  <si>
    <t>Guarantees to financial institutions for credit facilities</t>
  </si>
  <si>
    <t>Review of performance of the company and its principal subsidiaries for</t>
  </si>
  <si>
    <t>the current quarter and financial year to date</t>
  </si>
  <si>
    <t xml:space="preserve">Fourth quarter of the year , though coincided with   festives holiday  seasons, </t>
  </si>
  <si>
    <t>continued  to generate satisfactory result  with Net Profit  of RM 2.6 million.Group</t>
  </si>
  <si>
    <t xml:space="preserve"> revenue increased  by around 10 % to RM 315.7 million for year 2002 while</t>
  </si>
  <si>
    <t>year  to  date  Net  Profit   for the Group were RM 11.8 million compared to only</t>
  </si>
  <si>
    <t>RM 2 million  in the previous year.Though facing with very competitive  business</t>
  </si>
  <si>
    <t xml:space="preserve">conditions and rising costs of materials the Group was able to generate better </t>
  </si>
  <si>
    <t xml:space="preserve">results in line with the improved  domestic market for its  products as well as the </t>
  </si>
  <si>
    <t xml:space="preserve">general economic recovery of the country .Besides, higher   productivity  and </t>
  </si>
  <si>
    <t xml:space="preserve">Taxation imputed was lower than the statutory  rate due to the availability of tax </t>
  </si>
  <si>
    <t xml:space="preserve"> allowance from some profitable  subsidiaries.</t>
  </si>
  <si>
    <t>to a subsidiary - unsecured</t>
  </si>
  <si>
    <t>granted to subsidiaries - unsecured</t>
  </si>
  <si>
    <t xml:space="preserve">As at </t>
  </si>
  <si>
    <t>31.12.2002</t>
  </si>
  <si>
    <t xml:space="preserve">            [ Page 3 ]</t>
  </si>
  <si>
    <t>As at</t>
  </si>
  <si>
    <t>31.12.2001</t>
  </si>
  <si>
    <t>Materials changes in the profit before taxation for the quarter reported on</t>
  </si>
  <si>
    <t>as compared with the immediate preceding quarter.</t>
  </si>
  <si>
    <t xml:space="preserve">Group revenue for the current quarter reduced by 12.4 % to RM73.1  million as compared with </t>
  </si>
  <si>
    <t>the immediate preceding quarter of RM 83.5  million. Profit before taxation was much lower</t>
  </si>
  <si>
    <t>than the preceding quarter due to rising costs of materials ( cost of locally manufactured</t>
  </si>
  <si>
    <t>hot - rolled coils ( HRC) has increased by 25 % since end - Jun 2002 ) amidst stiff business</t>
  </si>
  <si>
    <t xml:space="preserve">conditions. Besides being a slower quarter with a number of festive holidays , there were no </t>
  </si>
  <si>
    <t xml:space="preserve"> other material changes.</t>
  </si>
  <si>
    <t>Prospects for the current financial year.</t>
  </si>
  <si>
    <t xml:space="preserve">Forecasted real GDP growth for 2003 was reduced by 1.5 % to around 4 - 5 %  from the </t>
  </si>
  <si>
    <t>original estimate during  the announcement of Budget 2003. CEPT Scheme under AFTA</t>
  </si>
  <si>
    <t xml:space="preserve">was fully implemented ( except some strategic industries/products ) ,oil price soared amidst </t>
  </si>
  <si>
    <t>harder . Nevertheless, barring  any unforeseen circumstances, the Directors expect the</t>
  </si>
  <si>
    <t xml:space="preserve">performance of the  Group to remain satisfactory  in year 2003  in view of higher   productivity </t>
  </si>
  <si>
    <t>and better utilization of resources attained by the Group.</t>
  </si>
  <si>
    <t>Variance of actual profit from forecast profit / profit guarantee</t>
  </si>
  <si>
    <t>Tax expenses</t>
  </si>
  <si>
    <t>-  current taxation</t>
  </si>
  <si>
    <t>-  deferred taxation</t>
  </si>
  <si>
    <t>-  in respect of prior years</t>
  </si>
  <si>
    <t xml:space="preserve">The effective tax rate of the Group for the current quarter and financial year-to-date </t>
  </si>
  <si>
    <t>is lower than the statutory tax rate due to the availability of reinvestment allowance and</t>
  </si>
  <si>
    <t>unabsorbed capital allowances/lossess for the set-off against taxable profits of</t>
  </si>
  <si>
    <t>several operating subsidiaries.</t>
  </si>
  <si>
    <t>Profit / (Losses) on sale of unquoted investments and/or properties</t>
  </si>
  <si>
    <t xml:space="preserve">There were  no sale of investments and/or properties for the current quarter and </t>
  </si>
  <si>
    <t>financial year to date.</t>
  </si>
  <si>
    <t xml:space="preserve">Quoted securities </t>
  </si>
  <si>
    <t>(a)</t>
  </si>
  <si>
    <t xml:space="preserve">Total purchases consideration and sale proceeds of quoted securities for </t>
  </si>
  <si>
    <t xml:space="preserve">the current quarter and financial year to date and profit/loss arising therefrom are </t>
  </si>
  <si>
    <t>as follows :-</t>
  </si>
  <si>
    <t xml:space="preserve">Total Purchases </t>
  </si>
  <si>
    <t>Total Sale Proceeds</t>
  </si>
  <si>
    <t xml:space="preserve">Total Profit/(Loss) </t>
  </si>
  <si>
    <t>Current Quarter</t>
  </si>
  <si>
    <t>31/12/2002</t>
  </si>
  <si>
    <t>Current</t>
  </si>
  <si>
    <t>Nil</t>
  </si>
  <si>
    <t xml:space="preserve">    Not Applicable.</t>
  </si>
  <si>
    <t>Current Year</t>
  </si>
  <si>
    <t>To date</t>
  </si>
  <si>
    <t>[ Page 4 ]</t>
  </si>
  <si>
    <t>Quoted securities  ( continued )</t>
  </si>
  <si>
    <t>(b)</t>
  </si>
  <si>
    <t xml:space="preserve">The status of corporate proposals announced but not completed at the latest practicable </t>
  </si>
  <si>
    <t xml:space="preserve">date which shall not be earlier than 7 days from the date of issue of the quarterly report. </t>
  </si>
  <si>
    <t xml:space="preserve">Disposal of 30% equity interest in subsidiary company, Summit Steel Centre </t>
  </si>
  <si>
    <t>Sdn Bhd (SSC) to POSCO, Korea ( formerly known as Pohang Iron &amp; Steel Co.Ltd )</t>
  </si>
  <si>
    <t>On 8 July 2002, the Company announced that it has entered into the following Agreements:-</t>
  </si>
  <si>
    <t>(I)</t>
  </si>
  <si>
    <t>(II)</t>
  </si>
  <si>
    <t xml:space="preserve">The Company has made announcement on 28 Oct 2002 upon obtaining MITI's approval the </t>
  </si>
  <si>
    <t>disposal. The disposal has been completed on 18 November 2002.</t>
  </si>
  <si>
    <t>Group bank borrowings :</t>
  </si>
  <si>
    <t>Total group borrowings as at 31 December 2002 are as follows :-</t>
  </si>
  <si>
    <t>Long term bank loans - Secured</t>
  </si>
  <si>
    <t>Short term bank borrowings</t>
  </si>
  <si>
    <t>Secured :-</t>
  </si>
  <si>
    <t>Unsecured :-</t>
  </si>
  <si>
    <t>Investments in quoted securities as at 31 December 2002 are as follows :-</t>
  </si>
  <si>
    <t xml:space="preserve">(i)     At cost </t>
  </si>
  <si>
    <t>(ii)    At book value</t>
  </si>
  <si>
    <t>(iii)   At market value</t>
  </si>
  <si>
    <t>Share Sale Agreement with POSCO to dispose 30% of SSC's paid up capital to POSCO</t>
  </si>
  <si>
    <t>Shareholders' Agreement with POSCO, Spur Reach Sdn Bhd and SSC to regulate</t>
  </si>
  <si>
    <t>their relationship inter se as shareholders in the Company.</t>
  </si>
  <si>
    <t>Total outstanding balances</t>
  </si>
  <si>
    <t>Repayments due within the next 12 months</t>
  </si>
  <si>
    <t>Bank overdrafts</t>
  </si>
  <si>
    <t>Revolving credits</t>
  </si>
  <si>
    <t>Bankers' acceptance &amp; trust receipts</t>
  </si>
  <si>
    <t xml:space="preserve">Current portion of long term loan </t>
  </si>
  <si>
    <t xml:space="preserve">          Total  -  Long Term Bank Loans - Secured</t>
  </si>
  <si>
    <t xml:space="preserve">          Total    -   Short term bank borrowings</t>
  </si>
  <si>
    <t>Sub-total</t>
  </si>
  <si>
    <t xml:space="preserve">                 [ Page 5 ]</t>
  </si>
  <si>
    <t xml:space="preserve">Financial instruments with off balance sheet risk at the latest  practicable date </t>
  </si>
  <si>
    <t>which shall not be earlier than 7 days from the date of issue of the qterly report.</t>
  </si>
  <si>
    <t>Foreign currency contracts</t>
  </si>
  <si>
    <t xml:space="preserve">As at 22 February 2003, the Group had the following outstanding foreign currency contracts to </t>
  </si>
  <si>
    <t>hedge its committed purchases and sales in  foreign currencies.</t>
  </si>
  <si>
    <t>Purchases :</t>
  </si>
  <si>
    <t>Sell :</t>
  </si>
  <si>
    <t xml:space="preserve">These contracts are short-term in nature and as such, we do not calculate the difference </t>
  </si>
  <si>
    <t xml:space="preserve">between the contracted rates and the spot rates and therefore do not take up the difference </t>
  </si>
  <si>
    <t>in the income statement.</t>
  </si>
  <si>
    <t xml:space="preserve">Material litigation since the last annual balance sheet date which shall be </t>
  </si>
  <si>
    <t>made up to a date not earlier than 7 days from the date of issue of the</t>
  </si>
  <si>
    <t>quarterly report.</t>
  </si>
  <si>
    <t>The Company  and its subsidiaries do involve some litigations which in the opinion of the</t>
  </si>
  <si>
    <t>Directors are not material  except the following :</t>
  </si>
  <si>
    <t>i)  A judgement was obtained by a subsidiary against Mikuni Steel (M) Sdn Bhd ( " Mikuni" )</t>
  </si>
  <si>
    <t xml:space="preserve">   on 2 November 1998 for RM 1,212,839 in respect of payment for  goods sold and delivered.</t>
  </si>
  <si>
    <t xml:space="preserve"> On 1 April 2002, Mikuni appealed to the Judge in Chambers to set aside the judgement and</t>
  </si>
  <si>
    <t xml:space="preserve"> the Judge allowed the appeal with costs and directed Mikuni to file and serve its Memorandum </t>
  </si>
  <si>
    <t xml:space="preserve"> of Apperance and Defence within 14 days thereof.The subsidiary has on 16 April 2002 filed an</t>
  </si>
  <si>
    <t xml:space="preserve">  amended Summons and Statement of Claim and which had been extracted and served on </t>
  </si>
  <si>
    <t xml:space="preserve">  25 July 2002 which was responded by Mikuni on 12 Aug 2002 with an Affidavit in Defense </t>
  </si>
  <si>
    <t xml:space="preserve">  and Counterclaim. Both Affidavit were replied by the subsidiary on 15 Oct 2002  and  24 Oct</t>
  </si>
  <si>
    <t xml:space="preserve">  2002 respectively. The subsidiary has filed a fresh Summons In Chambers for Summary </t>
  </si>
  <si>
    <t xml:space="preserve">  Judgement on 13 Aug 2002 and the hearing date fixed on 19 Nov 2002 but subsequently</t>
  </si>
  <si>
    <t xml:space="preserve">  postponed to 23 Jan 2003 and further postponed to 28 Feb 2003 .</t>
  </si>
  <si>
    <t xml:space="preserve">  ( A piece of Land valued at RM 430 000 was assigned as security under a Debt Settlement</t>
  </si>
  <si>
    <t xml:space="preserve">   Agreement  dated 25th Jun 1998 for  repayment of outstanding sums  )</t>
  </si>
  <si>
    <t>ii)  A notice pursuant to Section 218 of the Companies Act 1965  dated 8 Jun 1999 was sent</t>
  </si>
  <si>
    <t xml:space="preserve">   by a subsidiary to Timer Steel-Fab (M) Sdn Bhd ( "Timer") for a claim of RM 755 807  and </t>
  </si>
  <si>
    <t xml:space="preserve">   interest of RM 213 960 being the late interest charged in respect of goods sold and</t>
  </si>
  <si>
    <t xml:space="preserve">   delivered .Timer has paid RM 84,900 of the total debts as at the date hereof. Timer has  on</t>
  </si>
  <si>
    <t xml:space="preserve">   25 Aug 1999 obtained an injunction restraining the subsidiary from pursuing the claim in the</t>
  </si>
  <si>
    <t xml:space="preserve">   civil court and claimed that any dispute should be referred to an arbitrator. The Board of the </t>
  </si>
  <si>
    <t xml:space="preserve">   subsidiary has appointed another reputable legal firm to further pursue the case. The sub- </t>
  </si>
  <si>
    <t xml:space="preserve">  sidiary has on 2nd May 2002 sent Notice of Arbitration to Timer to concur in the appointment</t>
  </si>
  <si>
    <t xml:space="preserve">   of an arbitrator and Timer has to reply within 21 days from date of notice. As there was no</t>
  </si>
  <si>
    <t xml:space="preserve">   reply from Timer, the subsidiary has applied to High Court for appointment of arbitrator and</t>
  </si>
  <si>
    <t xml:space="preserve">   the mention date was fixed on 21 January 2003 but subsequently postponed to 11 Mar 2003.</t>
  </si>
  <si>
    <t>Currency</t>
  </si>
  <si>
    <t>US$</t>
  </si>
  <si>
    <t>Contract</t>
  </si>
  <si>
    <t>Amount</t>
  </si>
  <si>
    <t>( '000 )</t>
  </si>
  <si>
    <t xml:space="preserve"> ---</t>
  </si>
  <si>
    <t>Equivaleny amount</t>
  </si>
  <si>
    <t>in Ringgit Malaysia</t>
  </si>
  <si>
    <t>Expiry Dates</t>
  </si>
  <si>
    <t xml:space="preserve"> 28/2/03 - 4/3/03</t>
  </si>
  <si>
    <t>[ Page 6 ]</t>
  </si>
  <si>
    <t>Dividend</t>
  </si>
  <si>
    <t>The Directors recommend a final dividend of 3.5% less 28% tax amounting to RM1,042,448</t>
  </si>
  <si>
    <t xml:space="preserve">and 5%  Special  Tax  Exempt dividend amounting to RM2,068,350 in respect of the financial </t>
  </si>
  <si>
    <t>year ended 31 December 2002, subject to shareholders' approval at the forthcoming Annual</t>
  </si>
  <si>
    <t>General Meeting of the Company to be held on a date to be determined.</t>
  </si>
  <si>
    <t>Earnings per share</t>
  </si>
  <si>
    <t>Basic</t>
  </si>
  <si>
    <t>Net profit attributable to ordinary shareholders (RM'000)</t>
  </si>
  <si>
    <t>Number of ordinary shares  as of 1 January 2002</t>
  </si>
  <si>
    <t>Effect of ESOS exercised</t>
  </si>
  <si>
    <t xml:space="preserve">Effect of shares repurchased </t>
  </si>
  <si>
    <t>Weighted average number of ordinary shares in issue</t>
  </si>
  <si>
    <t>Basic earnings per share (sen)</t>
  </si>
  <si>
    <t>Diluted</t>
  </si>
  <si>
    <t>Weighted average number of ordinary shares as above</t>
  </si>
  <si>
    <t>Effect of share option -ESOS</t>
  </si>
  <si>
    <t>Weighted average number of ordinary shares (diluted)</t>
  </si>
  <si>
    <t>Diluted earnings per share (sen)</t>
  </si>
  <si>
    <t>Capital commitments</t>
  </si>
  <si>
    <t>Property, plant and equipment</t>
  </si>
  <si>
    <t>Comparative figures</t>
  </si>
  <si>
    <t>As a result of adopting the MASB 19, Events After Balance Sheet Date, whereby dividends</t>
  </si>
  <si>
    <t>charged out to retained profits is based on dividends declared rather than dividends proposed,</t>
  </si>
  <si>
    <t>comparative figures are restated as follows:</t>
  </si>
  <si>
    <t>Balance sheets</t>
  </si>
  <si>
    <t xml:space="preserve">  Proposed dividend</t>
  </si>
  <si>
    <t xml:space="preserve">  Reserves</t>
  </si>
  <si>
    <t>Statements of changes in equity</t>
  </si>
  <si>
    <t xml:space="preserve">  Retained profits at 1 Jan 2001</t>
  </si>
  <si>
    <t xml:space="preserve">  Retained profits at 31 Dec 2001</t>
  </si>
  <si>
    <t xml:space="preserve">  Proposed dividends</t>
  </si>
  <si>
    <t xml:space="preserve">      Dividends - 2000 final</t>
  </si>
  <si>
    <t xml:space="preserve">      Dividends - 2001 final</t>
  </si>
  <si>
    <t>Authorised and contracted for</t>
  </si>
  <si>
    <t>As restated</t>
  </si>
  <si>
    <t>-</t>
  </si>
  <si>
    <t>As previously</t>
  </si>
  <si>
    <t>stated</t>
  </si>
  <si>
    <t>Current Quarter ended</t>
  </si>
  <si>
    <t>As at 31.12.2002</t>
  </si>
  <si>
    <t>[ Page 7 ]</t>
  </si>
  <si>
    <t>Details of share buy-back for the financial year to date as below :</t>
  </si>
  <si>
    <t>better   manufacturing efficiencies also contributed to the improved results .</t>
  </si>
  <si>
    <t>the fear of US attack on Iraq.  Uncertainties are abound and accurate projections are getting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</si>
</sst>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sz val="11"/>
      <name val="Nimrod"/>
      <family val="0"/>
    </font>
    <font>
      <sz val="11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justify"/>
    </xf>
    <xf numFmtId="0" fontId="0" fillId="0" borderId="0" xfId="0" applyNumberFormat="1" applyFont="1" applyAlignment="1">
      <alignment horizontal="justify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0" fontId="0" fillId="0" borderId="3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4" fontId="0" fillId="0" borderId="1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4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/>
    </xf>
    <xf numFmtId="3" fontId="0" fillId="0" borderId="1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4" xfId="0" applyNumberFormat="1" applyFont="1" applyAlignment="1">
      <alignment/>
    </xf>
    <xf numFmtId="3" fontId="0" fillId="0" borderId="4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9" fontId="4" fillId="0" borderId="0" xfId="0" applyNumberFormat="1" applyFont="1" applyAlignment="1">
      <alignment horizontal="left"/>
    </xf>
    <xf numFmtId="3" fontId="0" fillId="0" borderId="1" xfId="0" applyNumberFormat="1" applyFont="1" applyAlignment="1">
      <alignment/>
    </xf>
    <xf numFmtId="3" fontId="0" fillId="0" borderId="2" xfId="0" applyNumberFormat="1" applyFont="1" applyAlignment="1">
      <alignment/>
    </xf>
    <xf numFmtId="9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/>
    </xf>
    <xf numFmtId="3" fontId="0" fillId="0" borderId="1" xfId="0" applyNumberFormat="1" applyFont="1" applyAlignment="1">
      <alignment horizontal="right"/>
    </xf>
    <xf numFmtId="164" fontId="0" fillId="0" borderId="1" xfId="0" applyNumberFormat="1" applyFont="1" applyAlignment="1">
      <alignment horizontal="right"/>
    </xf>
    <xf numFmtId="3" fontId="0" fillId="0" borderId="1" xfId="0" applyNumberFormat="1" applyFont="1" applyAlignment="1">
      <alignment horizontal="left"/>
    </xf>
    <xf numFmtId="3" fontId="0" fillId="0" borderId="2" xfId="0" applyNumberFormat="1" applyFont="1" applyAlignment="1">
      <alignment horizontal="left"/>
    </xf>
    <xf numFmtId="0" fontId="0" fillId="0" borderId="2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9" fontId="4" fillId="0" borderId="0" xfId="0" applyNumberFormat="1" applyFont="1" applyAlignment="1">
      <alignment horizontal="right"/>
    </xf>
    <xf numFmtId="164" fontId="0" fillId="0" borderId="1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3" fontId="0" fillId="0" borderId="2" xfId="0" applyNumberFormat="1" applyFont="1" applyAlignment="1">
      <alignment horizontal="right"/>
    </xf>
    <xf numFmtId="3" fontId="0" fillId="0" borderId="4" xfId="0" applyNumberFormat="1" applyFont="1" applyAlignment="1">
      <alignment/>
    </xf>
    <xf numFmtId="0" fontId="0" fillId="0" borderId="4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"/>
    </xf>
    <xf numFmtId="0" fontId="0" fillId="0" borderId="2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4" xfId="0" applyNumberFormat="1" applyFont="1" applyAlignment="1">
      <alignment horizontal="center"/>
    </xf>
    <xf numFmtId="0" fontId="0" fillId="0" borderId="4" xfId="0" applyNumberFormat="1" applyFont="1" applyAlignment="1">
      <alignment horizontal="center"/>
    </xf>
    <xf numFmtId="0" fontId="0" fillId="0" borderId="4" xfId="0" applyNumberFormat="1" applyFont="1" applyAlignment="1">
      <alignment/>
    </xf>
    <xf numFmtId="0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4" fillId="0" borderId="4" xfId="0" applyNumberFormat="1" applyFont="1" applyAlignment="1">
      <alignment/>
    </xf>
    <xf numFmtId="0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3" fontId="0" fillId="0" borderId="1" xfId="0" applyNumberFormat="1" applyFont="1" applyAlignment="1">
      <alignment horizontal="center"/>
    </xf>
    <xf numFmtId="3" fontId="0" fillId="0" borderId="1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Continuous"/>
    </xf>
    <xf numFmtId="0" fontId="0" fillId="0" borderId="2" xfId="0" applyNumberFormat="1" applyFont="1" applyAlignment="1">
      <alignment/>
    </xf>
    <xf numFmtId="3" fontId="4" fillId="0" borderId="3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0" fontId="0" fillId="0" borderId="3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1" xfId="0" applyNumberFormat="1" applyFont="1" applyAlignment="1">
      <alignment/>
    </xf>
    <xf numFmtId="0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3" fontId="0" fillId="0" borderId="1" xfId="0" applyNumberFormat="1" applyFont="1" applyAlignment="1">
      <alignment/>
    </xf>
    <xf numFmtId="3" fontId="0" fillId="0" borderId="1" xfId="0" applyNumberFormat="1" applyFont="1" applyAlignment="1">
      <alignment horizontal="centerContinuous"/>
    </xf>
    <xf numFmtId="3" fontId="0" fillId="0" borderId="2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3" fontId="8" fillId="0" borderId="5" xfId="0" applyNumberFormat="1" applyFont="1" applyAlignment="1">
      <alignment/>
    </xf>
    <xf numFmtId="3" fontId="0" fillId="0" borderId="2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5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7"/>
  <sheetViews>
    <sheetView showGridLines="0" zoomScale="105" zoomScaleNormal="105" workbookViewId="0" topLeftCell="A1">
      <selection activeCell="F6" sqref="F6"/>
    </sheetView>
  </sheetViews>
  <sheetFormatPr defaultColWidth="8.88671875" defaultRowHeight="15"/>
  <cols>
    <col min="1" max="1" width="2.6640625" style="1" customWidth="1"/>
    <col min="2" max="2" width="9.6640625" style="1" customWidth="1"/>
    <col min="3" max="3" width="3.6640625" style="1" customWidth="1"/>
    <col min="4" max="8" width="9.6640625" style="1" customWidth="1"/>
    <col min="9" max="9" width="8.6640625" style="1" customWidth="1"/>
    <col min="10" max="10" width="11.6640625" style="1" customWidth="1"/>
    <col min="11" max="11" width="5.6640625" style="1" customWidth="1"/>
    <col min="12" max="12" width="3.10546875" style="1" customWidth="1"/>
    <col min="13" max="16384" width="9.6640625" style="1" customWidth="1"/>
  </cols>
  <sheetData>
    <row r="1" ht="15.75">
      <c r="J1" s="2" t="s">
        <v>56</v>
      </c>
    </row>
    <row r="2" spans="2:5" ht="15.75">
      <c r="B2" s="3" t="s">
        <v>0</v>
      </c>
      <c r="E2" s="4" t="s">
        <v>46</v>
      </c>
    </row>
    <row r="3" spans="2:3" ht="15" customHeight="1">
      <c r="B3" s="5" t="s">
        <v>1</v>
      </c>
      <c r="C3" s="6"/>
    </row>
    <row r="4" ht="15.75">
      <c r="B4" s="7"/>
    </row>
    <row r="5" spans="2:9" ht="15.75">
      <c r="B5" s="7" t="s">
        <v>2</v>
      </c>
      <c r="C5" s="104" t="s">
        <v>10</v>
      </c>
      <c r="D5" s="9"/>
      <c r="E5" s="9"/>
      <c r="F5" s="9"/>
      <c r="G5" s="9"/>
      <c r="H5" s="9"/>
      <c r="I5" s="9"/>
    </row>
    <row r="6" spans="2:9" ht="15.75">
      <c r="B6" s="7"/>
      <c r="C6" s="8"/>
      <c r="D6" s="9"/>
      <c r="E6" s="9"/>
      <c r="F6" s="9"/>
      <c r="G6" s="9"/>
      <c r="H6" s="9"/>
      <c r="I6" s="9"/>
    </row>
    <row r="7" spans="2:9" ht="15.75">
      <c r="B7" s="7"/>
      <c r="C7" t="s">
        <v>11</v>
      </c>
      <c r="D7" s="9"/>
      <c r="E7" s="9"/>
      <c r="F7" s="9"/>
      <c r="G7" s="9"/>
      <c r="H7" s="9"/>
      <c r="I7" s="9"/>
    </row>
    <row r="8" spans="2:9" ht="15.75">
      <c r="B8" s="7"/>
      <c r="C8" t="s">
        <v>12</v>
      </c>
      <c r="D8" s="9"/>
      <c r="E8" s="9"/>
      <c r="F8" s="9"/>
      <c r="G8" s="9"/>
      <c r="H8" s="9"/>
      <c r="I8" s="9"/>
    </row>
    <row r="9" spans="2:9" ht="15.75">
      <c r="B9" s="7"/>
      <c r="C9" t="s">
        <v>13</v>
      </c>
      <c r="D9" s="9"/>
      <c r="E9" s="9"/>
      <c r="F9" s="9"/>
      <c r="G9" s="9"/>
      <c r="H9" s="9"/>
      <c r="I9" s="9"/>
    </row>
    <row r="10" spans="2:9" ht="15.75">
      <c r="B10" s="7"/>
      <c r="C10" t="s">
        <v>14</v>
      </c>
      <c r="D10" s="9"/>
      <c r="E10" s="9"/>
      <c r="F10" s="9"/>
      <c r="G10" s="9"/>
      <c r="H10" s="9"/>
      <c r="I10" s="9"/>
    </row>
    <row r="11" spans="2:9" ht="15.75">
      <c r="B11" s="7"/>
      <c r="C11" t="s">
        <v>15</v>
      </c>
      <c r="D11" s="9"/>
      <c r="E11" s="9"/>
      <c r="F11" s="9"/>
      <c r="G11" s="9"/>
      <c r="H11" s="9"/>
      <c r="I11" s="9"/>
    </row>
    <row r="12" spans="2:9" ht="15.75">
      <c r="B12" s="7"/>
      <c r="C12" t="s">
        <v>16</v>
      </c>
      <c r="D12" s="9"/>
      <c r="E12" s="9"/>
      <c r="F12" s="9"/>
      <c r="G12" s="9"/>
      <c r="H12" s="9"/>
      <c r="I12" s="9"/>
    </row>
    <row r="13" ht="15.75">
      <c r="B13" s="7"/>
    </row>
    <row r="14" spans="2:3" ht="15.75">
      <c r="B14" s="7" t="s">
        <v>3</v>
      </c>
      <c r="C14" s="2" t="s">
        <v>17</v>
      </c>
    </row>
    <row r="15" spans="2:3" ht="15.75">
      <c r="B15" s="7"/>
      <c r="C15" s="2"/>
    </row>
    <row r="16" spans="2:3" ht="15.75">
      <c r="B16" s="7"/>
      <c r="C16" s="10" t="s">
        <v>18</v>
      </c>
    </row>
    <row r="17" spans="2:3" ht="15.75">
      <c r="B17" s="7"/>
      <c r="C17" s="10" t="s">
        <v>19</v>
      </c>
    </row>
    <row r="18" ht="15.75">
      <c r="B18" s="7"/>
    </row>
    <row r="19" spans="2:3" ht="15.75">
      <c r="B19" s="7" t="s">
        <v>4</v>
      </c>
      <c r="C19" s="2" t="s">
        <v>20</v>
      </c>
    </row>
    <row r="20" spans="2:3" ht="15.75">
      <c r="B20" s="7"/>
      <c r="C20" s="2"/>
    </row>
    <row r="21" spans="2:3" ht="15.75">
      <c r="B21" s="7"/>
      <c r="C21" s="10" t="s">
        <v>21</v>
      </c>
    </row>
    <row r="22" spans="2:3" ht="15.75">
      <c r="B22" s="7"/>
      <c r="C22" s="10" t="s">
        <v>22</v>
      </c>
    </row>
    <row r="23" spans="2:3" ht="15.75">
      <c r="B23" s="7"/>
      <c r="C23" s="10"/>
    </row>
    <row r="24" spans="2:3" ht="15.75">
      <c r="B24" s="7" t="s">
        <v>5</v>
      </c>
      <c r="C24" s="2" t="s">
        <v>23</v>
      </c>
    </row>
    <row r="25" spans="2:3" ht="15.75">
      <c r="B25" s="7"/>
      <c r="C25" s="2" t="s">
        <v>24</v>
      </c>
    </row>
    <row r="26" spans="2:3" ht="15.75">
      <c r="B26" s="7"/>
      <c r="C26" s="2"/>
    </row>
    <row r="27" spans="2:3" ht="15.75">
      <c r="B27" s="7"/>
      <c r="C27" s="10" t="s">
        <v>25</v>
      </c>
    </row>
    <row r="28" ht="15.75">
      <c r="B28" s="7"/>
    </row>
    <row r="29" spans="2:3" ht="15.75">
      <c r="B29" s="7" t="s">
        <v>6</v>
      </c>
      <c r="C29" s="2" t="s">
        <v>26</v>
      </c>
    </row>
    <row r="30" spans="2:3" ht="15.75">
      <c r="B30" s="7"/>
      <c r="C30" s="2"/>
    </row>
    <row r="31" spans="2:3" ht="15.75">
      <c r="B31" s="7"/>
      <c r="C31" s="1" t="s">
        <v>27</v>
      </c>
    </row>
    <row r="32" spans="1:255" ht="15.75">
      <c r="A32" s="11"/>
      <c r="B32" s="12"/>
      <c r="C32" s="13" t="s">
        <v>28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</row>
    <row r="34" spans="1:255" ht="15.75">
      <c r="A34" s="11"/>
      <c r="B34" s="7" t="s">
        <v>7</v>
      </c>
      <c r="C34" s="2" t="s">
        <v>29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</row>
    <row r="35" spans="1:255" ht="15.75">
      <c r="A35" s="11"/>
      <c r="B35" s="7"/>
      <c r="C35" s="2" t="s">
        <v>30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</row>
    <row r="36" spans="1:255" ht="15.75">
      <c r="A36" s="11"/>
      <c r="B36" s="7"/>
      <c r="C36" s="2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</row>
    <row r="37" spans="1:255" ht="15.75">
      <c r="A37" s="11"/>
      <c r="B37" s="14" t="s">
        <v>8</v>
      </c>
      <c r="C37" s="3" t="s">
        <v>31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</row>
    <row r="38" spans="1:255" ht="15.75">
      <c r="A38" s="11"/>
      <c r="B38" s="7"/>
      <c r="C38" s="10" t="s">
        <v>32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ht="15.75">
      <c r="A39" s="11"/>
      <c r="B39" s="7"/>
      <c r="C39" s="10" t="s">
        <v>33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ht="15.75">
      <c r="A40" s="11"/>
      <c r="B40" s="7"/>
      <c r="C40" s="10" t="s">
        <v>34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ht="15.75">
      <c r="A41" s="11"/>
      <c r="B41" s="7"/>
      <c r="C41" s="10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ht="15.75">
      <c r="A42" s="11"/>
      <c r="B42" s="14" t="s">
        <v>9</v>
      </c>
      <c r="C42" s="3" t="s">
        <v>35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15.75">
      <c r="A43" s="11"/>
      <c r="B43" s="7"/>
      <c r="C43" s="10" t="s">
        <v>310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</row>
    <row r="44" spans="1:255" ht="15.75">
      <c r="A44" s="11"/>
      <c r="B44" s="7"/>
      <c r="C44" s="10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</row>
    <row r="45" spans="1:255" ht="15.75">
      <c r="A45" s="11"/>
      <c r="B45" s="7"/>
      <c r="C45" s="10"/>
      <c r="D45" s="15"/>
      <c r="E45" s="16" t="s">
        <v>47</v>
      </c>
      <c r="F45" s="17"/>
      <c r="G45" s="17"/>
      <c r="H45" s="15" t="s">
        <v>51</v>
      </c>
      <c r="I45" s="15" t="s">
        <v>45</v>
      </c>
      <c r="J45" s="15" t="s">
        <v>57</v>
      </c>
      <c r="K45" s="18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</row>
    <row r="46" spans="1:255" ht="15.75">
      <c r="A46" s="11"/>
      <c r="B46" s="7"/>
      <c r="C46" s="10" t="s">
        <v>36</v>
      </c>
      <c r="D46" s="19" t="s">
        <v>39</v>
      </c>
      <c r="E46" s="15" t="s">
        <v>48</v>
      </c>
      <c r="F46" s="15" t="s">
        <v>49</v>
      </c>
      <c r="G46" s="15" t="s">
        <v>50</v>
      </c>
      <c r="H46" s="19" t="s">
        <v>52</v>
      </c>
      <c r="I46" s="19" t="s">
        <v>54</v>
      </c>
      <c r="J46" s="19" t="s">
        <v>58</v>
      </c>
      <c r="K46" s="18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</row>
    <row r="47" spans="1:255" ht="15.75">
      <c r="A47" s="11"/>
      <c r="B47" s="7"/>
      <c r="C47" s="10"/>
      <c r="D47" s="19"/>
      <c r="E47" s="19"/>
      <c r="F47" s="19"/>
      <c r="G47" s="19"/>
      <c r="H47" s="19" t="s">
        <v>53</v>
      </c>
      <c r="I47" s="19"/>
      <c r="J47" s="19" t="s">
        <v>59</v>
      </c>
      <c r="K47" s="18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</row>
    <row r="48" spans="1:255" ht="15.75">
      <c r="A48" s="11"/>
      <c r="B48" s="7"/>
      <c r="C48" s="10"/>
      <c r="D48" s="15" t="s">
        <v>36</v>
      </c>
      <c r="E48" s="20" t="s">
        <v>36</v>
      </c>
      <c r="F48" s="20" t="s">
        <v>36</v>
      </c>
      <c r="G48" s="20"/>
      <c r="H48" s="21" t="s">
        <v>36</v>
      </c>
      <c r="I48" s="21" t="s">
        <v>55</v>
      </c>
      <c r="J48" s="21"/>
      <c r="K48" s="18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</row>
    <row r="49" spans="1:255" ht="15.75">
      <c r="A49" s="11"/>
      <c r="B49" s="7"/>
      <c r="C49" s="10"/>
      <c r="D49" s="19" t="s">
        <v>40</v>
      </c>
      <c r="E49" s="22">
        <v>3</v>
      </c>
      <c r="F49" s="22">
        <v>3.12</v>
      </c>
      <c r="G49" s="22">
        <v>3.08</v>
      </c>
      <c r="H49" s="23">
        <v>11000</v>
      </c>
      <c r="I49" s="24">
        <v>34</v>
      </c>
      <c r="J49" s="24">
        <v>11000</v>
      </c>
      <c r="K49" s="18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</row>
    <row r="50" spans="1:255" ht="15.75">
      <c r="A50" s="11"/>
      <c r="B50" s="7"/>
      <c r="C50" s="10"/>
      <c r="D50" s="19" t="s">
        <v>41</v>
      </c>
      <c r="E50" s="22">
        <v>2.8</v>
      </c>
      <c r="F50" s="22">
        <v>3.06</v>
      </c>
      <c r="G50" s="22">
        <v>2.95</v>
      </c>
      <c r="H50" s="23">
        <v>101000</v>
      </c>
      <c r="I50" s="24">
        <v>298</v>
      </c>
      <c r="J50" s="24">
        <v>101000</v>
      </c>
      <c r="K50" s="18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</row>
    <row r="51" spans="1:255" ht="15.75">
      <c r="A51" s="11"/>
      <c r="B51" s="7"/>
      <c r="C51" s="10"/>
      <c r="D51" s="19" t="s">
        <v>42</v>
      </c>
      <c r="E51" s="22">
        <v>2.42</v>
      </c>
      <c r="F51" s="22">
        <v>2.61</v>
      </c>
      <c r="G51" s="22">
        <v>2.55</v>
      </c>
      <c r="H51" s="23">
        <v>20000</v>
      </c>
      <c r="I51" s="24">
        <v>51</v>
      </c>
      <c r="J51" s="24">
        <v>20000</v>
      </c>
      <c r="K51" s="18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</row>
    <row r="52" spans="1:255" ht="15.75">
      <c r="A52" s="11"/>
      <c r="B52" s="7"/>
      <c r="C52" s="10"/>
      <c r="D52" s="19" t="s">
        <v>43</v>
      </c>
      <c r="E52" s="22">
        <v>2.35</v>
      </c>
      <c r="F52" s="22">
        <v>2.4</v>
      </c>
      <c r="G52" s="22">
        <v>2.4</v>
      </c>
      <c r="H52" s="23">
        <v>28000</v>
      </c>
      <c r="I52" s="24">
        <v>67</v>
      </c>
      <c r="J52" s="24">
        <v>28000</v>
      </c>
      <c r="K52" s="18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</row>
    <row r="53" spans="1:255" ht="15.75">
      <c r="A53" s="11"/>
      <c r="B53" s="7"/>
      <c r="C53" s="10"/>
      <c r="D53" s="19" t="s">
        <v>44</v>
      </c>
      <c r="E53" s="22">
        <v>2.35</v>
      </c>
      <c r="F53" s="22">
        <v>2.4</v>
      </c>
      <c r="G53" s="22">
        <v>2.39</v>
      </c>
      <c r="H53" s="23">
        <v>33000</v>
      </c>
      <c r="I53" s="24">
        <v>79</v>
      </c>
      <c r="J53" s="24">
        <v>33000</v>
      </c>
      <c r="K53" s="18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</row>
    <row r="54" spans="1:255" ht="15.75">
      <c r="A54" s="11"/>
      <c r="B54" s="7"/>
      <c r="C54" s="10"/>
      <c r="D54" s="15" t="s">
        <v>45</v>
      </c>
      <c r="E54" s="20">
        <v>2.35</v>
      </c>
      <c r="F54" s="20">
        <v>3.12</v>
      </c>
      <c r="G54" s="15">
        <v>2.74</v>
      </c>
      <c r="H54" s="21">
        <f>SUM(H49:H53)</f>
        <v>193000</v>
      </c>
      <c r="I54" s="25">
        <f>SUM(I49:I53)</f>
        <v>529</v>
      </c>
      <c r="J54" s="25">
        <f>SUM(J49:J53)</f>
        <v>193000</v>
      </c>
      <c r="K54" s="18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</row>
    <row r="55" spans="1:255" ht="15.75">
      <c r="A55" s="11"/>
      <c r="B55" s="7"/>
      <c r="C55" s="10"/>
      <c r="D55" s="26"/>
      <c r="E55" s="26"/>
      <c r="F55" s="26"/>
      <c r="G55" s="26"/>
      <c r="H55" s="26"/>
      <c r="I55" s="26"/>
      <c r="J55" s="26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ht="15.75">
      <c r="A56" s="11"/>
      <c r="B56" s="7"/>
      <c r="C56" s="10" t="s">
        <v>37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ht="15.75">
      <c r="A57" s="11"/>
      <c r="B57" s="7"/>
      <c r="C57" s="10" t="s">
        <v>38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ht="15.75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ht="15.75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</row>
    <row r="60" spans="1:255" ht="15.75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</row>
    <row r="61" spans="1:255" ht="15.75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ht="15.75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</row>
    <row r="63" spans="1:255" ht="15.75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</row>
    <row r="64" spans="1:255" ht="15.75">
      <c r="A64" s="11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</row>
    <row r="65" spans="1:255" ht="15.75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</row>
    <row r="66" spans="1:255" ht="15.75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</row>
    <row r="67" spans="1:255" ht="15.75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</row>
    <row r="68" spans="1:255" ht="15.75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</row>
    <row r="69" spans="1:255" ht="15.75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</row>
    <row r="70" spans="1:255" ht="15.7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</row>
    <row r="71" spans="1:255" ht="15.75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</row>
    <row r="72" spans="1:255" ht="15.75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</row>
    <row r="73" spans="1:255" ht="15.75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</row>
    <row r="74" spans="1:255" ht="15.75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</row>
    <row r="75" spans="1:255" ht="15.7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</row>
    <row r="76" spans="1:255" ht="15.75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</row>
    <row r="77" spans="1:255" ht="15.75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</row>
    <row r="78" spans="1:255" ht="15.75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</row>
    <row r="79" spans="1:255" ht="15.75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</row>
    <row r="80" spans="1:255" ht="15.75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</row>
    <row r="81" spans="1:255" ht="15.75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</row>
    <row r="82" spans="1:255" ht="15.75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</row>
    <row r="83" spans="1:255" ht="15.75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</row>
    <row r="84" spans="1:255" ht="15.75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</row>
    <row r="85" spans="1:255" ht="15.75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</row>
    <row r="86" spans="1:255" ht="15.75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</row>
    <row r="87" spans="1:255" ht="15.75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</row>
    <row r="88" spans="1:255" ht="15.75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</row>
    <row r="89" spans="1:255" ht="15.75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</row>
    <row r="90" spans="1:255" ht="15.75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</row>
    <row r="91" spans="1:255" ht="15.75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</row>
    <row r="92" spans="1:255" ht="15.75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</row>
    <row r="93" spans="1:255" ht="15.75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</row>
    <row r="94" spans="1:255" ht="15.75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</row>
    <row r="95" spans="1:255" ht="15.75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</row>
    <row r="96" spans="1:255" ht="15.75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</row>
    <row r="97" spans="1:255" ht="15.75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</row>
    <row r="98" spans="1:255" ht="15.75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</row>
    <row r="99" spans="1:255" ht="15.75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</row>
    <row r="100" spans="1:255" ht="15.75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</row>
    <row r="101" spans="1:255" ht="15.75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</row>
    <row r="102" spans="1:255" ht="15.75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</row>
    <row r="103" spans="1:255" ht="15.75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</row>
    <row r="104" spans="1:255" ht="15.75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</row>
    <row r="105" spans="1:255" ht="15.75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</row>
    <row r="106" spans="1:255" ht="15.75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</row>
    <row r="107" spans="1:255" ht="15.75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</row>
  </sheetData>
  <printOptions horizontalCentered="1"/>
  <pageMargins left="0.35" right="0.4777777777777778" top="0.55" bottom="0.2777777777777778" header="0" footer="0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6"/>
  <sheetViews>
    <sheetView showGridLines="0" zoomScale="105" zoomScaleNormal="105" workbookViewId="0" topLeftCell="B1">
      <selection activeCell="B2" sqref="B2"/>
    </sheetView>
  </sheetViews>
  <sheetFormatPr defaultColWidth="8.88671875" defaultRowHeight="15"/>
  <cols>
    <col min="1" max="1" width="2.6640625" style="1" customWidth="1"/>
    <col min="2" max="2" width="7.6640625" style="1" customWidth="1"/>
    <col min="3" max="3" width="3.6640625" style="1" customWidth="1"/>
    <col min="4" max="4" width="9.6640625" style="1" customWidth="1"/>
    <col min="5" max="5" width="8.6640625" style="1" customWidth="1"/>
    <col min="6" max="6" width="10.6640625" style="1" customWidth="1"/>
    <col min="7" max="7" width="12.21484375" style="1" customWidth="1"/>
    <col min="8" max="9" width="9.6640625" style="1" customWidth="1"/>
    <col min="10" max="10" width="13.6640625" style="1" customWidth="1"/>
    <col min="11" max="11" width="3.6640625" style="1" customWidth="1"/>
    <col min="12" max="16384" width="9.6640625" style="1" customWidth="1"/>
  </cols>
  <sheetData>
    <row r="1" ht="15.75">
      <c r="J1" s="2" t="s">
        <v>107</v>
      </c>
    </row>
    <row r="2" spans="2:5" ht="15.75" customHeight="1">
      <c r="B2" s="3" t="s">
        <v>0</v>
      </c>
      <c r="E2" s="4" t="s">
        <v>46</v>
      </c>
    </row>
    <row r="3" spans="2:3" ht="15.75" customHeight="1">
      <c r="B3" s="5" t="s">
        <v>60</v>
      </c>
      <c r="C3" s="6"/>
    </row>
    <row r="5" spans="2:3" ht="15.75">
      <c r="B5" s="7" t="s">
        <v>61</v>
      </c>
      <c r="C5" s="2" t="s">
        <v>67</v>
      </c>
    </row>
    <row r="6" spans="2:3" ht="4.5" customHeight="1">
      <c r="B6" s="7"/>
      <c r="C6" s="10"/>
    </row>
    <row r="7" spans="2:3" ht="15.75">
      <c r="B7" s="7"/>
      <c r="C7" s="10" t="s">
        <v>68</v>
      </c>
    </row>
    <row r="8" ht="15.75">
      <c r="B8" s="7"/>
    </row>
    <row r="9" spans="2:3" ht="15.75">
      <c r="B9" s="7" t="s">
        <v>62</v>
      </c>
      <c r="C9" s="2" t="s">
        <v>69</v>
      </c>
    </row>
    <row r="10" spans="2:3" ht="6" customHeight="1">
      <c r="B10" s="7"/>
      <c r="C10" s="10"/>
    </row>
    <row r="11" spans="2:10" ht="15.75">
      <c r="B11" s="7"/>
      <c r="C11" s="10" t="s">
        <v>36</v>
      </c>
      <c r="F11" s="27" t="s">
        <v>101</v>
      </c>
      <c r="G11" s="27" t="s">
        <v>102</v>
      </c>
      <c r="H11" s="27" t="s">
        <v>104</v>
      </c>
      <c r="I11" s="27" t="s">
        <v>106</v>
      </c>
      <c r="J11" s="27" t="s">
        <v>45</v>
      </c>
    </row>
    <row r="12" spans="2:10" ht="15.75">
      <c r="B12" s="7"/>
      <c r="C12" s="10"/>
      <c r="F12" s="27" t="s">
        <v>55</v>
      </c>
      <c r="G12" s="27" t="s">
        <v>55</v>
      </c>
      <c r="H12" s="27" t="s">
        <v>55</v>
      </c>
      <c r="I12" s="27" t="s">
        <v>55</v>
      </c>
      <c r="J12" s="27" t="s">
        <v>55</v>
      </c>
    </row>
    <row r="13" spans="2:8" ht="15.75">
      <c r="B13" s="7"/>
      <c r="C13" s="2" t="s">
        <v>70</v>
      </c>
      <c r="H13" s="27"/>
    </row>
    <row r="14" spans="2:10" ht="15.75">
      <c r="B14" s="7"/>
      <c r="C14" s="10" t="s">
        <v>71</v>
      </c>
      <c r="F14" s="28">
        <v>74096</v>
      </c>
      <c r="G14" s="28">
        <v>241648</v>
      </c>
      <c r="H14" s="28">
        <v>14</v>
      </c>
      <c r="I14" s="28">
        <v>0</v>
      </c>
      <c r="J14" s="28">
        <v>315758</v>
      </c>
    </row>
    <row r="15" spans="2:10" ht="15.75">
      <c r="B15" s="7"/>
      <c r="C15" s="10" t="s">
        <v>72</v>
      </c>
      <c r="F15" s="29">
        <v>1660</v>
      </c>
      <c r="G15" s="29">
        <v>44970</v>
      </c>
      <c r="H15" s="29">
        <v>4193</v>
      </c>
      <c r="I15" s="29">
        <f>-SUM(F15:H15)</f>
        <v>-50823</v>
      </c>
      <c r="J15" s="29">
        <v>0</v>
      </c>
    </row>
    <row r="16" spans="2:10" ht="15.75">
      <c r="B16" s="7"/>
      <c r="C16" s="10" t="s">
        <v>73</v>
      </c>
      <c r="F16" s="30">
        <f>F14+F15</f>
        <v>75756</v>
      </c>
      <c r="G16" s="30">
        <f>G14+G15</f>
        <v>286618</v>
      </c>
      <c r="H16" s="30">
        <f>H14+H15</f>
        <v>4207</v>
      </c>
      <c r="I16" s="30">
        <f>I15</f>
        <v>-50823</v>
      </c>
      <c r="J16" s="30">
        <f>J14+J15</f>
        <v>315758</v>
      </c>
    </row>
    <row r="17" spans="2:10" ht="15.75">
      <c r="B17" s="7"/>
      <c r="C17" s="10"/>
      <c r="F17" s="31"/>
      <c r="G17" s="32"/>
      <c r="H17" s="32"/>
      <c r="I17" s="31"/>
      <c r="J17" s="31"/>
    </row>
    <row r="18" spans="2:10" ht="15.75">
      <c r="B18" s="7"/>
      <c r="C18" s="2" t="s">
        <v>74</v>
      </c>
      <c r="F18" s="28">
        <v>6095</v>
      </c>
      <c r="G18" s="28">
        <v>19206</v>
      </c>
      <c r="H18" s="28">
        <v>4516</v>
      </c>
      <c r="I18" s="33">
        <v>-486</v>
      </c>
      <c r="J18" s="28">
        <f>SUM(F18:I18)</f>
        <v>29331</v>
      </c>
    </row>
    <row r="19" spans="2:10" ht="15.75">
      <c r="B19" s="7"/>
      <c r="C19" s="10" t="s">
        <v>75</v>
      </c>
      <c r="G19" s="33"/>
      <c r="H19" s="33"/>
      <c r="J19" s="33">
        <f>-3688+486</f>
        <v>-3202</v>
      </c>
    </row>
    <row r="20" spans="2:10" ht="15.75">
      <c r="B20" s="7"/>
      <c r="C20" s="2" t="s">
        <v>76</v>
      </c>
      <c r="G20" s="33"/>
      <c r="H20" s="33"/>
      <c r="J20" s="34">
        <f>J18+J19</f>
        <v>26129</v>
      </c>
    </row>
    <row r="21" spans="2:10" ht="15.75">
      <c r="B21" s="7"/>
      <c r="C21" s="10" t="s">
        <v>77</v>
      </c>
      <c r="G21" s="33"/>
      <c r="H21" s="33"/>
      <c r="J21" s="33">
        <v>-6587</v>
      </c>
    </row>
    <row r="22" spans="2:10" ht="15.75">
      <c r="B22" s="7"/>
      <c r="C22" s="10" t="s">
        <v>78</v>
      </c>
      <c r="G22" s="33"/>
      <c r="H22" s="33"/>
      <c r="J22" s="33">
        <v>17</v>
      </c>
    </row>
    <row r="23" spans="2:10" ht="15.75">
      <c r="B23" s="7"/>
      <c r="C23" s="2" t="s">
        <v>79</v>
      </c>
      <c r="G23" s="33"/>
      <c r="H23" s="33"/>
      <c r="J23" s="34">
        <f>J20+J21+J22</f>
        <v>19559</v>
      </c>
    </row>
    <row r="24" spans="2:10" ht="15.75">
      <c r="B24" s="7"/>
      <c r="C24" s="10"/>
      <c r="G24" s="28"/>
      <c r="H24" s="28"/>
      <c r="J24" s="26"/>
    </row>
    <row r="25" spans="2:3" ht="15.75">
      <c r="B25" s="7"/>
      <c r="C25" s="10" t="s">
        <v>80</v>
      </c>
    </row>
    <row r="26" spans="2:3" ht="15.75">
      <c r="B26" s="7"/>
      <c r="C26" s="10" t="s">
        <v>81</v>
      </c>
    </row>
    <row r="27" ht="15.75">
      <c r="B27" s="7"/>
    </row>
    <row r="28" spans="2:3" ht="15.75">
      <c r="B28" s="7" t="s">
        <v>63</v>
      </c>
      <c r="C28" s="2" t="s">
        <v>82</v>
      </c>
    </row>
    <row r="29" ht="7.5" customHeight="1">
      <c r="B29" s="7"/>
    </row>
    <row r="30" spans="2:3" ht="15.75">
      <c r="B30" s="7"/>
      <c r="C30" s="10" t="s">
        <v>83</v>
      </c>
    </row>
    <row r="31" spans="2:3" ht="15.75">
      <c r="B31" s="7"/>
      <c r="C31" s="10" t="s">
        <v>84</v>
      </c>
    </row>
    <row r="32" ht="15.75">
      <c r="B32" s="7"/>
    </row>
    <row r="33" spans="2:3" ht="15.75">
      <c r="B33" s="7" t="s">
        <v>64</v>
      </c>
      <c r="C33" s="2" t="s">
        <v>85</v>
      </c>
    </row>
    <row r="34" spans="2:3" ht="15.75">
      <c r="B34" s="7"/>
      <c r="C34" s="2" t="s">
        <v>86</v>
      </c>
    </row>
    <row r="35" ht="7.5" customHeight="1">
      <c r="B35" s="7"/>
    </row>
    <row r="36" spans="2:3" ht="15.75">
      <c r="B36" s="7"/>
      <c r="C36" s="1" t="s">
        <v>87</v>
      </c>
    </row>
    <row r="37" spans="2:3" ht="15.75">
      <c r="B37" s="7"/>
      <c r="C37" s="10" t="s">
        <v>88</v>
      </c>
    </row>
    <row r="38" spans="2:3" ht="15.75">
      <c r="B38" s="7"/>
      <c r="C38" s="10" t="s">
        <v>89</v>
      </c>
    </row>
    <row r="39" ht="15.75">
      <c r="B39" s="7"/>
    </row>
    <row r="40" spans="2:3" ht="15.75">
      <c r="B40" s="7" t="s">
        <v>65</v>
      </c>
      <c r="C40" s="2" t="s">
        <v>90</v>
      </c>
    </row>
    <row r="41" spans="2:3" ht="15.75">
      <c r="B41" s="7"/>
      <c r="C41" s="2" t="s">
        <v>91</v>
      </c>
    </row>
    <row r="42" spans="2:3" ht="15.75">
      <c r="B42" s="7"/>
      <c r="C42" s="2" t="s">
        <v>92</v>
      </c>
    </row>
    <row r="43" ht="7.5" customHeight="1">
      <c r="B43" s="7"/>
    </row>
    <row r="44" spans="2:3" ht="15.75">
      <c r="B44" s="7"/>
      <c r="C44" s="10" t="s">
        <v>93</v>
      </c>
    </row>
    <row r="45" spans="2:3" ht="15.75">
      <c r="B45" s="7"/>
      <c r="C45" s="10"/>
    </row>
    <row r="46" spans="2:9" ht="15.75">
      <c r="B46" s="7"/>
      <c r="C46" s="35" t="s">
        <v>94</v>
      </c>
      <c r="D46" s="36"/>
      <c r="E46" s="36"/>
      <c r="F46" s="36"/>
      <c r="G46" s="36"/>
      <c r="H46" s="36"/>
      <c r="I46" s="36"/>
    </row>
    <row r="47" spans="2:9" ht="15.75">
      <c r="B47" s="7"/>
      <c r="C47" s="36"/>
      <c r="D47" s="36"/>
      <c r="E47" s="36"/>
      <c r="F47" s="36"/>
      <c r="G47" s="36"/>
      <c r="H47" s="36"/>
      <c r="I47" s="36"/>
    </row>
    <row r="48" spans="2:9" ht="15">
      <c r="B48" s="37" t="s">
        <v>66</v>
      </c>
      <c r="C48" s="36" t="s">
        <v>95</v>
      </c>
      <c r="D48" s="36"/>
      <c r="E48" s="36"/>
      <c r="F48" s="36"/>
      <c r="G48" s="36"/>
      <c r="H48" s="36"/>
      <c r="I48" s="36"/>
    </row>
    <row r="49" spans="2:9" ht="15.75">
      <c r="B49" s="7"/>
      <c r="C49" s="36" t="s">
        <v>96</v>
      </c>
      <c r="D49" s="36"/>
      <c r="E49" s="36"/>
      <c r="F49" s="36"/>
      <c r="G49" s="36"/>
      <c r="H49" s="36"/>
      <c r="I49" s="36"/>
    </row>
    <row r="50" spans="2:9" ht="15.75">
      <c r="B50" s="38"/>
      <c r="C50" s="36"/>
      <c r="D50" s="36"/>
      <c r="E50" s="36"/>
      <c r="F50" s="36"/>
      <c r="G50" s="36"/>
      <c r="H50" s="36"/>
      <c r="I50" s="36"/>
    </row>
    <row r="51" spans="2:9" ht="15.75">
      <c r="B51" s="7"/>
      <c r="C51" s="38" t="s">
        <v>97</v>
      </c>
      <c r="D51" s="36"/>
      <c r="E51" s="36"/>
      <c r="F51" s="36"/>
      <c r="G51" s="39"/>
      <c r="H51" s="39"/>
      <c r="I51" s="36"/>
    </row>
    <row r="52" spans="2:10" ht="15.75">
      <c r="B52" s="7"/>
      <c r="C52" s="40"/>
      <c r="D52" s="41"/>
      <c r="E52" s="41"/>
      <c r="F52" s="41"/>
      <c r="G52" s="42" t="s">
        <v>103</v>
      </c>
      <c r="H52" s="43" t="s">
        <v>105</v>
      </c>
      <c r="I52" s="41"/>
      <c r="J52" s="18"/>
    </row>
    <row r="53" spans="2:10" ht="15.75">
      <c r="B53" s="7"/>
      <c r="C53" s="40" t="s">
        <v>98</v>
      </c>
      <c r="D53" s="41"/>
      <c r="E53" s="41"/>
      <c r="F53" s="41"/>
      <c r="G53" s="44">
        <f>6500000-300000</f>
        <v>6200000</v>
      </c>
      <c r="H53" s="45">
        <v>95.4</v>
      </c>
      <c r="I53" s="41"/>
      <c r="J53" s="18"/>
    </row>
    <row r="54" spans="2:10" ht="15.75">
      <c r="B54" s="7"/>
      <c r="C54" s="40" t="s">
        <v>99</v>
      </c>
      <c r="D54" s="26"/>
      <c r="E54" s="41"/>
      <c r="F54" s="41"/>
      <c r="G54" s="44">
        <v>300000</v>
      </c>
      <c r="H54" s="45">
        <v>4.6</v>
      </c>
      <c r="I54" s="41"/>
      <c r="J54" s="18"/>
    </row>
    <row r="55" spans="2:10" ht="15.75">
      <c r="B55" s="7"/>
      <c r="C55" s="46" t="s">
        <v>100</v>
      </c>
      <c r="D55" s="47"/>
      <c r="E55" s="47"/>
      <c r="F55" s="41"/>
      <c r="G55" s="44">
        <v>6500000</v>
      </c>
      <c r="H55" s="45">
        <v>100</v>
      </c>
      <c r="I55" s="41"/>
      <c r="J55" s="18"/>
    </row>
    <row r="56" spans="2:9" ht="9" customHeight="1">
      <c r="B56" s="7"/>
      <c r="C56" s="26"/>
      <c r="D56" s="26"/>
      <c r="E56" s="26"/>
      <c r="F56" s="26"/>
      <c r="G56" s="48"/>
      <c r="H56" s="26"/>
      <c r="I56" s="26"/>
    </row>
  </sheetData>
  <printOptions horizontalCentered="1"/>
  <pageMargins left="0.35" right="0.4777777777777778" top="0.55" bottom="0.2777777777777778" header="0" footer="0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zoomScale="105" zoomScaleNormal="105" workbookViewId="0" topLeftCell="A1">
      <selection activeCell="C5" sqref="C5"/>
    </sheetView>
  </sheetViews>
  <sheetFormatPr defaultColWidth="8.88671875" defaultRowHeight="15"/>
  <cols>
    <col min="1" max="1" width="2.6640625" style="1" customWidth="1"/>
    <col min="2" max="2" width="9.6640625" style="1" customWidth="1"/>
    <col min="3" max="3" width="3.6640625" style="1" customWidth="1"/>
    <col min="4" max="5" width="9.6640625" style="1" customWidth="1"/>
    <col min="6" max="6" width="11.6640625" style="1" customWidth="1"/>
    <col min="7" max="7" width="12.6640625" style="1" customWidth="1"/>
    <col min="8" max="8" width="9.6640625" style="1" customWidth="1"/>
    <col min="9" max="10" width="8.6640625" style="1" customWidth="1"/>
    <col min="11" max="16384" width="9.6640625" style="1" customWidth="1"/>
  </cols>
  <sheetData>
    <row r="1" spans="9:10" ht="15.75">
      <c r="I1" s="2" t="s">
        <v>139</v>
      </c>
      <c r="J1" s="2"/>
    </row>
    <row r="2" spans="2:5" ht="15.75" customHeight="1">
      <c r="B2" s="3" t="s">
        <v>0</v>
      </c>
      <c r="E2" s="4" t="s">
        <v>46</v>
      </c>
    </row>
    <row r="3" spans="1:11" ht="15" customHeight="1">
      <c r="A3" s="49"/>
      <c r="B3" s="5" t="s">
        <v>1</v>
      </c>
      <c r="C3" s="6"/>
      <c r="K3" s="49"/>
    </row>
    <row r="4" spans="1:11" ht="15.75">
      <c r="A4" s="49"/>
      <c r="B4" s="50"/>
      <c r="C4" s="51"/>
      <c r="D4" s="51"/>
      <c r="E4" s="51"/>
      <c r="F4" s="51"/>
      <c r="G4" s="51"/>
      <c r="H4" s="51"/>
      <c r="I4" s="51"/>
      <c r="J4" s="51"/>
      <c r="K4" s="49"/>
    </row>
    <row r="5" spans="1:11" ht="15.75">
      <c r="A5" s="49"/>
      <c r="B5" s="52" t="s">
        <v>108</v>
      </c>
      <c r="C5" s="51"/>
      <c r="D5" s="51"/>
      <c r="E5" s="51"/>
      <c r="F5" s="51"/>
      <c r="G5" s="51"/>
      <c r="H5" s="51"/>
      <c r="I5" s="51"/>
      <c r="J5" s="51"/>
      <c r="K5" s="49"/>
    </row>
    <row r="6" spans="1:11" ht="15.75">
      <c r="A6" s="49"/>
      <c r="B6" s="50"/>
      <c r="C6" s="51"/>
      <c r="D6" s="51"/>
      <c r="E6" s="51"/>
      <c r="F6" s="51"/>
      <c r="G6" s="51"/>
      <c r="H6" s="51"/>
      <c r="I6" s="51"/>
      <c r="J6" s="51"/>
      <c r="K6" s="49"/>
    </row>
    <row r="7" spans="1:11" ht="15.75">
      <c r="A7" s="49"/>
      <c r="B7" s="7"/>
      <c r="C7" s="38" t="s">
        <v>111</v>
      </c>
      <c r="D7" s="36"/>
      <c r="E7" s="36"/>
      <c r="F7" s="36"/>
      <c r="G7" s="53"/>
      <c r="H7" s="39"/>
      <c r="I7" s="36"/>
      <c r="K7" s="49"/>
    </row>
    <row r="8" spans="1:11" ht="15.75">
      <c r="A8" s="49"/>
      <c r="B8" s="7"/>
      <c r="C8" s="40"/>
      <c r="D8" s="41"/>
      <c r="E8" s="41"/>
      <c r="F8" s="41"/>
      <c r="G8" s="42" t="s">
        <v>103</v>
      </c>
      <c r="H8" s="43" t="s">
        <v>105</v>
      </c>
      <c r="I8" s="41"/>
      <c r="J8" s="18"/>
      <c r="K8" s="49"/>
    </row>
    <row r="9" spans="1:11" ht="15.75">
      <c r="A9" s="49"/>
      <c r="B9" s="7"/>
      <c r="C9" s="40" t="s">
        <v>98</v>
      </c>
      <c r="D9" s="41"/>
      <c r="E9" s="41"/>
      <c r="F9" s="41"/>
      <c r="G9" s="44">
        <f>6500000-300000-1950000</f>
        <v>4250000</v>
      </c>
      <c r="H9" s="45">
        <v>65.4</v>
      </c>
      <c r="I9" s="41"/>
      <c r="J9" s="18"/>
      <c r="K9" s="49"/>
    </row>
    <row r="10" spans="1:11" ht="15.75">
      <c r="A10" s="49"/>
      <c r="B10" s="7"/>
      <c r="C10" s="40" t="s">
        <v>99</v>
      </c>
      <c r="D10" s="26"/>
      <c r="E10" s="41"/>
      <c r="F10" s="41"/>
      <c r="G10" s="44">
        <v>300000</v>
      </c>
      <c r="H10" s="45">
        <v>4.6</v>
      </c>
      <c r="I10" s="41"/>
      <c r="J10" s="18"/>
      <c r="K10" s="49"/>
    </row>
    <row r="11" spans="1:11" ht="15.75">
      <c r="A11" s="49"/>
      <c r="B11" s="7"/>
      <c r="C11" s="40" t="s">
        <v>112</v>
      </c>
      <c r="D11" s="26"/>
      <c r="E11" s="41"/>
      <c r="F11" s="41"/>
      <c r="G11" s="44">
        <v>1950000</v>
      </c>
      <c r="H11" s="45">
        <v>30</v>
      </c>
      <c r="I11" s="41"/>
      <c r="J11" s="18"/>
      <c r="K11" s="49"/>
    </row>
    <row r="12" spans="1:11" ht="15.75">
      <c r="A12" s="49"/>
      <c r="B12" s="7"/>
      <c r="C12" s="46" t="s">
        <v>113</v>
      </c>
      <c r="D12" s="47"/>
      <c r="E12" s="47"/>
      <c r="F12" s="41"/>
      <c r="G12" s="44">
        <f>SUM(G9:G11)</f>
        <v>6500000</v>
      </c>
      <c r="H12" s="54">
        <v>100</v>
      </c>
      <c r="I12" s="41"/>
      <c r="J12" s="18"/>
      <c r="K12" s="49"/>
    </row>
    <row r="13" spans="1:11" ht="15.75">
      <c r="A13" s="49"/>
      <c r="B13" s="7"/>
      <c r="C13" s="26"/>
      <c r="D13" s="26"/>
      <c r="E13" s="26"/>
      <c r="F13" s="26"/>
      <c r="G13" s="26"/>
      <c r="H13" s="26"/>
      <c r="I13" s="26"/>
      <c r="K13" s="49"/>
    </row>
    <row r="14" spans="1:11" ht="15.75">
      <c r="A14" s="49"/>
      <c r="B14" s="37" t="s">
        <v>109</v>
      </c>
      <c r="C14" s="10" t="s">
        <v>114</v>
      </c>
      <c r="K14" s="49"/>
    </row>
    <row r="15" spans="1:11" ht="15.75">
      <c r="A15" s="49"/>
      <c r="B15" s="7"/>
      <c r="C15" s="10" t="s">
        <v>115</v>
      </c>
      <c r="K15" s="49"/>
    </row>
    <row r="16" spans="1:11" ht="15.75">
      <c r="A16" s="49"/>
      <c r="B16" s="7"/>
      <c r="K16" s="49"/>
    </row>
    <row r="17" spans="1:11" ht="15.75">
      <c r="A17" s="49"/>
      <c r="B17" s="7"/>
      <c r="C17" s="38" t="s">
        <v>116</v>
      </c>
      <c r="D17" s="36"/>
      <c r="E17" s="36"/>
      <c r="F17" s="36"/>
      <c r="G17" s="53"/>
      <c r="H17" s="39"/>
      <c r="I17" s="36"/>
      <c r="K17" s="49"/>
    </row>
    <row r="18" spans="1:11" ht="15.75">
      <c r="A18" s="49"/>
      <c r="B18" s="7"/>
      <c r="C18" s="40"/>
      <c r="D18" s="41"/>
      <c r="E18" s="41"/>
      <c r="F18" s="41"/>
      <c r="G18" s="42" t="s">
        <v>103</v>
      </c>
      <c r="H18" s="43" t="s">
        <v>105</v>
      </c>
      <c r="I18" s="41"/>
      <c r="J18" s="18"/>
      <c r="K18" s="49"/>
    </row>
    <row r="19" spans="1:11" ht="15.75">
      <c r="A19" s="49"/>
      <c r="B19" s="7"/>
      <c r="C19" s="40" t="s">
        <v>98</v>
      </c>
      <c r="D19" s="41"/>
      <c r="E19" s="41"/>
      <c r="F19" s="41"/>
      <c r="G19" s="44">
        <f>4250000+5250000</f>
        <v>9500000</v>
      </c>
      <c r="H19" s="45">
        <v>67.9</v>
      </c>
      <c r="I19" s="41"/>
      <c r="J19" s="18"/>
      <c r="K19" s="49"/>
    </row>
    <row r="20" spans="1:11" ht="15.75">
      <c r="A20" s="49"/>
      <c r="B20" s="7"/>
      <c r="C20" s="40" t="s">
        <v>99</v>
      </c>
      <c r="D20" s="26"/>
      <c r="E20" s="41"/>
      <c r="F20" s="41"/>
      <c r="G20" s="44">
        <v>300000</v>
      </c>
      <c r="H20" s="45">
        <v>2.1</v>
      </c>
      <c r="I20" s="41"/>
      <c r="J20" s="18"/>
      <c r="K20" s="49"/>
    </row>
    <row r="21" spans="1:11" ht="15.75">
      <c r="A21" s="49"/>
      <c r="B21" s="7"/>
      <c r="C21" s="40" t="s">
        <v>112</v>
      </c>
      <c r="D21" s="26"/>
      <c r="E21" s="41"/>
      <c r="F21" s="41"/>
      <c r="G21" s="44">
        <f>1950000+2250000</f>
        <v>4200000</v>
      </c>
      <c r="H21" s="45">
        <v>30</v>
      </c>
      <c r="I21" s="41"/>
      <c r="J21" s="18"/>
      <c r="K21" s="49"/>
    </row>
    <row r="22" spans="1:11" ht="15.75">
      <c r="A22" s="49"/>
      <c r="B22" s="7"/>
      <c r="C22" s="46" t="s">
        <v>117</v>
      </c>
      <c r="D22" s="47"/>
      <c r="E22" s="47"/>
      <c r="F22" s="41"/>
      <c r="G22" s="44">
        <v>14000000</v>
      </c>
      <c r="H22" s="45">
        <v>100</v>
      </c>
      <c r="I22" s="41"/>
      <c r="J22" s="18"/>
      <c r="K22" s="49"/>
    </row>
    <row r="23" spans="1:9" ht="15.75">
      <c r="A23" s="49"/>
      <c r="C23" s="26"/>
      <c r="D23" s="26"/>
      <c r="E23" s="26"/>
      <c r="F23" s="26"/>
      <c r="G23" s="26"/>
      <c r="H23" s="26"/>
      <c r="I23" s="26"/>
    </row>
    <row r="24" ht="15.75">
      <c r="A24" s="49"/>
    </row>
    <row r="25" spans="1:3" ht="15.75">
      <c r="A25" s="49"/>
      <c r="B25" s="7" t="s">
        <v>110</v>
      </c>
      <c r="C25" s="2" t="s">
        <v>118</v>
      </c>
    </row>
    <row r="26" spans="1:3" ht="15.75">
      <c r="A26" s="49"/>
      <c r="B26" s="7" t="s">
        <v>36</v>
      </c>
      <c r="C26" s="2" t="s">
        <v>119</v>
      </c>
    </row>
    <row r="27" spans="1:2" ht="15.75">
      <c r="A27" s="49"/>
      <c r="B27" s="7"/>
    </row>
    <row r="28" spans="1:9" ht="15.75">
      <c r="A28" s="49"/>
      <c r="B28" s="7"/>
      <c r="C28" s="10" t="s">
        <v>120</v>
      </c>
      <c r="H28" s="27" t="s">
        <v>137</v>
      </c>
      <c r="I28" s="27" t="s">
        <v>140</v>
      </c>
    </row>
    <row r="29" spans="1:9" ht="15.75">
      <c r="A29" s="49"/>
      <c r="H29" s="27" t="s">
        <v>138</v>
      </c>
      <c r="I29" s="27" t="s">
        <v>141</v>
      </c>
    </row>
    <row r="30" spans="1:9" ht="15.75">
      <c r="A30" s="49"/>
      <c r="H30" s="27" t="s">
        <v>55</v>
      </c>
      <c r="I30" s="27" t="s">
        <v>55</v>
      </c>
    </row>
    <row r="31" spans="1:3" ht="15.75">
      <c r="A31" s="49"/>
      <c r="C31" s="1" t="s">
        <v>121</v>
      </c>
    </row>
    <row r="32" spans="1:9" ht="15.75">
      <c r="A32" s="49"/>
      <c r="D32" s="10" t="s">
        <v>135</v>
      </c>
      <c r="H32" s="33">
        <v>1000</v>
      </c>
      <c r="I32" s="33">
        <v>1000</v>
      </c>
    </row>
    <row r="33" spans="1:9" ht="15.75">
      <c r="A33" s="49"/>
      <c r="D33" s="10"/>
      <c r="H33" s="33"/>
      <c r="I33" s="33"/>
    </row>
    <row r="34" spans="1:9" ht="15.75">
      <c r="A34" s="49"/>
      <c r="C34" s="10" t="s">
        <v>122</v>
      </c>
      <c r="H34" s="33"/>
      <c r="I34" s="33"/>
    </row>
    <row r="35" spans="1:9" ht="15.75">
      <c r="A35" s="49"/>
      <c r="D35" s="1" t="s">
        <v>136</v>
      </c>
      <c r="H35" s="33">
        <v>210526</v>
      </c>
      <c r="I35" s="33">
        <v>206471</v>
      </c>
    </row>
    <row r="36" spans="1:9" ht="15.75">
      <c r="A36" s="49"/>
      <c r="H36" s="34">
        <f>SUM(H32:H35)</f>
        <v>211526</v>
      </c>
      <c r="I36" s="34">
        <f>SUM(I32:I35)</f>
        <v>207471</v>
      </c>
    </row>
    <row r="37" spans="1:9" ht="15.75">
      <c r="A37" s="49"/>
      <c r="H37" s="26"/>
      <c r="I37" s="26"/>
    </row>
    <row r="38" ht="15.75">
      <c r="A38" s="49"/>
    </row>
    <row r="39" spans="1:11" ht="15.75">
      <c r="A39" s="49"/>
      <c r="B39" s="55">
        <v>13</v>
      </c>
      <c r="C39" s="38" t="s">
        <v>123</v>
      </c>
      <c r="D39" s="38"/>
      <c r="E39" s="36"/>
      <c r="F39" s="36"/>
      <c r="G39" s="36"/>
      <c r="H39" s="36"/>
      <c r="I39" s="36"/>
      <c r="J39" s="36"/>
      <c r="K39" s="49"/>
    </row>
    <row r="40" spans="1:11" ht="15.75">
      <c r="A40" s="49"/>
      <c r="B40" s="55"/>
      <c r="C40" s="38" t="s">
        <v>124</v>
      </c>
      <c r="D40" s="38"/>
      <c r="E40" s="36"/>
      <c r="F40" s="36"/>
      <c r="G40" s="36"/>
      <c r="H40" s="36"/>
      <c r="I40" s="36"/>
      <c r="J40" s="36"/>
      <c r="K40" s="49"/>
    </row>
    <row r="41" spans="1:11" ht="15.75">
      <c r="A41" s="49"/>
      <c r="B41" s="55"/>
      <c r="C41" s="36"/>
      <c r="D41" s="38"/>
      <c r="E41" s="36"/>
      <c r="F41" s="36"/>
      <c r="G41" s="36"/>
      <c r="H41" s="36"/>
      <c r="I41" s="36"/>
      <c r="J41" s="36"/>
      <c r="K41" s="49"/>
    </row>
    <row r="42" spans="1:11" ht="15.75">
      <c r="A42" s="49"/>
      <c r="B42" s="55"/>
      <c r="C42" t="s">
        <v>125</v>
      </c>
      <c r="D42" s="38"/>
      <c r="E42" s="36"/>
      <c r="F42" s="36"/>
      <c r="G42" s="36"/>
      <c r="H42" s="36"/>
      <c r="I42" s="36"/>
      <c r="J42" s="36"/>
      <c r="K42" s="49"/>
    </row>
    <row r="43" spans="1:11" ht="15.75">
      <c r="A43" s="49"/>
      <c r="B43" s="55"/>
      <c r="C43" t="s">
        <v>126</v>
      </c>
      <c r="D43" s="38"/>
      <c r="E43" s="36"/>
      <c r="F43" s="36"/>
      <c r="G43" s="36"/>
      <c r="H43" s="36"/>
      <c r="I43" s="36"/>
      <c r="J43" s="36"/>
      <c r="K43" s="49"/>
    </row>
    <row r="44" spans="1:11" ht="15.75">
      <c r="A44" s="49"/>
      <c r="B44" s="55"/>
      <c r="C44" t="s">
        <v>127</v>
      </c>
      <c r="D44" s="38"/>
      <c r="E44" s="36"/>
      <c r="F44" s="36"/>
      <c r="G44" s="36"/>
      <c r="H44" s="36"/>
      <c r="I44" s="36"/>
      <c r="J44" s="36"/>
      <c r="K44" s="49"/>
    </row>
    <row r="45" spans="1:11" ht="15.75">
      <c r="A45" s="49"/>
      <c r="B45" s="55"/>
      <c r="C45" t="s">
        <v>128</v>
      </c>
      <c r="D45" s="38"/>
      <c r="E45" s="36"/>
      <c r="F45" s="36"/>
      <c r="G45" s="36"/>
      <c r="H45" s="36"/>
      <c r="I45" s="36"/>
      <c r="J45" s="36"/>
      <c r="K45" s="49"/>
    </row>
    <row r="46" spans="1:11" ht="15.75">
      <c r="A46" s="49"/>
      <c r="B46" s="55"/>
      <c r="C46" t="s">
        <v>129</v>
      </c>
      <c r="D46" s="38"/>
      <c r="E46" s="36"/>
      <c r="F46" s="36"/>
      <c r="G46" s="36"/>
      <c r="H46" s="36"/>
      <c r="I46" s="36"/>
      <c r="J46" s="36"/>
      <c r="K46" s="49"/>
    </row>
    <row r="47" spans="1:11" ht="15.75">
      <c r="A47" s="49"/>
      <c r="B47" s="55"/>
      <c r="C47" t="s">
        <v>130</v>
      </c>
      <c r="D47" s="56"/>
      <c r="E47" s="57"/>
      <c r="F47" s="36"/>
      <c r="G47" s="36"/>
      <c r="H47" s="36"/>
      <c r="I47" s="36"/>
      <c r="J47" s="36"/>
      <c r="K47" s="49"/>
    </row>
    <row r="48" spans="1:11" ht="15.75">
      <c r="A48" s="49"/>
      <c r="B48" s="55"/>
      <c r="C48" t="s">
        <v>131</v>
      </c>
      <c r="D48" s="56"/>
      <c r="E48" s="57"/>
      <c r="F48" s="36"/>
      <c r="G48" s="36"/>
      <c r="H48" s="36"/>
      <c r="I48" s="36"/>
      <c r="J48" s="36"/>
      <c r="K48" s="49"/>
    </row>
    <row r="49" spans="1:11" ht="15.75">
      <c r="A49" s="49"/>
      <c r="B49" s="55"/>
      <c r="C49" t="s">
        <v>132</v>
      </c>
      <c r="D49" s="56"/>
      <c r="E49" s="57"/>
      <c r="F49" s="36"/>
      <c r="G49" s="36"/>
      <c r="H49" s="36"/>
      <c r="I49" s="36"/>
      <c r="J49" s="36"/>
      <c r="K49" s="49"/>
    </row>
    <row r="50" spans="1:11" ht="15.75">
      <c r="A50" s="49"/>
      <c r="B50" s="55"/>
      <c r="C50" t="s">
        <v>311</v>
      </c>
      <c r="D50" s="56"/>
      <c r="E50" s="57"/>
      <c r="F50" s="36"/>
      <c r="G50" s="36"/>
      <c r="H50" s="36"/>
      <c r="I50" s="36"/>
      <c r="J50" s="36"/>
      <c r="K50" s="49"/>
    </row>
    <row r="51" spans="1:11" ht="15.75">
      <c r="A51" s="49"/>
      <c r="B51" s="55"/>
      <c r="C51" t="s">
        <v>133</v>
      </c>
      <c r="D51" s="56"/>
      <c r="E51" s="57"/>
      <c r="F51" s="36"/>
      <c r="G51" s="36"/>
      <c r="H51" s="36"/>
      <c r="I51" s="36"/>
      <c r="J51" s="36"/>
      <c r="K51" s="49"/>
    </row>
    <row r="52" spans="1:11" ht="15.75">
      <c r="A52" s="49"/>
      <c r="B52" s="55"/>
      <c r="C52" t="s">
        <v>134</v>
      </c>
      <c r="D52" s="56"/>
      <c r="E52" s="57"/>
      <c r="F52" s="36"/>
      <c r="G52" s="36"/>
      <c r="H52" s="36"/>
      <c r="I52" s="36"/>
      <c r="J52" s="36"/>
      <c r="K52" s="49"/>
    </row>
    <row r="53" spans="1:11" ht="15.75">
      <c r="A53" s="49"/>
      <c r="B53" s="50"/>
      <c r="C53" s="51"/>
      <c r="D53" s="51"/>
      <c r="E53" s="51"/>
      <c r="F53" s="51"/>
      <c r="G53" s="51"/>
      <c r="H53" s="51"/>
      <c r="I53" s="51"/>
      <c r="J53" s="51"/>
      <c r="K53" s="49"/>
    </row>
  </sheetData>
  <printOptions horizontalCentered="1"/>
  <pageMargins left="0.35" right="0.4777777777777778" top="0.55" bottom="0.2777777777777778" header="0" footer="0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="105" zoomScaleNormal="105" workbookViewId="0" topLeftCell="A1">
      <selection activeCell="C1" sqref="C1"/>
    </sheetView>
  </sheetViews>
  <sheetFormatPr defaultColWidth="8.88671875" defaultRowHeight="15"/>
  <cols>
    <col min="1" max="1" width="2.6640625" style="1" customWidth="1"/>
    <col min="2" max="2" width="9.6640625" style="1" customWidth="1"/>
    <col min="3" max="3" width="4.6640625" style="1" customWidth="1"/>
    <col min="4" max="4" width="10.6640625" style="1" customWidth="1"/>
    <col min="5" max="5" width="9.6640625" style="1" customWidth="1"/>
    <col min="6" max="6" width="10.6640625" style="1" customWidth="1"/>
    <col min="7" max="7" width="11.6640625" style="1" customWidth="1"/>
    <col min="8" max="8" width="13.6640625" style="1" customWidth="1"/>
    <col min="9" max="9" width="11.6640625" style="1" customWidth="1"/>
    <col min="10" max="10" width="3.6640625" style="1" customWidth="1"/>
    <col min="11" max="16384" width="9.6640625" style="1" customWidth="1"/>
  </cols>
  <sheetData>
    <row r="1" spans="1:9" ht="15.75">
      <c r="A1" s="57"/>
      <c r="I1" s="2" t="s">
        <v>184</v>
      </c>
    </row>
    <row r="2" spans="1:5" ht="16.5" customHeight="1">
      <c r="A2" s="57"/>
      <c r="B2" s="3" t="s">
        <v>0</v>
      </c>
      <c r="E2" s="4" t="s">
        <v>46</v>
      </c>
    </row>
    <row r="3" spans="1:3" ht="15" customHeight="1">
      <c r="A3" s="57"/>
      <c r="B3" s="5" t="s">
        <v>1</v>
      </c>
      <c r="C3" s="6"/>
    </row>
    <row r="4" spans="1:9" ht="16.5" customHeight="1">
      <c r="A4" s="57"/>
      <c r="B4" s="55">
        <v>14</v>
      </c>
      <c r="C4" s="38" t="s">
        <v>142</v>
      </c>
      <c r="D4" s="38"/>
      <c r="E4" s="36"/>
      <c r="F4" s="36"/>
      <c r="G4" s="36"/>
      <c r="H4" s="36"/>
      <c r="I4" s="36"/>
    </row>
    <row r="5" spans="1:9" ht="16.5" customHeight="1">
      <c r="A5" s="57"/>
      <c r="B5" s="55"/>
      <c r="C5" s="38" t="s">
        <v>143</v>
      </c>
      <c r="D5" s="38"/>
      <c r="E5" s="36"/>
      <c r="F5" s="36"/>
      <c r="G5" s="36"/>
      <c r="H5" s="36"/>
      <c r="I5" s="36"/>
    </row>
    <row r="6" spans="1:9" ht="16.5" customHeight="1">
      <c r="A6" s="57"/>
      <c r="B6" s="58"/>
      <c r="C6" t="s">
        <v>144</v>
      </c>
      <c r="D6" s="59"/>
      <c r="E6" s="59"/>
      <c r="F6" s="59"/>
      <c r="G6" s="59"/>
      <c r="H6" s="59"/>
      <c r="I6" s="59"/>
    </row>
    <row r="7" spans="1:9" ht="16.5" customHeight="1">
      <c r="A7" s="57"/>
      <c r="B7" s="58"/>
      <c r="C7" t="s">
        <v>145</v>
      </c>
      <c r="D7" s="59"/>
      <c r="E7" s="59"/>
      <c r="F7" s="59"/>
      <c r="G7" s="59"/>
      <c r="H7" s="59"/>
      <c r="I7" s="59"/>
    </row>
    <row r="8" spans="1:9" ht="16.5" customHeight="1">
      <c r="A8" s="57"/>
      <c r="B8" s="58"/>
      <c r="C8" t="s">
        <v>146</v>
      </c>
      <c r="D8" s="59"/>
      <c r="E8" s="59"/>
      <c r="F8" s="59"/>
      <c r="G8" s="59"/>
      <c r="H8" s="59"/>
      <c r="I8" s="59"/>
    </row>
    <row r="9" spans="1:9" ht="16.5" customHeight="1">
      <c r="A9" s="57"/>
      <c r="B9" s="58"/>
      <c r="C9" t="s">
        <v>147</v>
      </c>
      <c r="D9" s="59"/>
      <c r="E9" s="59"/>
      <c r="F9" s="59"/>
      <c r="G9" s="59"/>
      <c r="H9" s="59"/>
      <c r="I9" s="59"/>
    </row>
    <row r="10" spans="1:9" ht="16.5" customHeight="1">
      <c r="A10" s="57"/>
      <c r="B10" s="58"/>
      <c r="C10" t="s">
        <v>148</v>
      </c>
      <c r="D10" s="59"/>
      <c r="E10" s="59"/>
      <c r="F10" s="59"/>
      <c r="G10" s="59"/>
      <c r="H10" s="59"/>
      <c r="I10" s="59"/>
    </row>
    <row r="11" spans="1:9" ht="16.5" customHeight="1">
      <c r="A11" s="57"/>
      <c r="B11" s="58"/>
      <c r="C11" t="s">
        <v>149</v>
      </c>
      <c r="D11" s="59"/>
      <c r="E11" s="59"/>
      <c r="F11" s="59"/>
      <c r="G11" s="59"/>
      <c r="H11" s="59"/>
      <c r="I11" s="59"/>
    </row>
    <row r="12" spans="1:9" ht="12" customHeight="1">
      <c r="A12" s="57"/>
      <c r="B12" s="50"/>
      <c r="C12" s="51"/>
      <c r="D12" s="51"/>
      <c r="E12" s="51"/>
      <c r="F12" s="51"/>
      <c r="G12" s="51"/>
      <c r="H12" s="51"/>
      <c r="I12" s="51"/>
    </row>
    <row r="13" spans="1:9" ht="16.5" customHeight="1">
      <c r="A13" s="57"/>
      <c r="B13" s="55">
        <v>15</v>
      </c>
      <c r="C13" s="38" t="s">
        <v>150</v>
      </c>
      <c r="E13" s="36"/>
      <c r="F13" s="36"/>
      <c r="G13" s="36"/>
      <c r="H13" s="36"/>
      <c r="I13" s="36"/>
    </row>
    <row r="14" spans="1:9" ht="16.5" customHeight="1">
      <c r="A14" s="57"/>
      <c r="B14" s="55"/>
      <c r="C14" s="36" t="s">
        <v>151</v>
      </c>
      <c r="D14" s="10"/>
      <c r="E14" s="36"/>
      <c r="F14" s="36"/>
      <c r="G14" s="36"/>
      <c r="H14" s="36"/>
      <c r="I14" s="36"/>
    </row>
    <row r="15" spans="1:9" ht="16.5" customHeight="1">
      <c r="A15" s="57"/>
      <c r="B15" s="55"/>
      <c r="C15" s="36" t="s">
        <v>152</v>
      </c>
      <c r="D15" s="10"/>
      <c r="E15" s="36"/>
      <c r="F15" s="36"/>
      <c r="G15" s="36"/>
      <c r="H15" s="36"/>
      <c r="I15" s="36"/>
    </row>
    <row r="16" spans="1:9" ht="16.5" customHeight="1">
      <c r="A16" s="57"/>
      <c r="B16" s="55"/>
      <c r="C16" s="36" t="s">
        <v>153</v>
      </c>
      <c r="E16" s="36"/>
      <c r="F16" s="36"/>
      <c r="G16" s="36"/>
      <c r="H16" s="36"/>
      <c r="I16" s="36"/>
    </row>
    <row r="17" spans="1:9" ht="16.5" customHeight="1">
      <c r="A17" s="57"/>
      <c r="B17" s="55"/>
      <c r="C17" s="36" t="s">
        <v>312</v>
      </c>
      <c r="E17" s="36"/>
      <c r="F17" s="36"/>
      <c r="G17" s="36"/>
      <c r="H17" s="36"/>
      <c r="I17" s="36"/>
    </row>
    <row r="18" spans="1:3" ht="16.5" customHeight="1">
      <c r="A18" s="57"/>
      <c r="B18" s="55"/>
      <c r="C18" s="36" t="s">
        <v>154</v>
      </c>
    </row>
    <row r="19" spans="1:3" ht="16.5" customHeight="1">
      <c r="A19" s="57"/>
      <c r="B19" s="55"/>
      <c r="C19" s="36" t="s">
        <v>155</v>
      </c>
    </row>
    <row r="20" spans="1:3" ht="16.5" customHeight="1">
      <c r="A20" s="57"/>
      <c r="B20" s="55"/>
      <c r="C20" s="36" t="s">
        <v>156</v>
      </c>
    </row>
    <row r="21" spans="1:9" ht="12" customHeight="1">
      <c r="A21" s="57"/>
      <c r="B21" s="50"/>
      <c r="C21" s="51"/>
      <c r="D21" s="51"/>
      <c r="E21" s="51"/>
      <c r="F21" s="51"/>
      <c r="G21" s="51"/>
      <c r="H21" s="51"/>
      <c r="I21" s="51"/>
    </row>
    <row r="22" spans="1:8" ht="16.5" customHeight="1">
      <c r="A22" s="57"/>
      <c r="B22" s="55">
        <v>16</v>
      </c>
      <c r="C22" s="38" t="s">
        <v>157</v>
      </c>
      <c r="D22" s="38"/>
      <c r="H22" s="36" t="s">
        <v>181</v>
      </c>
    </row>
    <row r="23" spans="1:9" ht="16.5" customHeight="1">
      <c r="A23" s="57"/>
      <c r="B23" s="50"/>
      <c r="C23" s="51"/>
      <c r="D23" s="51"/>
      <c r="E23" s="51"/>
      <c r="F23" s="51"/>
      <c r="G23" s="51"/>
      <c r="H23" s="51"/>
      <c r="I23" s="51"/>
    </row>
    <row r="24" spans="1:8" ht="16.5" customHeight="1">
      <c r="A24" s="57"/>
      <c r="B24" s="50">
        <v>17</v>
      </c>
      <c r="C24" s="60" t="s">
        <v>158</v>
      </c>
      <c r="D24" s="51"/>
      <c r="E24" s="51"/>
      <c r="F24" s="61"/>
      <c r="G24" s="62"/>
      <c r="H24" s="62" t="s">
        <v>182</v>
      </c>
    </row>
    <row r="25" spans="1:8" ht="16.5" customHeight="1">
      <c r="A25" s="57"/>
      <c r="B25" s="50"/>
      <c r="C25" s="51"/>
      <c r="D25" s="51"/>
      <c r="E25" s="51"/>
      <c r="F25" s="61"/>
      <c r="G25" s="62" t="s">
        <v>177</v>
      </c>
      <c r="H25" s="62" t="s">
        <v>183</v>
      </c>
    </row>
    <row r="26" spans="1:8" ht="16.5" customHeight="1">
      <c r="A26" s="57"/>
      <c r="B26" s="50"/>
      <c r="C26" s="63" t="s">
        <v>55</v>
      </c>
      <c r="D26" s="51"/>
      <c r="E26" s="51"/>
      <c r="F26" s="61"/>
      <c r="G26" s="62" t="s">
        <v>178</v>
      </c>
      <c r="H26" s="62" t="s">
        <v>178</v>
      </c>
    </row>
    <row r="27" spans="1:8" ht="16.5" customHeight="1">
      <c r="A27" s="57"/>
      <c r="B27" s="50"/>
      <c r="C27" s="51" t="s">
        <v>159</v>
      </c>
      <c r="D27" s="51"/>
      <c r="E27" s="51"/>
      <c r="F27" s="61"/>
      <c r="G27" s="64">
        <v>522</v>
      </c>
      <c r="H27" s="41">
        <v>3371</v>
      </c>
    </row>
    <row r="28" spans="1:8" ht="16.5" customHeight="1">
      <c r="A28" s="57"/>
      <c r="B28" s="50"/>
      <c r="C28" s="51" t="s">
        <v>160</v>
      </c>
      <c r="D28" s="51"/>
      <c r="E28" s="51"/>
      <c r="F28" s="61"/>
      <c r="G28" s="36">
        <v>-225</v>
      </c>
      <c r="H28" s="36">
        <v>430</v>
      </c>
    </row>
    <row r="29" spans="1:8" ht="16.5" customHeight="1">
      <c r="A29" s="57"/>
      <c r="B29" s="50"/>
      <c r="C29" s="51" t="s">
        <v>161</v>
      </c>
      <c r="D29" s="51"/>
      <c r="E29" s="51"/>
      <c r="F29" s="61"/>
      <c r="G29" s="36">
        <v>38</v>
      </c>
      <c r="H29" s="36">
        <v>38</v>
      </c>
    </row>
    <row r="30" spans="1:8" ht="16.5" customHeight="1">
      <c r="A30" s="57"/>
      <c r="B30" s="50"/>
      <c r="C30" s="61"/>
      <c r="D30" s="51"/>
      <c r="E30" s="51"/>
      <c r="F30" s="61"/>
      <c r="G30" s="65">
        <f>SUM(G27:G29)</f>
        <v>335</v>
      </c>
      <c r="H30" s="65">
        <f>SUM(H27:H29)</f>
        <v>3839</v>
      </c>
    </row>
    <row r="31" spans="1:8" ht="9" customHeight="1">
      <c r="A31" s="57"/>
      <c r="B31" s="50"/>
      <c r="C31" s="61"/>
      <c r="D31" s="51"/>
      <c r="E31" s="61"/>
      <c r="F31" s="61"/>
      <c r="G31" s="66"/>
      <c r="H31" s="31"/>
    </row>
    <row r="32" spans="1:9" ht="16.5" customHeight="1">
      <c r="A32" s="57"/>
      <c r="B32" s="50"/>
      <c r="C32" s="61" t="s">
        <v>162</v>
      </c>
      <c r="D32" s="51"/>
      <c r="E32" s="61"/>
      <c r="F32" s="61"/>
      <c r="G32" s="61"/>
      <c r="H32" s="61"/>
      <c r="I32" s="61"/>
    </row>
    <row r="33" spans="1:9" ht="16.5" customHeight="1">
      <c r="A33" s="57"/>
      <c r="B33" s="50"/>
      <c r="C33" s="61" t="s">
        <v>163</v>
      </c>
      <c r="D33" s="51"/>
      <c r="E33" s="61"/>
      <c r="F33" s="61"/>
      <c r="G33" s="61"/>
      <c r="H33" s="61"/>
      <c r="I33" s="61"/>
    </row>
    <row r="34" spans="1:9" ht="16.5" customHeight="1">
      <c r="A34" s="57"/>
      <c r="B34" s="50"/>
      <c r="C34" s="61" t="s">
        <v>164</v>
      </c>
      <c r="D34" s="51"/>
      <c r="E34" s="61"/>
      <c r="F34" s="61"/>
      <c r="G34" s="61"/>
      <c r="H34" s="61"/>
      <c r="I34" s="61"/>
    </row>
    <row r="35" spans="1:9" ht="16.5" customHeight="1">
      <c r="A35" s="57"/>
      <c r="B35" s="50"/>
      <c r="C35" s="61" t="s">
        <v>165</v>
      </c>
      <c r="D35" s="51"/>
      <c r="E35" s="61"/>
      <c r="F35" s="61"/>
      <c r="G35" s="61"/>
      <c r="H35" s="61"/>
      <c r="I35" s="61"/>
    </row>
    <row r="36" spans="1:9" ht="10.5" customHeight="1">
      <c r="A36" s="57"/>
      <c r="B36" s="50"/>
      <c r="C36" s="51"/>
      <c r="D36" s="51"/>
      <c r="E36" s="51"/>
      <c r="F36" s="51"/>
      <c r="G36" s="51"/>
      <c r="H36" s="51"/>
      <c r="I36" s="51"/>
    </row>
    <row r="37" spans="1:8" ht="16.5" customHeight="1">
      <c r="A37" s="57"/>
      <c r="B37" s="50">
        <v>18</v>
      </c>
      <c r="C37" s="60" t="s">
        <v>166</v>
      </c>
      <c r="D37" s="51"/>
      <c r="E37" s="51"/>
      <c r="F37" s="51"/>
      <c r="G37" s="51"/>
      <c r="H37" s="51"/>
    </row>
    <row r="38" spans="1:8" ht="16.5" customHeight="1">
      <c r="A38" s="57"/>
      <c r="B38" s="50"/>
      <c r="C38" t="s">
        <v>167</v>
      </c>
      <c r="D38" s="67"/>
      <c r="E38" s="67"/>
      <c r="F38" s="67"/>
      <c r="G38" s="67"/>
      <c r="H38" s="67"/>
    </row>
    <row r="39" spans="1:8" ht="16.5" customHeight="1">
      <c r="A39" s="57"/>
      <c r="B39" s="50"/>
      <c r="C39" t="s">
        <v>168</v>
      </c>
      <c r="D39" s="67"/>
      <c r="E39" s="67"/>
      <c r="F39" s="67"/>
      <c r="G39" s="67"/>
      <c r="H39" s="67"/>
    </row>
    <row r="40" ht="12" customHeight="1">
      <c r="A40" s="57"/>
    </row>
    <row r="41" spans="1:9" ht="15.75">
      <c r="A41" s="57"/>
      <c r="B41" s="50">
        <v>19</v>
      </c>
      <c r="C41" s="60" t="s">
        <v>169</v>
      </c>
      <c r="D41" s="51"/>
      <c r="E41" s="51"/>
      <c r="F41" s="51"/>
      <c r="G41" s="51"/>
      <c r="H41" s="51"/>
      <c r="I41" s="51"/>
    </row>
    <row r="42" spans="1:9" ht="6.75" customHeight="1">
      <c r="A42" s="57"/>
      <c r="B42" s="50"/>
      <c r="C42" s="51"/>
      <c r="D42" s="51"/>
      <c r="E42" s="51"/>
      <c r="F42" s="51"/>
      <c r="G42" s="51"/>
      <c r="H42" s="51"/>
      <c r="I42" s="51"/>
    </row>
    <row r="43" spans="1:9" ht="15.75">
      <c r="A43" s="57"/>
      <c r="B43" s="50"/>
      <c r="C43" s="51" t="s">
        <v>170</v>
      </c>
      <c r="D43" t="s">
        <v>171</v>
      </c>
      <c r="E43" s="67"/>
      <c r="F43" s="67"/>
      <c r="G43" s="67"/>
      <c r="H43" s="67"/>
      <c r="I43" s="67"/>
    </row>
    <row r="44" spans="1:9" ht="15.75">
      <c r="A44" s="57"/>
      <c r="B44" s="50"/>
      <c r="C44" s="51"/>
      <c r="D44" s="51" t="s">
        <v>172</v>
      </c>
      <c r="E44" s="51"/>
      <c r="F44" s="51"/>
      <c r="G44" s="51"/>
      <c r="H44" s="51"/>
      <c r="I44" s="51"/>
    </row>
    <row r="45" spans="1:8" ht="15.75">
      <c r="A45" s="57"/>
      <c r="B45" s="50"/>
      <c r="C45" s="51"/>
      <c r="D45" s="51" t="s">
        <v>173</v>
      </c>
      <c r="E45" s="51"/>
      <c r="F45" s="51"/>
      <c r="G45" s="62" t="s">
        <v>179</v>
      </c>
      <c r="H45" s="62" t="s">
        <v>182</v>
      </c>
    </row>
    <row r="46" spans="1:8" ht="15.75">
      <c r="A46" s="57"/>
      <c r="B46" s="50"/>
      <c r="C46" s="51"/>
      <c r="D46" s="51"/>
      <c r="E46" s="51"/>
      <c r="F46" s="51"/>
      <c r="G46" s="62" t="s">
        <v>177</v>
      </c>
      <c r="H46" s="62" t="s">
        <v>183</v>
      </c>
    </row>
    <row r="47" spans="1:8" ht="15.75">
      <c r="A47" s="57"/>
      <c r="B47" s="50"/>
      <c r="C47" s="51"/>
      <c r="D47" s="51"/>
      <c r="E47" s="51"/>
      <c r="F47" s="51"/>
      <c r="G47" s="62" t="s">
        <v>178</v>
      </c>
      <c r="H47" s="62" t="s">
        <v>178</v>
      </c>
    </row>
    <row r="48" spans="1:8" ht="15.75">
      <c r="A48" s="57"/>
      <c r="B48" s="50"/>
      <c r="C48" s="51"/>
      <c r="D48" s="51"/>
      <c r="E48" s="51"/>
      <c r="F48" s="51"/>
      <c r="G48" s="68" t="s">
        <v>55</v>
      </c>
      <c r="H48" s="69" t="s">
        <v>55</v>
      </c>
    </row>
    <row r="49" spans="1:8" ht="15.75">
      <c r="A49" s="57"/>
      <c r="B49" s="50"/>
      <c r="C49" s="51"/>
      <c r="D49" s="51" t="s">
        <v>174</v>
      </c>
      <c r="E49" s="51"/>
      <c r="F49" s="51"/>
      <c r="G49" s="70" t="s">
        <v>180</v>
      </c>
      <c r="H49" s="62">
        <v>11</v>
      </c>
    </row>
    <row r="50" spans="1:8" ht="15.75">
      <c r="A50" s="57"/>
      <c r="B50" s="50"/>
      <c r="C50" s="51"/>
      <c r="D50" s="51" t="s">
        <v>175</v>
      </c>
      <c r="E50" s="51"/>
      <c r="F50" s="51"/>
      <c r="G50" s="71" t="s">
        <v>180</v>
      </c>
      <c r="H50" s="72">
        <v>6</v>
      </c>
    </row>
    <row r="51" spans="1:8" ht="15.75">
      <c r="A51" s="57"/>
      <c r="B51" s="50"/>
      <c r="C51" s="51"/>
      <c r="D51" s="51" t="s">
        <v>176</v>
      </c>
      <c r="E51" s="60"/>
      <c r="F51" s="60"/>
      <c r="G51" s="71" t="s">
        <v>180</v>
      </c>
      <c r="H51" s="72">
        <v>1</v>
      </c>
    </row>
    <row r="52" spans="1:8" ht="9.75" customHeight="1">
      <c r="A52" s="57"/>
      <c r="B52" s="50"/>
      <c r="C52" s="51"/>
      <c r="G52" s="31"/>
      <c r="H52" s="31"/>
    </row>
  </sheetData>
  <printOptions horizontalCentered="1"/>
  <pageMargins left="0.35" right="0.4777777777777778" top="0.55" bottom="0.2777777777777778" header="0" footer="0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zoomScale="105" zoomScaleNormal="105" workbookViewId="0" topLeftCell="A1">
      <selection activeCell="B3" sqref="B3"/>
    </sheetView>
  </sheetViews>
  <sheetFormatPr defaultColWidth="8.88671875" defaultRowHeight="15"/>
  <cols>
    <col min="1" max="1" width="3.6640625" style="1" customWidth="1"/>
    <col min="2" max="2" width="6.6640625" style="1" customWidth="1"/>
    <col min="3" max="3" width="4.6640625" style="1" customWidth="1"/>
    <col min="4" max="7" width="9.6640625" style="1" customWidth="1"/>
    <col min="8" max="8" width="10.6640625" style="1" customWidth="1"/>
    <col min="9" max="9" width="4.6640625" style="1" customWidth="1"/>
    <col min="10" max="11" width="10.6640625" style="1" customWidth="1"/>
    <col min="12" max="12" width="3.6640625" style="1" customWidth="1"/>
    <col min="13" max="16384" width="9.6640625" style="1" customWidth="1"/>
  </cols>
  <sheetData>
    <row r="1" spans="1:11" ht="15.75">
      <c r="A1" s="57"/>
      <c r="J1" s="2" t="s">
        <v>218</v>
      </c>
      <c r="K1" s="57"/>
    </row>
    <row r="2" spans="1:11" ht="15.75">
      <c r="A2" s="57"/>
      <c r="B2" s="3" t="s">
        <v>0</v>
      </c>
      <c r="E2" s="4" t="s">
        <v>46</v>
      </c>
      <c r="K2" s="57"/>
    </row>
    <row r="3" spans="1:12" ht="13.5" customHeight="1">
      <c r="A3" s="36"/>
      <c r="B3" s="5" t="s">
        <v>1</v>
      </c>
      <c r="C3" s="6"/>
      <c r="K3" s="36"/>
      <c r="L3" s="61"/>
    </row>
    <row r="4" spans="1:12" ht="15.75" customHeight="1">
      <c r="A4" s="36"/>
      <c r="B4" s="58"/>
      <c r="C4" s="36"/>
      <c r="D4" s="36"/>
      <c r="E4" s="36"/>
      <c r="F4" s="36"/>
      <c r="G4" s="36"/>
      <c r="H4" s="36"/>
      <c r="I4" s="36"/>
      <c r="J4" s="36"/>
      <c r="K4" s="36"/>
      <c r="L4" s="61"/>
    </row>
    <row r="5" spans="1:12" ht="15.75" customHeight="1">
      <c r="A5" s="36"/>
      <c r="B5" s="50">
        <v>19</v>
      </c>
      <c r="C5" s="60" t="s">
        <v>185</v>
      </c>
      <c r="D5" s="51"/>
      <c r="E5" s="51"/>
      <c r="F5" s="51"/>
      <c r="G5" s="51"/>
      <c r="H5" s="51"/>
      <c r="I5" s="51"/>
      <c r="L5" s="61"/>
    </row>
    <row r="6" spans="1:12" ht="15.75" customHeight="1">
      <c r="A6" s="36"/>
      <c r="B6" s="50"/>
      <c r="C6" s="51" t="s">
        <v>186</v>
      </c>
      <c r="D6" s="51" t="s">
        <v>202</v>
      </c>
      <c r="E6" s="51"/>
      <c r="F6" s="51"/>
      <c r="G6" s="51"/>
      <c r="H6" s="51"/>
      <c r="I6" s="51"/>
      <c r="L6" s="61"/>
    </row>
    <row r="7" spans="1:12" ht="15.75" customHeight="1">
      <c r="A7" s="36"/>
      <c r="B7" s="50"/>
      <c r="C7" s="51"/>
      <c r="D7" s="51"/>
      <c r="E7" s="51"/>
      <c r="F7" s="51"/>
      <c r="G7" s="51"/>
      <c r="H7" s="62" t="s">
        <v>55</v>
      </c>
      <c r="L7" s="61"/>
    </row>
    <row r="8" spans="1:12" ht="15.75" customHeight="1">
      <c r="A8" s="36"/>
      <c r="B8" s="50"/>
      <c r="C8" s="51"/>
      <c r="D8" s="51" t="s">
        <v>203</v>
      </c>
      <c r="E8" s="51"/>
      <c r="F8" s="51"/>
      <c r="G8" s="51"/>
      <c r="H8" s="36">
        <v>577</v>
      </c>
      <c r="L8" s="61"/>
    </row>
    <row r="9" spans="1:12" ht="15.75" customHeight="1">
      <c r="A9" s="36"/>
      <c r="B9" s="50"/>
      <c r="C9" s="51"/>
      <c r="D9" s="51" t="s">
        <v>204</v>
      </c>
      <c r="E9" s="51"/>
      <c r="F9" s="51"/>
      <c r="G9" s="51"/>
      <c r="H9" s="65">
        <v>380</v>
      </c>
      <c r="L9" s="61"/>
    </row>
    <row r="10" spans="1:12" ht="15.75" customHeight="1">
      <c r="A10" s="36"/>
      <c r="B10" s="50"/>
      <c r="C10" s="51"/>
      <c r="D10" s="51" t="s">
        <v>205</v>
      </c>
      <c r="E10" s="51"/>
      <c r="F10" s="51"/>
      <c r="G10" s="51"/>
      <c r="H10" s="65">
        <v>313</v>
      </c>
      <c r="L10" s="61"/>
    </row>
    <row r="11" spans="1:12" ht="15.75" customHeight="1">
      <c r="A11" s="36"/>
      <c r="B11" s="50"/>
      <c r="C11" s="51"/>
      <c r="D11" s="51"/>
      <c r="E11" s="51"/>
      <c r="F11" s="51"/>
      <c r="G11" s="51"/>
      <c r="H11" s="73"/>
      <c r="I11" s="51"/>
      <c r="L11" s="61"/>
    </row>
    <row r="12" spans="1:12" ht="15.75" customHeight="1">
      <c r="A12" s="36"/>
      <c r="B12" s="55">
        <v>20</v>
      </c>
      <c r="C12" s="38" t="s">
        <v>187</v>
      </c>
      <c r="D12" s="36"/>
      <c r="E12" s="36"/>
      <c r="F12" s="36"/>
      <c r="G12" s="36"/>
      <c r="H12" s="36"/>
      <c r="I12" s="36"/>
      <c r="J12" s="36"/>
      <c r="K12" s="61"/>
      <c r="L12" s="61"/>
    </row>
    <row r="13" spans="1:12" ht="15.75" customHeight="1">
      <c r="A13" s="36"/>
      <c r="B13" s="55"/>
      <c r="C13" s="38" t="s">
        <v>188</v>
      </c>
      <c r="D13" s="36"/>
      <c r="E13" s="36"/>
      <c r="F13" s="36"/>
      <c r="G13" s="36"/>
      <c r="H13" s="36"/>
      <c r="I13" s="36"/>
      <c r="J13" s="36"/>
      <c r="K13" s="61"/>
      <c r="L13" s="61"/>
    </row>
    <row r="14" spans="1:12" ht="15.75" customHeight="1">
      <c r="A14" s="36"/>
      <c r="B14" s="55"/>
      <c r="C14" s="2"/>
      <c r="D14" s="63"/>
      <c r="E14" s="36"/>
      <c r="F14" s="36"/>
      <c r="G14" s="36"/>
      <c r="H14" s="36"/>
      <c r="I14" s="36"/>
      <c r="J14" s="61"/>
      <c r="K14" s="61"/>
      <c r="L14" s="61"/>
    </row>
    <row r="15" spans="1:12" ht="15.75" customHeight="1">
      <c r="A15" s="36"/>
      <c r="B15" s="7"/>
      <c r="C15" s="10" t="s">
        <v>189</v>
      </c>
      <c r="D15" s="10"/>
      <c r="L15" s="61"/>
    </row>
    <row r="16" spans="1:12" ht="15.75" customHeight="1">
      <c r="A16" s="36"/>
      <c r="B16" s="7"/>
      <c r="C16" s="74" t="s">
        <v>190</v>
      </c>
      <c r="D16" s="10"/>
      <c r="L16" s="61"/>
    </row>
    <row r="17" spans="1:12" ht="15.75" customHeight="1">
      <c r="A17" s="36"/>
      <c r="B17" s="7"/>
      <c r="L17" s="61"/>
    </row>
    <row r="18" spans="1:12" ht="15.75" customHeight="1">
      <c r="A18" s="36"/>
      <c r="B18" s="7"/>
      <c r="C18" s="10" t="s">
        <v>191</v>
      </c>
      <c r="L18" s="61"/>
    </row>
    <row r="19" spans="1:12" ht="15.75" customHeight="1">
      <c r="A19" s="36"/>
      <c r="B19" s="7"/>
      <c r="C19" s="10" t="s">
        <v>192</v>
      </c>
      <c r="D19" s="10" t="s">
        <v>206</v>
      </c>
      <c r="L19" s="61"/>
    </row>
    <row r="20" spans="1:12" ht="15.75" customHeight="1">
      <c r="A20" s="36"/>
      <c r="B20" s="7"/>
      <c r="C20" s="10" t="s">
        <v>193</v>
      </c>
      <c r="D20" s="10" t="s">
        <v>207</v>
      </c>
      <c r="L20" s="61"/>
    </row>
    <row r="21" spans="1:12" ht="15.75" customHeight="1">
      <c r="A21" s="36"/>
      <c r="B21" s="7"/>
      <c r="C21" s="10" t="s">
        <v>36</v>
      </c>
      <c r="D21" s="10" t="s">
        <v>208</v>
      </c>
      <c r="L21" s="61"/>
    </row>
    <row r="22" spans="1:12" ht="15.75" customHeight="1">
      <c r="A22" s="36"/>
      <c r="B22" s="7"/>
      <c r="L22" s="61"/>
    </row>
    <row r="23" spans="1:12" ht="15.75" customHeight="1">
      <c r="A23" s="36"/>
      <c r="B23" s="7"/>
      <c r="C23" s="10" t="s">
        <v>194</v>
      </c>
      <c r="L23" s="61"/>
    </row>
    <row r="24" spans="1:12" ht="15.75" customHeight="1">
      <c r="A24" s="36"/>
      <c r="B24" s="7"/>
      <c r="C24" s="10" t="s">
        <v>195</v>
      </c>
      <c r="L24" s="61"/>
    </row>
    <row r="25" spans="1:12" ht="15.75" customHeight="1">
      <c r="A25" s="36"/>
      <c r="B25" s="7"/>
      <c r="L25" s="61"/>
    </row>
    <row r="26" spans="1:12" ht="15.75" customHeight="1">
      <c r="A26" s="36"/>
      <c r="B26" s="55">
        <v>21</v>
      </c>
      <c r="C26" s="38" t="s">
        <v>196</v>
      </c>
      <c r="D26" s="38"/>
      <c r="E26" s="38"/>
      <c r="F26" s="38"/>
      <c r="G26" s="38"/>
      <c r="H26" s="38"/>
      <c r="I26" s="38"/>
      <c r="J26" s="38"/>
      <c r="K26" s="38"/>
      <c r="L26" s="61"/>
    </row>
    <row r="27" spans="1:12" ht="15.75" customHeight="1">
      <c r="A27" s="36"/>
      <c r="B27" s="55"/>
      <c r="C27" s="38"/>
      <c r="D27" s="38"/>
      <c r="E27" s="38"/>
      <c r="F27" s="38"/>
      <c r="G27" s="38"/>
      <c r="H27" s="38"/>
      <c r="I27" s="38"/>
      <c r="J27" s="38"/>
      <c r="K27" s="38"/>
      <c r="L27" s="61"/>
    </row>
    <row r="28" spans="1:12" ht="15.75" customHeight="1">
      <c r="A28" s="36"/>
      <c r="B28" s="55"/>
      <c r="C28" s="35" t="s">
        <v>197</v>
      </c>
      <c r="D28" s="36"/>
      <c r="E28" s="36"/>
      <c r="F28" s="36"/>
      <c r="G28" s="36"/>
      <c r="H28" s="36"/>
      <c r="I28" s="36"/>
      <c r="J28" s="36"/>
      <c r="K28" s="36"/>
      <c r="L28" s="61"/>
    </row>
    <row r="29" spans="1:12" ht="15.75" customHeight="1">
      <c r="A29" s="36"/>
      <c r="B29" s="55"/>
      <c r="C29" s="36"/>
      <c r="D29" s="36"/>
      <c r="E29" s="36"/>
      <c r="F29" s="36"/>
      <c r="G29" s="36"/>
      <c r="H29" s="36"/>
      <c r="I29" s="61"/>
      <c r="K29" s="36"/>
      <c r="L29" s="61"/>
    </row>
    <row r="30" spans="1:12" ht="15.75" customHeight="1">
      <c r="A30" s="36"/>
      <c r="B30" s="55"/>
      <c r="C30" s="35" t="s">
        <v>198</v>
      </c>
      <c r="D30" s="36"/>
      <c r="E30" s="36"/>
      <c r="F30" s="36"/>
      <c r="G30" s="36"/>
      <c r="H30" s="36"/>
      <c r="I30" s="61"/>
      <c r="J30" s="75" t="s">
        <v>55</v>
      </c>
      <c r="K30" s="36"/>
      <c r="L30" s="61"/>
    </row>
    <row r="31" spans="1:12" ht="15.75" customHeight="1">
      <c r="A31" s="36"/>
      <c r="B31" s="55"/>
      <c r="C31" s="36"/>
      <c r="D31" s="36" t="s">
        <v>209</v>
      </c>
      <c r="E31" s="36"/>
      <c r="F31" s="36"/>
      <c r="G31" s="36"/>
      <c r="H31" s="36"/>
      <c r="I31" s="61"/>
      <c r="J31" s="36">
        <v>17028</v>
      </c>
      <c r="K31" s="36"/>
      <c r="L31" s="61"/>
    </row>
    <row r="32" spans="1:12" ht="15.75" customHeight="1">
      <c r="A32" s="36"/>
      <c r="B32" s="55"/>
      <c r="C32" s="36"/>
      <c r="D32" s="36" t="s">
        <v>210</v>
      </c>
      <c r="E32" s="36"/>
      <c r="F32" s="36"/>
      <c r="G32" s="36"/>
      <c r="H32" s="36"/>
      <c r="I32" s="61"/>
      <c r="J32" s="36">
        <v>-3350</v>
      </c>
      <c r="K32" s="36"/>
      <c r="L32" s="61"/>
    </row>
    <row r="33" spans="1:12" ht="15.75" customHeight="1">
      <c r="A33" s="36"/>
      <c r="B33" s="55"/>
      <c r="C33" s="36"/>
      <c r="D33" s="36"/>
      <c r="E33" s="38" t="s">
        <v>215</v>
      </c>
      <c r="F33" s="76"/>
      <c r="G33" s="61"/>
      <c r="H33" s="58"/>
      <c r="I33" s="61"/>
      <c r="J33" s="77">
        <f>SUM(J31:J32)</f>
        <v>13678</v>
      </c>
      <c r="K33" s="36"/>
      <c r="L33" s="61"/>
    </row>
    <row r="34" spans="1:12" ht="15.75" customHeight="1">
      <c r="A34" s="36"/>
      <c r="B34" s="55"/>
      <c r="C34" s="36"/>
      <c r="D34" s="36"/>
      <c r="E34" s="36"/>
      <c r="F34" s="36"/>
      <c r="G34" s="36"/>
      <c r="H34" s="36"/>
      <c r="I34" s="61"/>
      <c r="J34" s="65"/>
      <c r="K34" s="36"/>
      <c r="L34" s="61"/>
    </row>
    <row r="35" spans="1:12" ht="15.75" customHeight="1">
      <c r="A35" s="36"/>
      <c r="B35" s="55"/>
      <c r="C35" s="35" t="s">
        <v>199</v>
      </c>
      <c r="D35" s="36"/>
      <c r="E35" s="36"/>
      <c r="F35" s="36"/>
      <c r="G35" s="36"/>
      <c r="H35" s="36"/>
      <c r="I35" s="61"/>
      <c r="J35" s="36"/>
      <c r="K35" s="36"/>
      <c r="L35" s="61"/>
    </row>
    <row r="36" spans="1:12" ht="15.75" customHeight="1">
      <c r="A36" s="36"/>
      <c r="B36" s="55"/>
      <c r="C36" s="38" t="s">
        <v>200</v>
      </c>
      <c r="D36" s="36"/>
      <c r="E36" s="36"/>
      <c r="F36" s="36"/>
      <c r="G36" s="36"/>
      <c r="H36" s="36"/>
      <c r="I36" s="61"/>
      <c r="J36" s="36"/>
      <c r="K36" s="36"/>
      <c r="L36" s="61"/>
    </row>
    <row r="37" spans="1:12" ht="15.75" customHeight="1">
      <c r="A37" s="36"/>
      <c r="B37" s="55"/>
      <c r="C37" s="36"/>
      <c r="D37" s="36" t="s">
        <v>211</v>
      </c>
      <c r="E37" s="36"/>
      <c r="F37" s="36"/>
      <c r="G37" s="36"/>
      <c r="H37" s="36"/>
      <c r="I37" s="61"/>
      <c r="J37" s="36">
        <v>553</v>
      </c>
      <c r="K37" s="36"/>
      <c r="L37" s="61"/>
    </row>
    <row r="38" spans="1:12" ht="15.75" customHeight="1">
      <c r="A38" s="36"/>
      <c r="B38" s="55"/>
      <c r="C38" s="36"/>
      <c r="D38" s="36" t="s">
        <v>212</v>
      </c>
      <c r="E38" s="36"/>
      <c r="F38" s="36"/>
      <c r="G38" s="36"/>
      <c r="H38" s="36"/>
      <c r="I38" s="61"/>
      <c r="J38" s="76">
        <v>1000</v>
      </c>
      <c r="K38" s="36"/>
      <c r="L38" s="61"/>
    </row>
    <row r="39" spans="1:12" ht="15.75" customHeight="1">
      <c r="A39" s="36"/>
      <c r="B39" s="55"/>
      <c r="C39" s="36"/>
      <c r="D39" s="36" t="s">
        <v>213</v>
      </c>
      <c r="E39" s="36"/>
      <c r="F39" s="36"/>
      <c r="G39" s="36"/>
      <c r="H39" s="36"/>
      <c r="I39" s="61"/>
      <c r="J39" s="36">
        <v>22552</v>
      </c>
      <c r="K39" s="36"/>
      <c r="L39" s="61"/>
    </row>
    <row r="40" spans="1:12" ht="15.75" customHeight="1">
      <c r="A40" s="36"/>
      <c r="B40" s="55"/>
      <c r="C40" s="36"/>
      <c r="D40" s="36" t="s">
        <v>214</v>
      </c>
      <c r="E40" s="36"/>
      <c r="F40" s="36"/>
      <c r="G40" s="36"/>
      <c r="H40" s="36"/>
      <c r="I40" s="61"/>
      <c r="J40" s="36">
        <v>3350</v>
      </c>
      <c r="K40" s="36"/>
      <c r="L40" s="61"/>
    </row>
    <row r="41" spans="1:12" ht="15.75" customHeight="1">
      <c r="A41" s="36"/>
      <c r="B41" s="55"/>
      <c r="C41" s="36"/>
      <c r="D41" s="36"/>
      <c r="E41" s="36"/>
      <c r="F41" s="36"/>
      <c r="G41" s="36"/>
      <c r="H41" s="58" t="s">
        <v>217</v>
      </c>
      <c r="I41" s="61"/>
      <c r="J41" s="65">
        <f>SUM(J37:J40)</f>
        <v>27455</v>
      </c>
      <c r="K41" s="36"/>
      <c r="L41" s="61"/>
    </row>
    <row r="42" spans="1:12" ht="15.75" customHeight="1">
      <c r="A42" s="36"/>
      <c r="B42" s="55"/>
      <c r="C42" s="36"/>
      <c r="D42" s="36"/>
      <c r="E42" s="36"/>
      <c r="F42" s="36"/>
      <c r="G42" s="36"/>
      <c r="H42" s="36"/>
      <c r="I42" s="61"/>
      <c r="J42" s="65"/>
      <c r="K42" s="36"/>
      <c r="L42" s="61"/>
    </row>
    <row r="43" spans="1:12" ht="15.75" customHeight="1">
      <c r="A43" s="36"/>
      <c r="B43" s="55"/>
      <c r="C43" s="35" t="s">
        <v>201</v>
      </c>
      <c r="D43" s="36"/>
      <c r="E43" s="36"/>
      <c r="F43" s="36"/>
      <c r="G43" s="36"/>
      <c r="H43" s="36"/>
      <c r="I43" s="61"/>
      <c r="J43" s="36"/>
      <c r="K43" s="36"/>
      <c r="L43" s="61"/>
    </row>
    <row r="44" spans="1:12" ht="15.75" customHeight="1">
      <c r="A44" s="36"/>
      <c r="B44" s="55"/>
      <c r="C44" s="36"/>
      <c r="D44" s="36" t="s">
        <v>211</v>
      </c>
      <c r="E44" s="36"/>
      <c r="F44" s="36"/>
      <c r="G44" s="36"/>
      <c r="H44" s="36"/>
      <c r="I44" s="61"/>
      <c r="J44" s="36">
        <v>6843</v>
      </c>
      <c r="K44" s="36"/>
      <c r="L44" s="61"/>
    </row>
    <row r="45" spans="1:12" ht="15.75" customHeight="1">
      <c r="A45" s="36"/>
      <c r="B45" s="55"/>
      <c r="C45" s="36"/>
      <c r="D45" s="36" t="s">
        <v>212</v>
      </c>
      <c r="E45" s="36"/>
      <c r="F45" s="36"/>
      <c r="G45" s="36"/>
      <c r="H45" s="36"/>
      <c r="I45" s="61"/>
      <c r="J45" s="36">
        <v>0</v>
      </c>
      <c r="K45" s="36"/>
      <c r="L45" s="61"/>
    </row>
    <row r="46" spans="1:12" ht="15.75" customHeight="1">
      <c r="A46" s="36"/>
      <c r="B46" s="55"/>
      <c r="C46" s="36"/>
      <c r="D46" s="36" t="s">
        <v>213</v>
      </c>
      <c r="E46" s="36"/>
      <c r="F46" s="36"/>
      <c r="G46" s="36"/>
      <c r="H46" s="36"/>
      <c r="I46" s="61"/>
      <c r="J46" s="36">
        <v>96181</v>
      </c>
      <c r="K46" s="36"/>
      <c r="L46" s="61"/>
    </row>
    <row r="47" spans="1:12" ht="15.75" customHeight="1">
      <c r="A47" s="36"/>
      <c r="B47" s="55"/>
      <c r="C47" s="36"/>
      <c r="D47" s="36"/>
      <c r="E47" s="36"/>
      <c r="F47" s="36"/>
      <c r="G47" s="36"/>
      <c r="H47" s="58" t="s">
        <v>217</v>
      </c>
      <c r="I47" s="61"/>
      <c r="J47" s="65">
        <f>SUM(J44:J46)</f>
        <v>103024</v>
      </c>
      <c r="K47" s="36"/>
      <c r="L47" s="61"/>
    </row>
    <row r="48" spans="1:12" ht="15.75" customHeight="1">
      <c r="A48" s="36"/>
      <c r="B48" s="55"/>
      <c r="C48" s="36"/>
      <c r="D48" s="36"/>
      <c r="E48" s="36"/>
      <c r="F48" s="36"/>
      <c r="G48" s="36"/>
      <c r="H48" s="36"/>
      <c r="I48" s="61"/>
      <c r="J48" s="65"/>
      <c r="K48" s="36"/>
      <c r="L48" s="61"/>
    </row>
    <row r="49" spans="1:12" ht="15.75" customHeight="1">
      <c r="A49" s="36"/>
      <c r="B49" s="55"/>
      <c r="C49" s="36"/>
      <c r="D49" s="36"/>
      <c r="E49" s="38" t="s">
        <v>216</v>
      </c>
      <c r="F49" s="61"/>
      <c r="G49" s="61"/>
      <c r="H49" s="58"/>
      <c r="I49" s="61"/>
      <c r="J49" s="38">
        <f>J47+J41</f>
        <v>130479</v>
      </c>
      <c r="K49" s="36"/>
      <c r="L49" s="61"/>
    </row>
    <row r="50" spans="1:12" ht="15.75" customHeight="1">
      <c r="A50" s="36"/>
      <c r="B50" s="55"/>
      <c r="C50" s="38"/>
      <c r="D50" s="38"/>
      <c r="E50" s="38"/>
      <c r="F50" s="38"/>
      <c r="G50" s="38"/>
      <c r="H50" s="38"/>
      <c r="I50" s="38"/>
      <c r="J50" s="31"/>
      <c r="K50" s="38"/>
      <c r="L50" s="61"/>
    </row>
    <row r="51" spans="1:12" ht="15.75" customHeight="1">
      <c r="A51" s="36"/>
      <c r="B51" s="58"/>
      <c r="C51" s="36"/>
      <c r="D51" s="36"/>
      <c r="E51" s="36"/>
      <c r="F51" s="36"/>
      <c r="G51" s="36"/>
      <c r="H51" s="36"/>
      <c r="I51" s="36"/>
      <c r="J51" s="36"/>
      <c r="K51" s="36"/>
      <c r="L51" s="61"/>
    </row>
  </sheetData>
  <printOptions horizontalCentered="1"/>
  <pageMargins left="0.35" right="0.4777777777777778" top="0.55" bottom="0.2777777777777778" header="0" footer="0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zoomScale="105" zoomScaleNormal="105" workbookViewId="0" topLeftCell="A1">
      <selection activeCell="B2" sqref="B2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3" width="4.6640625" style="1" customWidth="1"/>
    <col min="4" max="7" width="9.6640625" style="1" customWidth="1"/>
    <col min="8" max="8" width="10.6640625" style="1" customWidth="1"/>
    <col min="9" max="9" width="4.6640625" style="1" customWidth="1"/>
    <col min="10" max="10" width="9.6640625" style="1" customWidth="1"/>
    <col min="11" max="11" width="5.6640625" style="1" customWidth="1"/>
    <col min="12" max="12" width="3.6640625" style="1" customWidth="1"/>
    <col min="13" max="16384" width="9.6640625" style="1" customWidth="1"/>
  </cols>
  <sheetData>
    <row r="1" spans="10:11" ht="15.75">
      <c r="J1" s="2" t="s">
        <v>268</v>
      </c>
      <c r="K1" s="57"/>
    </row>
    <row r="2" spans="1:11" ht="15.75">
      <c r="A2" s="57"/>
      <c r="B2" s="3" t="s">
        <v>0</v>
      </c>
      <c r="E2" s="4" t="s">
        <v>46</v>
      </c>
      <c r="K2" s="57"/>
    </row>
    <row r="3" spans="1:11" ht="15.75">
      <c r="A3" s="57"/>
      <c r="B3" s="5" t="s">
        <v>1</v>
      </c>
      <c r="C3" s="6"/>
      <c r="K3" s="36"/>
    </row>
    <row r="4" spans="1:12" ht="13.5" customHeight="1">
      <c r="A4" s="36"/>
      <c r="B4" s="58"/>
      <c r="C4" s="36"/>
      <c r="D4" s="36"/>
      <c r="E4" s="36"/>
      <c r="F4" s="36"/>
      <c r="G4" s="36"/>
      <c r="H4" s="36"/>
      <c r="I4" s="36"/>
      <c r="J4" s="36"/>
      <c r="K4" s="36"/>
      <c r="L4" s="61"/>
    </row>
    <row r="5" spans="1:12" ht="15.75" customHeight="1">
      <c r="A5" s="36"/>
      <c r="B5" s="55">
        <v>22</v>
      </c>
      <c r="C5" s="38" t="s">
        <v>219</v>
      </c>
      <c r="D5" s="38"/>
      <c r="E5" s="38"/>
      <c r="F5" s="38"/>
      <c r="G5" s="38"/>
      <c r="H5" s="38"/>
      <c r="I5" s="38"/>
      <c r="J5" s="38"/>
      <c r="K5" s="38"/>
      <c r="L5" s="61"/>
    </row>
    <row r="6" spans="1:12" ht="15.75" customHeight="1">
      <c r="A6" s="36"/>
      <c r="B6" s="55"/>
      <c r="C6" s="38" t="s">
        <v>220</v>
      </c>
      <c r="D6" s="38"/>
      <c r="E6" s="38"/>
      <c r="F6" s="38"/>
      <c r="G6" s="38"/>
      <c r="H6" s="38"/>
      <c r="I6" s="38"/>
      <c r="J6" s="38"/>
      <c r="K6" s="38"/>
      <c r="L6" s="61"/>
    </row>
    <row r="7" spans="1:12" ht="9.75" customHeight="1">
      <c r="A7" s="36"/>
      <c r="B7" s="55"/>
      <c r="C7" s="38"/>
      <c r="D7" s="38"/>
      <c r="E7" s="38"/>
      <c r="F7" s="38"/>
      <c r="G7" s="38"/>
      <c r="H7" s="38"/>
      <c r="I7" s="38"/>
      <c r="J7" s="38"/>
      <c r="K7" s="38"/>
      <c r="L7" s="61"/>
    </row>
    <row r="8" spans="1:12" ht="15.75" customHeight="1">
      <c r="A8" s="36"/>
      <c r="B8" s="55"/>
      <c r="C8" s="78" t="s">
        <v>221</v>
      </c>
      <c r="D8" s="59"/>
      <c r="E8" s="59"/>
      <c r="F8" s="79"/>
      <c r="G8" s="79"/>
      <c r="H8" s="79"/>
      <c r="I8" s="79"/>
      <c r="J8" s="79"/>
      <c r="K8" s="38"/>
      <c r="L8" s="61"/>
    </row>
    <row r="9" spans="1:12" ht="15.75" customHeight="1">
      <c r="A9" s="36"/>
      <c r="B9" s="55"/>
      <c r="C9" s="61" t="s">
        <v>222</v>
      </c>
      <c r="D9" s="59"/>
      <c r="E9" s="59"/>
      <c r="F9" s="79"/>
      <c r="G9" s="79"/>
      <c r="H9" s="79"/>
      <c r="I9" s="79"/>
      <c r="J9" s="79"/>
      <c r="K9" s="38"/>
      <c r="L9" s="61"/>
    </row>
    <row r="10" spans="1:12" ht="15.75" customHeight="1">
      <c r="A10" s="36"/>
      <c r="B10" s="55"/>
      <c r="C10" s="36" t="s">
        <v>223</v>
      </c>
      <c r="D10" s="36"/>
      <c r="E10" s="36"/>
      <c r="F10" s="38"/>
      <c r="G10" s="38"/>
      <c r="H10" s="38"/>
      <c r="I10" s="38"/>
      <c r="J10" s="38"/>
      <c r="K10" s="38"/>
      <c r="L10" s="61"/>
    </row>
    <row r="11" spans="1:12" ht="15.75" customHeight="1">
      <c r="A11" s="36"/>
      <c r="B11" s="55"/>
      <c r="C11" s="36" t="s">
        <v>36</v>
      </c>
      <c r="D11" s="36"/>
      <c r="E11" s="36"/>
      <c r="F11" s="38"/>
      <c r="G11" s="38"/>
      <c r="H11" s="38"/>
      <c r="I11" s="38"/>
      <c r="J11" s="38"/>
      <c r="K11" s="38"/>
      <c r="L11" s="61"/>
    </row>
    <row r="12" spans="1:12" ht="15.75" customHeight="1">
      <c r="A12" s="36"/>
      <c r="B12" s="55"/>
      <c r="C12" s="80"/>
      <c r="D12" s="81"/>
      <c r="E12" s="82" t="s">
        <v>260</v>
      </c>
      <c r="F12" s="83" t="s">
        <v>264</v>
      </c>
      <c r="G12" s="84"/>
      <c r="H12" s="80"/>
      <c r="I12" s="81"/>
      <c r="J12" s="85"/>
      <c r="K12" s="86"/>
      <c r="L12" s="61"/>
    </row>
    <row r="13" spans="1:12" ht="15.75" customHeight="1">
      <c r="A13" s="36"/>
      <c r="B13" s="61"/>
      <c r="C13" s="87" t="s">
        <v>36</v>
      </c>
      <c r="D13" s="61" t="s">
        <v>258</v>
      </c>
      <c r="E13" s="88" t="s">
        <v>261</v>
      </c>
      <c r="F13" s="89" t="s">
        <v>265</v>
      </c>
      <c r="G13" s="90"/>
      <c r="H13" s="89" t="s">
        <v>266</v>
      </c>
      <c r="I13" s="90"/>
      <c r="J13" s="61"/>
      <c r="K13" s="87"/>
      <c r="L13" s="61"/>
    </row>
    <row r="14" spans="1:12" ht="15.75" customHeight="1">
      <c r="A14" s="36"/>
      <c r="B14" s="61"/>
      <c r="C14" s="87"/>
      <c r="D14" s="61" t="s">
        <v>36</v>
      </c>
      <c r="E14" s="88" t="s">
        <v>262</v>
      </c>
      <c r="F14" s="89" t="s">
        <v>262</v>
      </c>
      <c r="G14" s="90"/>
      <c r="H14" s="87"/>
      <c r="I14" s="61"/>
      <c r="J14" s="61"/>
      <c r="K14" s="87"/>
      <c r="L14" s="61"/>
    </row>
    <row r="15" spans="1:12" ht="15.75" customHeight="1">
      <c r="A15" s="36"/>
      <c r="B15" s="61"/>
      <c r="C15" s="91" t="s">
        <v>224</v>
      </c>
      <c r="D15" s="85"/>
      <c r="E15" s="92" t="s">
        <v>263</v>
      </c>
      <c r="F15" s="93" t="s">
        <v>263</v>
      </c>
      <c r="G15" s="94"/>
      <c r="H15" s="91"/>
      <c r="I15" s="85"/>
      <c r="J15" s="85"/>
      <c r="K15" s="87"/>
      <c r="L15" s="61"/>
    </row>
    <row r="16" spans="1:12" ht="15.75" customHeight="1">
      <c r="A16" s="36"/>
      <c r="B16" s="61"/>
      <c r="C16" s="91" t="s">
        <v>225</v>
      </c>
      <c r="D16" s="85"/>
      <c r="E16" s="95"/>
      <c r="F16" s="96"/>
      <c r="G16" s="97"/>
      <c r="H16" s="91"/>
      <c r="I16" s="85"/>
      <c r="J16" s="85"/>
      <c r="K16" s="87"/>
      <c r="L16" s="61"/>
    </row>
    <row r="17" spans="1:12" ht="15.75" customHeight="1">
      <c r="A17" s="36"/>
      <c r="B17" s="61"/>
      <c r="C17" s="91"/>
      <c r="D17" s="85" t="s">
        <v>259</v>
      </c>
      <c r="E17" s="95">
        <v>77</v>
      </c>
      <c r="F17" s="96"/>
      <c r="G17" s="97">
        <v>293</v>
      </c>
      <c r="H17" s="91" t="s">
        <v>267</v>
      </c>
      <c r="I17" s="85"/>
      <c r="J17" s="85"/>
      <c r="K17" s="87"/>
      <c r="L17" s="61"/>
    </row>
    <row r="18" spans="1:12" ht="15.75" customHeight="1">
      <c r="A18" s="36"/>
      <c r="B18" s="58"/>
      <c r="C18" s="26"/>
      <c r="D18" s="26"/>
      <c r="E18" s="26"/>
      <c r="F18" s="26"/>
      <c r="G18" s="26"/>
      <c r="H18" s="26"/>
      <c r="I18" s="26"/>
      <c r="J18" s="26"/>
      <c r="K18" s="36"/>
      <c r="L18" s="61"/>
    </row>
    <row r="19" spans="1:12" ht="15.75" customHeight="1">
      <c r="A19" s="36"/>
      <c r="B19" s="58"/>
      <c r="C19" s="36" t="s">
        <v>226</v>
      </c>
      <c r="D19" s="36"/>
      <c r="E19" s="36"/>
      <c r="F19" s="36"/>
      <c r="G19" s="36"/>
      <c r="H19" s="36"/>
      <c r="I19" s="36"/>
      <c r="J19" s="36"/>
      <c r="K19" s="36"/>
      <c r="L19" s="61"/>
    </row>
    <row r="20" spans="1:12" ht="15.75" customHeight="1">
      <c r="A20" s="36"/>
      <c r="B20" s="58"/>
      <c r="C20" s="36" t="s">
        <v>227</v>
      </c>
      <c r="D20" s="36"/>
      <c r="E20" s="36"/>
      <c r="F20" s="36"/>
      <c r="G20" s="36"/>
      <c r="H20" s="36"/>
      <c r="I20" s="36"/>
      <c r="J20" s="36"/>
      <c r="K20" s="36"/>
      <c r="L20" s="61"/>
    </row>
    <row r="21" spans="1:12" ht="15.75" customHeight="1">
      <c r="A21" s="36"/>
      <c r="B21" s="58"/>
      <c r="C21" s="36" t="s">
        <v>228</v>
      </c>
      <c r="D21" s="36"/>
      <c r="E21" s="36"/>
      <c r="F21" s="36"/>
      <c r="G21" s="36"/>
      <c r="H21" s="36"/>
      <c r="I21" s="36"/>
      <c r="J21" s="36"/>
      <c r="K21" s="36"/>
      <c r="L21" s="61"/>
    </row>
    <row r="22" spans="1:12" ht="15.75" customHeight="1">
      <c r="A22" s="36"/>
      <c r="B22" s="58"/>
      <c r="C22" s="36"/>
      <c r="D22" s="36"/>
      <c r="E22" s="36"/>
      <c r="F22" s="36"/>
      <c r="G22" s="36"/>
      <c r="H22" s="36"/>
      <c r="I22" s="36"/>
      <c r="J22" s="36"/>
      <c r="K22" s="36"/>
      <c r="L22" s="61"/>
    </row>
    <row r="23" spans="1:12" ht="15.75" customHeight="1">
      <c r="A23" s="36"/>
      <c r="B23" s="55">
        <v>23</v>
      </c>
      <c r="C23" s="38" t="s">
        <v>229</v>
      </c>
      <c r="D23" s="36"/>
      <c r="E23" s="36"/>
      <c r="F23" s="36"/>
      <c r="G23" s="36"/>
      <c r="H23" s="36"/>
      <c r="I23" s="36"/>
      <c r="J23" s="36"/>
      <c r="K23" s="36"/>
      <c r="L23" s="61"/>
    </row>
    <row r="24" spans="1:12" ht="15.75" customHeight="1">
      <c r="A24" s="36"/>
      <c r="B24" s="55"/>
      <c r="C24" s="38" t="s">
        <v>230</v>
      </c>
      <c r="D24" s="36"/>
      <c r="E24" s="36"/>
      <c r="F24" s="36"/>
      <c r="G24" s="36"/>
      <c r="H24" s="36"/>
      <c r="I24" s="36"/>
      <c r="J24" s="36"/>
      <c r="K24" s="36"/>
      <c r="L24" s="61"/>
    </row>
    <row r="25" spans="1:12" ht="15.75" customHeight="1">
      <c r="A25" s="36"/>
      <c r="B25" s="55"/>
      <c r="C25" s="38" t="s">
        <v>231</v>
      </c>
      <c r="D25" s="36"/>
      <c r="E25" s="36"/>
      <c r="F25" s="36"/>
      <c r="G25" s="36"/>
      <c r="H25" s="36"/>
      <c r="I25" s="36"/>
      <c r="J25" s="36"/>
      <c r="K25" s="36"/>
      <c r="L25" s="61"/>
    </row>
    <row r="26" spans="1:12" ht="15.75" customHeight="1">
      <c r="A26" s="36"/>
      <c r="B26" s="55"/>
      <c r="C26" s="38"/>
      <c r="D26" s="36"/>
      <c r="E26" s="36"/>
      <c r="F26" s="36"/>
      <c r="G26" s="36"/>
      <c r="H26" s="36"/>
      <c r="I26" s="36"/>
      <c r="J26" s="36"/>
      <c r="K26" s="36"/>
      <c r="L26" s="61"/>
    </row>
    <row r="27" spans="1:12" ht="15.75" customHeight="1">
      <c r="A27" s="36"/>
      <c r="B27" s="58"/>
      <c r="C27" s="36" t="s">
        <v>232</v>
      </c>
      <c r="D27" s="36"/>
      <c r="E27" s="36"/>
      <c r="F27" s="36"/>
      <c r="G27" s="36"/>
      <c r="H27" s="36"/>
      <c r="I27" s="36"/>
      <c r="J27" s="36"/>
      <c r="K27" s="36"/>
      <c r="L27" s="61"/>
    </row>
    <row r="28" spans="1:12" ht="15.75" customHeight="1">
      <c r="A28" s="36"/>
      <c r="B28" s="58"/>
      <c r="C28" s="36" t="s">
        <v>233</v>
      </c>
      <c r="D28" s="36"/>
      <c r="E28" s="36"/>
      <c r="F28" s="36"/>
      <c r="G28" s="36"/>
      <c r="H28" s="36"/>
      <c r="I28" s="36"/>
      <c r="J28" s="36"/>
      <c r="K28" s="36"/>
      <c r="L28" s="61"/>
    </row>
    <row r="29" spans="1:12" ht="15.75" customHeight="1">
      <c r="A29" s="36"/>
      <c r="B29" s="58"/>
      <c r="C29" s="36"/>
      <c r="D29" s="36"/>
      <c r="E29" s="36"/>
      <c r="F29" s="36"/>
      <c r="G29" s="36"/>
      <c r="H29" s="36"/>
      <c r="I29" s="36"/>
      <c r="J29" s="36"/>
      <c r="K29" s="36"/>
      <c r="L29" s="61"/>
    </row>
    <row r="30" spans="1:12" ht="15.75" customHeight="1">
      <c r="A30" s="36"/>
      <c r="B30" s="58"/>
      <c r="C30" s="36" t="s">
        <v>234</v>
      </c>
      <c r="D30" s="36"/>
      <c r="E30" s="36"/>
      <c r="F30" s="36"/>
      <c r="G30" s="36"/>
      <c r="H30" s="36"/>
      <c r="I30" s="36"/>
      <c r="J30" s="36"/>
      <c r="K30" s="36"/>
      <c r="L30" s="61"/>
    </row>
    <row r="31" spans="1:12" ht="15.75" customHeight="1">
      <c r="A31" s="36"/>
      <c r="B31" s="58"/>
      <c r="C31" s="36" t="s">
        <v>235</v>
      </c>
      <c r="D31" s="36"/>
      <c r="E31" s="36"/>
      <c r="F31" s="36"/>
      <c r="G31" s="36"/>
      <c r="H31" s="36"/>
      <c r="I31" s="36"/>
      <c r="J31" s="36"/>
      <c r="K31" s="36"/>
      <c r="L31" s="61"/>
    </row>
    <row r="32" spans="1:12" ht="15.75" customHeight="1">
      <c r="A32" s="36"/>
      <c r="B32" s="58"/>
      <c r="C32" s="36" t="s">
        <v>236</v>
      </c>
      <c r="D32" s="36"/>
      <c r="E32" s="36"/>
      <c r="F32" s="36"/>
      <c r="G32" s="36"/>
      <c r="H32" s="36"/>
      <c r="I32" s="36"/>
      <c r="J32" s="36"/>
      <c r="K32" s="36"/>
      <c r="L32" s="61"/>
    </row>
    <row r="33" spans="1:12" ht="15.75" customHeight="1">
      <c r="A33" s="36"/>
      <c r="B33" s="58"/>
      <c r="C33" s="36" t="s">
        <v>237</v>
      </c>
      <c r="D33" s="36"/>
      <c r="E33" s="36"/>
      <c r="F33" s="36"/>
      <c r="G33" s="36"/>
      <c r="H33" s="36"/>
      <c r="I33" s="36"/>
      <c r="J33" s="36"/>
      <c r="K33" s="36"/>
      <c r="L33" s="61"/>
    </row>
    <row r="34" spans="1:12" ht="15.75" customHeight="1">
      <c r="A34" s="36"/>
      <c r="B34" s="58"/>
      <c r="C34" s="36" t="s">
        <v>238</v>
      </c>
      <c r="D34" s="36"/>
      <c r="E34" s="36"/>
      <c r="F34" s="36"/>
      <c r="G34" s="36"/>
      <c r="H34" s="36"/>
      <c r="I34" s="36"/>
      <c r="J34" s="36"/>
      <c r="K34" s="36"/>
      <c r="L34" s="61"/>
    </row>
    <row r="35" spans="1:12" ht="15.75" customHeight="1">
      <c r="A35" s="36"/>
      <c r="B35" s="58"/>
      <c r="C35" s="36" t="s">
        <v>239</v>
      </c>
      <c r="D35" s="36"/>
      <c r="E35" s="36"/>
      <c r="F35" s="36"/>
      <c r="G35" s="36"/>
      <c r="H35" s="36"/>
      <c r="I35" s="36"/>
      <c r="J35" s="36"/>
      <c r="K35" s="36"/>
      <c r="L35" s="61"/>
    </row>
    <row r="36" spans="1:12" ht="15.75" customHeight="1">
      <c r="A36" s="36"/>
      <c r="B36" s="58"/>
      <c r="C36" s="36" t="s">
        <v>240</v>
      </c>
      <c r="D36" s="36"/>
      <c r="E36" s="36"/>
      <c r="F36" s="36"/>
      <c r="G36" s="36"/>
      <c r="H36" s="36"/>
      <c r="I36" s="36"/>
      <c r="J36" s="36"/>
      <c r="K36" s="36"/>
      <c r="L36" s="61"/>
    </row>
    <row r="37" spans="1:12" ht="15.75" customHeight="1">
      <c r="A37" s="36"/>
      <c r="B37" s="58"/>
      <c r="C37" s="36" t="s">
        <v>241</v>
      </c>
      <c r="D37" s="36"/>
      <c r="E37" s="36"/>
      <c r="F37" s="36"/>
      <c r="G37" s="36"/>
      <c r="H37" s="36"/>
      <c r="I37" s="36"/>
      <c r="J37" s="36"/>
      <c r="K37" s="36"/>
      <c r="L37" s="61"/>
    </row>
    <row r="38" spans="1:12" ht="15.75" customHeight="1">
      <c r="A38" s="36"/>
      <c r="B38" s="58"/>
      <c r="C38" s="36" t="s">
        <v>242</v>
      </c>
      <c r="D38" s="36"/>
      <c r="E38" s="36"/>
      <c r="F38" s="36"/>
      <c r="G38" s="36"/>
      <c r="H38" s="36"/>
      <c r="I38" s="36"/>
      <c r="J38" s="36"/>
      <c r="K38" s="36"/>
      <c r="L38" s="61"/>
    </row>
    <row r="39" spans="1:12" ht="15.75" customHeight="1">
      <c r="A39" s="36"/>
      <c r="B39" s="58"/>
      <c r="C39" s="36" t="s">
        <v>243</v>
      </c>
      <c r="D39" s="36"/>
      <c r="E39" s="36"/>
      <c r="F39" s="36"/>
      <c r="G39" s="36"/>
      <c r="H39" s="36"/>
      <c r="I39" s="36"/>
      <c r="J39" s="36"/>
      <c r="K39" s="36"/>
      <c r="L39" s="61"/>
    </row>
    <row r="40" spans="1:12" ht="15.75" customHeight="1">
      <c r="A40" s="36"/>
      <c r="B40" s="58"/>
      <c r="C40" s="36" t="s">
        <v>244</v>
      </c>
      <c r="D40" s="36"/>
      <c r="E40" s="36"/>
      <c r="F40" s="36"/>
      <c r="G40" s="36"/>
      <c r="H40" s="36"/>
      <c r="I40" s="36"/>
      <c r="J40" s="36"/>
      <c r="K40" s="36"/>
      <c r="L40" s="61"/>
    </row>
    <row r="41" spans="1:12" ht="15.75" customHeight="1">
      <c r="A41" s="36"/>
      <c r="B41" s="58"/>
      <c r="C41" s="36" t="s">
        <v>245</v>
      </c>
      <c r="D41" s="36"/>
      <c r="E41" s="36"/>
      <c r="F41" s="36"/>
      <c r="G41" s="36"/>
      <c r="H41" s="36"/>
      <c r="I41" s="36"/>
      <c r="J41" s="36"/>
      <c r="K41" s="36"/>
      <c r="L41" s="61"/>
    </row>
    <row r="42" spans="1:12" ht="15.75" customHeight="1">
      <c r="A42" s="36"/>
      <c r="B42" s="58"/>
      <c r="C42" s="36" t="s">
        <v>246</v>
      </c>
      <c r="D42" s="36"/>
      <c r="E42" s="36"/>
      <c r="F42" s="36"/>
      <c r="G42" s="36"/>
      <c r="H42" s="36"/>
      <c r="I42" s="36"/>
      <c r="J42" s="36"/>
      <c r="K42" s="36"/>
      <c r="L42" s="61"/>
    </row>
    <row r="43" spans="1:12" ht="15.75" customHeight="1">
      <c r="A43" s="36"/>
      <c r="B43" s="58"/>
      <c r="C43" s="36"/>
      <c r="D43" s="36"/>
      <c r="E43" s="36"/>
      <c r="F43" s="36"/>
      <c r="G43" s="36"/>
      <c r="H43" s="36"/>
      <c r="I43" s="36"/>
      <c r="J43" s="36"/>
      <c r="K43" s="36"/>
      <c r="L43" s="61"/>
    </row>
    <row r="44" spans="1:12" ht="15.75" customHeight="1">
      <c r="A44" s="36"/>
      <c r="B44" s="58"/>
      <c r="C44" s="36" t="s">
        <v>247</v>
      </c>
      <c r="D44" s="36"/>
      <c r="E44" s="36"/>
      <c r="F44" s="36"/>
      <c r="G44" s="36"/>
      <c r="H44" s="36"/>
      <c r="I44" s="36"/>
      <c r="J44" s="36"/>
      <c r="K44" s="36"/>
      <c r="L44" s="61"/>
    </row>
    <row r="45" spans="1:12" ht="15.75" customHeight="1">
      <c r="A45" s="36"/>
      <c r="B45" s="58"/>
      <c r="C45" s="36" t="s">
        <v>248</v>
      </c>
      <c r="D45" s="36"/>
      <c r="E45" s="36"/>
      <c r="F45" s="36"/>
      <c r="G45" s="36"/>
      <c r="H45" s="36"/>
      <c r="I45" s="36"/>
      <c r="J45" s="36"/>
      <c r="K45" s="36"/>
      <c r="L45" s="61"/>
    </row>
    <row r="46" spans="1:12" ht="15">
      <c r="A46" s="36"/>
      <c r="B46" s="58"/>
      <c r="C46" s="36" t="s">
        <v>249</v>
      </c>
      <c r="D46" s="36"/>
      <c r="E46" s="36"/>
      <c r="F46" s="36"/>
      <c r="G46" s="36"/>
      <c r="H46" s="36"/>
      <c r="I46" s="36"/>
      <c r="J46" s="36"/>
      <c r="K46" s="36"/>
      <c r="L46" s="61"/>
    </row>
    <row r="47" spans="1:12" ht="15">
      <c r="A47" s="36"/>
      <c r="B47" s="58"/>
      <c r="C47" s="36" t="s">
        <v>250</v>
      </c>
      <c r="D47" s="36"/>
      <c r="E47" s="36"/>
      <c r="F47" s="36"/>
      <c r="G47" s="36"/>
      <c r="H47" s="36"/>
      <c r="I47" s="36"/>
      <c r="J47" s="36"/>
      <c r="K47" s="36"/>
      <c r="L47" s="61"/>
    </row>
    <row r="48" spans="1:12" ht="15">
      <c r="A48" s="36"/>
      <c r="B48" s="58"/>
      <c r="C48" s="36" t="s">
        <v>251</v>
      </c>
      <c r="D48" s="36"/>
      <c r="E48" s="36"/>
      <c r="F48" s="36"/>
      <c r="G48" s="36"/>
      <c r="H48" s="36"/>
      <c r="I48" s="36"/>
      <c r="J48" s="36"/>
      <c r="K48" s="36"/>
      <c r="L48" s="61"/>
    </row>
    <row r="49" spans="1:12" ht="15" customHeight="1">
      <c r="A49" s="36"/>
      <c r="B49" s="58"/>
      <c r="C49" s="36" t="s">
        <v>252</v>
      </c>
      <c r="D49" s="36"/>
      <c r="E49" s="36"/>
      <c r="F49" s="36"/>
      <c r="G49" s="36"/>
      <c r="H49" s="36"/>
      <c r="I49" s="36"/>
      <c r="J49" s="36"/>
      <c r="K49" s="36"/>
      <c r="L49" s="61"/>
    </row>
    <row r="50" spans="1:12" ht="15">
      <c r="A50" s="36"/>
      <c r="B50" s="58"/>
      <c r="C50" s="36" t="s">
        <v>253</v>
      </c>
      <c r="D50" s="36"/>
      <c r="E50" s="36"/>
      <c r="F50" s="36"/>
      <c r="G50" s="36"/>
      <c r="H50" s="36"/>
      <c r="I50" s="36"/>
      <c r="J50" s="36"/>
      <c r="K50" s="36"/>
      <c r="L50" s="61"/>
    </row>
    <row r="51" spans="1:12" ht="15">
      <c r="A51" s="36"/>
      <c r="B51" s="58"/>
      <c r="C51" s="36" t="s">
        <v>254</v>
      </c>
      <c r="D51" s="36"/>
      <c r="E51" s="36"/>
      <c r="F51" s="36"/>
      <c r="G51" s="36"/>
      <c r="H51" s="36"/>
      <c r="I51" s="36"/>
      <c r="J51" s="36"/>
      <c r="K51" s="36"/>
      <c r="L51" s="61"/>
    </row>
    <row r="52" spans="1:12" ht="15">
      <c r="A52" s="36"/>
      <c r="B52" s="58"/>
      <c r="C52" s="36" t="s">
        <v>255</v>
      </c>
      <c r="D52" s="36"/>
      <c r="E52" s="36"/>
      <c r="F52" s="36"/>
      <c r="G52" s="36"/>
      <c r="H52" s="36"/>
      <c r="I52" s="36"/>
      <c r="J52" s="36"/>
      <c r="K52" s="36"/>
      <c r="L52" s="61"/>
    </row>
    <row r="53" spans="1:12" ht="15" customHeight="1">
      <c r="A53" s="36"/>
      <c r="B53" s="58"/>
      <c r="C53" s="36" t="s">
        <v>256</v>
      </c>
      <c r="D53" s="36"/>
      <c r="E53" s="36"/>
      <c r="F53" s="36"/>
      <c r="G53" s="36"/>
      <c r="H53" s="36"/>
      <c r="I53" s="36"/>
      <c r="J53" s="36"/>
      <c r="K53" s="36"/>
      <c r="L53" s="61"/>
    </row>
    <row r="54" spans="1:12" ht="15">
      <c r="A54" s="36"/>
      <c r="B54" s="58"/>
      <c r="C54" s="36" t="s">
        <v>257</v>
      </c>
      <c r="D54" s="36"/>
      <c r="E54" s="36"/>
      <c r="F54" s="36"/>
      <c r="G54" s="36"/>
      <c r="H54" s="36"/>
      <c r="I54" s="36"/>
      <c r="J54" s="36"/>
      <c r="K54" s="36"/>
      <c r="L54" s="61"/>
    </row>
    <row r="55" ht="15">
      <c r="A55" s="36"/>
    </row>
    <row r="56" spans="1:12" ht="13.5" customHeight="1">
      <c r="A56" s="36"/>
      <c r="B56" s="58"/>
      <c r="C56" s="36"/>
      <c r="D56" s="36"/>
      <c r="E56" s="36"/>
      <c r="F56" s="36"/>
      <c r="G56" s="36"/>
      <c r="H56" s="36"/>
      <c r="I56" s="36"/>
      <c r="J56" s="36"/>
      <c r="K56" s="36"/>
      <c r="L56" s="61"/>
    </row>
    <row r="57" spans="1:12" ht="13.5" customHeight="1">
      <c r="A57" s="36"/>
      <c r="B57" s="58"/>
      <c r="C57" s="36"/>
      <c r="D57" s="36"/>
      <c r="E57" s="36"/>
      <c r="F57" s="36"/>
      <c r="G57" s="36"/>
      <c r="H57" s="36"/>
      <c r="I57" s="36"/>
      <c r="J57" s="36"/>
      <c r="K57" s="36"/>
      <c r="L57" s="61"/>
    </row>
    <row r="58" spans="1:12" ht="13.5" customHeight="1">
      <c r="A58" s="36"/>
      <c r="B58" s="58"/>
      <c r="C58" s="36"/>
      <c r="D58" s="36"/>
      <c r="E58" s="36"/>
      <c r="F58" s="36"/>
      <c r="G58" s="36"/>
      <c r="H58" s="36"/>
      <c r="I58" s="36"/>
      <c r="J58" s="36"/>
      <c r="K58" s="36"/>
      <c r="L58" s="61"/>
    </row>
    <row r="59" spans="1:12" ht="13.5" customHeight="1">
      <c r="A59" s="36"/>
      <c r="B59" s="58"/>
      <c r="C59" s="36"/>
      <c r="D59" s="36"/>
      <c r="E59" s="36"/>
      <c r="F59" s="36"/>
      <c r="G59" s="36"/>
      <c r="H59" s="36"/>
      <c r="I59" s="36"/>
      <c r="J59" s="36"/>
      <c r="K59" s="36"/>
      <c r="L59" s="61"/>
    </row>
    <row r="60" spans="1:12" ht="13.5" customHeight="1">
      <c r="A60" s="36"/>
      <c r="B60" s="58"/>
      <c r="C60" s="36"/>
      <c r="D60" s="36"/>
      <c r="E60" s="36"/>
      <c r="F60" s="36"/>
      <c r="G60" s="36"/>
      <c r="H60" s="36"/>
      <c r="I60" s="36"/>
      <c r="J60" s="36"/>
      <c r="K60" s="36"/>
      <c r="L60" s="61"/>
    </row>
    <row r="61" spans="1:12" ht="13.5" customHeight="1">
      <c r="A61" s="36"/>
      <c r="B61" s="58"/>
      <c r="C61" s="36"/>
      <c r="D61" s="36"/>
      <c r="E61" s="36"/>
      <c r="F61" s="36"/>
      <c r="G61" s="36"/>
      <c r="H61" s="36"/>
      <c r="I61" s="36"/>
      <c r="J61" s="36"/>
      <c r="K61" s="36"/>
      <c r="L61" s="61"/>
    </row>
    <row r="62" spans="1:12" ht="13.5" customHeight="1">
      <c r="A62" s="36"/>
      <c r="B62" s="58"/>
      <c r="C62" s="36"/>
      <c r="D62" s="36"/>
      <c r="E62" s="36"/>
      <c r="F62" s="36"/>
      <c r="G62" s="36"/>
      <c r="H62" s="36"/>
      <c r="I62" s="36"/>
      <c r="J62" s="36"/>
      <c r="K62" s="36"/>
      <c r="L62" s="61"/>
    </row>
    <row r="63" spans="1:12" ht="13.5" customHeight="1">
      <c r="A63" s="36"/>
      <c r="B63" s="58"/>
      <c r="C63" s="36"/>
      <c r="D63" s="36"/>
      <c r="E63" s="36"/>
      <c r="F63" s="36"/>
      <c r="G63" s="36"/>
      <c r="H63" s="36"/>
      <c r="I63" s="36"/>
      <c r="J63" s="36"/>
      <c r="K63" s="36"/>
      <c r="L63" s="61"/>
    </row>
    <row r="64" spans="1:12" ht="13.5" customHeight="1">
      <c r="A64" s="36"/>
      <c r="B64" s="58"/>
      <c r="C64" s="36"/>
      <c r="D64" s="36"/>
      <c r="E64" s="36"/>
      <c r="F64" s="36"/>
      <c r="G64" s="36"/>
      <c r="H64" s="36"/>
      <c r="I64" s="36"/>
      <c r="J64" s="36"/>
      <c r="K64" s="36"/>
      <c r="L64" s="61"/>
    </row>
    <row r="65" spans="1:12" ht="13.5" customHeight="1">
      <c r="A65" s="36"/>
      <c r="B65" s="58"/>
      <c r="C65" s="36"/>
      <c r="D65" s="36"/>
      <c r="E65" s="36"/>
      <c r="F65" s="36"/>
      <c r="G65" s="36"/>
      <c r="H65" s="36"/>
      <c r="I65" s="36"/>
      <c r="J65" s="36"/>
      <c r="K65" s="36"/>
      <c r="L65" s="61"/>
    </row>
    <row r="66" spans="1:12" ht="13.5" customHeight="1">
      <c r="A66" s="36"/>
      <c r="B66" s="58"/>
      <c r="C66" s="36"/>
      <c r="D66" s="36"/>
      <c r="E66" s="36"/>
      <c r="F66" s="36"/>
      <c r="G66" s="36"/>
      <c r="H66" s="36"/>
      <c r="I66" s="36"/>
      <c r="J66" s="36"/>
      <c r="K66" s="36"/>
      <c r="L66" s="61"/>
    </row>
    <row r="67" spans="1:12" ht="13.5" customHeight="1">
      <c r="A67" s="36"/>
      <c r="B67" s="58"/>
      <c r="C67" s="36"/>
      <c r="D67" s="36"/>
      <c r="E67" s="36"/>
      <c r="F67" s="36"/>
      <c r="G67" s="36"/>
      <c r="H67" s="36"/>
      <c r="I67" s="36"/>
      <c r="J67" s="36"/>
      <c r="K67" s="36"/>
      <c r="L67" s="61"/>
    </row>
    <row r="68" spans="1:12" ht="13.5" customHeight="1">
      <c r="A68" s="36"/>
      <c r="B68" s="58"/>
      <c r="C68" s="36"/>
      <c r="D68" s="36"/>
      <c r="E68" s="36"/>
      <c r="F68" s="36"/>
      <c r="G68" s="36"/>
      <c r="H68" s="36"/>
      <c r="I68" s="36"/>
      <c r="J68" s="36"/>
      <c r="K68" s="36"/>
      <c r="L68" s="61"/>
    </row>
    <row r="69" spans="1:12" ht="13.5" customHeight="1">
      <c r="A69" s="36"/>
      <c r="B69" s="58"/>
      <c r="C69" s="36"/>
      <c r="D69" s="36"/>
      <c r="E69" s="36"/>
      <c r="F69" s="36"/>
      <c r="G69" s="36"/>
      <c r="H69" s="36"/>
      <c r="I69" s="36"/>
      <c r="J69" s="36"/>
      <c r="K69" s="36"/>
      <c r="L69" s="61"/>
    </row>
    <row r="70" spans="1:12" ht="13.5" customHeight="1">
      <c r="A70" s="36"/>
      <c r="B70" s="58"/>
      <c r="C70" s="36"/>
      <c r="D70" s="36"/>
      <c r="E70" s="36"/>
      <c r="F70" s="36"/>
      <c r="G70" s="36"/>
      <c r="H70" s="36"/>
      <c r="I70" s="36"/>
      <c r="J70" s="36"/>
      <c r="K70" s="36"/>
      <c r="L70" s="61"/>
    </row>
    <row r="71" spans="1:12" ht="13.5" customHeight="1">
      <c r="A71" s="36"/>
      <c r="B71" s="58"/>
      <c r="C71" s="36"/>
      <c r="D71" s="36"/>
      <c r="E71" s="36"/>
      <c r="F71" s="36"/>
      <c r="G71" s="36"/>
      <c r="H71" s="36"/>
      <c r="I71" s="36"/>
      <c r="J71" s="36"/>
      <c r="K71" s="36"/>
      <c r="L71" s="61"/>
    </row>
    <row r="72" spans="1:12" ht="12.75" customHeight="1">
      <c r="A72" s="36"/>
      <c r="B72" s="58"/>
      <c r="C72" s="36"/>
      <c r="D72" s="36"/>
      <c r="E72" s="36"/>
      <c r="F72" s="36"/>
      <c r="G72" s="36"/>
      <c r="H72" s="36"/>
      <c r="I72" s="36"/>
      <c r="J72" s="36"/>
      <c r="K72" s="36"/>
      <c r="L72" s="61"/>
    </row>
    <row r="73" ht="12.75" customHeight="1"/>
  </sheetData>
  <printOptions horizontalCentered="1"/>
  <pageMargins left="0.35" right="0.4777777777777778" top="0.55" bottom="0.2777777777777778" header="0" footer="0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tabSelected="1" zoomScale="105" zoomScaleNormal="105" workbookViewId="0" topLeftCell="E1">
      <selection activeCell="M4" sqref="M4"/>
    </sheetView>
  </sheetViews>
  <sheetFormatPr defaultColWidth="8.88671875" defaultRowHeight="15"/>
  <cols>
    <col min="1" max="1" width="2.6640625" style="1" customWidth="1"/>
    <col min="2" max="2" width="9.6640625" style="1" customWidth="1"/>
    <col min="3" max="3" width="4.6640625" style="1" customWidth="1"/>
    <col min="4" max="7" width="9.6640625" style="1" customWidth="1"/>
    <col min="8" max="8" width="7.6640625" style="1" customWidth="1"/>
    <col min="9" max="9" width="10.6640625" style="1" customWidth="1"/>
    <col min="10" max="10" width="7.6640625" style="1" customWidth="1"/>
    <col min="11" max="11" width="5.10546875" style="1" customWidth="1"/>
    <col min="12" max="12" width="3.6640625" style="1" customWidth="1"/>
    <col min="13" max="16384" width="9.6640625" style="1" customWidth="1"/>
  </cols>
  <sheetData>
    <row r="1" spans="1:12" ht="15.75">
      <c r="A1" s="98"/>
      <c r="B1" s="98"/>
      <c r="C1" s="98"/>
      <c r="D1" s="98"/>
      <c r="E1" s="98"/>
      <c r="F1" s="98"/>
      <c r="G1" s="98"/>
      <c r="H1" s="98"/>
      <c r="I1" s="98"/>
      <c r="J1" s="2" t="s">
        <v>309</v>
      </c>
      <c r="K1" s="98"/>
      <c r="L1" s="98"/>
    </row>
    <row r="2" spans="1:5" ht="15.75">
      <c r="A2" s="98"/>
      <c r="B2" s="3" t="s">
        <v>0</v>
      </c>
      <c r="E2" s="4" t="s">
        <v>46</v>
      </c>
    </row>
    <row r="3" spans="1:3" ht="15.75">
      <c r="A3" s="98"/>
      <c r="B3" s="5" t="s">
        <v>1</v>
      </c>
      <c r="C3" s="6"/>
    </row>
    <row r="4" ht="15">
      <c r="A4" s="98"/>
    </row>
    <row r="5" spans="1:3" ht="15.75">
      <c r="A5" s="98"/>
      <c r="B5" s="55">
        <v>24</v>
      </c>
      <c r="C5" s="38" t="s">
        <v>269</v>
      </c>
    </row>
    <row r="6" spans="1:3" ht="15">
      <c r="A6" s="98"/>
      <c r="B6" s="58"/>
      <c r="C6" s="36" t="s">
        <v>270</v>
      </c>
    </row>
    <row r="7" spans="1:3" ht="15">
      <c r="A7" s="98"/>
      <c r="B7" s="58"/>
      <c r="C7" s="36" t="s">
        <v>271</v>
      </c>
    </row>
    <row r="8" spans="1:3" ht="15">
      <c r="A8" s="98"/>
      <c r="B8" s="58"/>
      <c r="C8" s="36" t="s">
        <v>272</v>
      </c>
    </row>
    <row r="9" spans="1:3" ht="15">
      <c r="A9" s="98"/>
      <c r="B9" s="58"/>
      <c r="C9" s="36" t="s">
        <v>273</v>
      </c>
    </row>
    <row r="10" ht="15">
      <c r="A10" s="98"/>
    </row>
    <row r="11" spans="1:10" ht="15.75">
      <c r="A11" s="98"/>
      <c r="B11" s="55">
        <v>25</v>
      </c>
      <c r="C11" s="38" t="s">
        <v>274</v>
      </c>
      <c r="D11" s="57"/>
      <c r="E11" s="57"/>
      <c r="F11" s="57"/>
      <c r="G11" s="57"/>
      <c r="H11" s="57"/>
      <c r="I11" s="57"/>
      <c r="J11" s="57"/>
    </row>
    <row r="12" spans="1:10" ht="15.75">
      <c r="A12" s="98"/>
      <c r="B12" s="55"/>
      <c r="C12" s="105" t="s">
        <v>36</v>
      </c>
      <c r="D12" s="57"/>
      <c r="E12" s="57"/>
      <c r="F12" s="57"/>
      <c r="G12" s="57"/>
      <c r="H12" s="57"/>
      <c r="I12" s="55" t="s">
        <v>307</v>
      </c>
      <c r="J12" s="57"/>
    </row>
    <row r="13" spans="1:10" ht="15.75">
      <c r="A13" s="98"/>
      <c r="B13" s="55"/>
      <c r="C13" s="35"/>
      <c r="D13" s="57"/>
      <c r="E13" s="57"/>
      <c r="F13" s="57"/>
      <c r="G13" s="57"/>
      <c r="H13" s="57"/>
      <c r="I13" s="55" t="s">
        <v>138</v>
      </c>
      <c r="J13" s="57"/>
    </row>
    <row r="14" spans="1:10" ht="15.75">
      <c r="A14" s="98"/>
      <c r="B14" s="55"/>
      <c r="C14" s="2" t="s">
        <v>275</v>
      </c>
      <c r="D14" s="57"/>
      <c r="E14" s="57"/>
      <c r="F14" s="57"/>
      <c r="G14" s="57"/>
      <c r="H14" s="57"/>
      <c r="I14" s="57"/>
      <c r="J14" s="57"/>
    </row>
    <row r="15" spans="1:10" ht="9" customHeight="1">
      <c r="A15" s="98"/>
      <c r="B15" s="55"/>
      <c r="C15" s="10" t="s">
        <v>36</v>
      </c>
      <c r="D15" s="57"/>
      <c r="E15" s="57"/>
      <c r="F15" s="57"/>
      <c r="G15" s="57"/>
      <c r="H15" s="57"/>
      <c r="I15" s="57"/>
      <c r="J15" s="57"/>
    </row>
    <row r="16" spans="1:10" ht="15.75">
      <c r="A16" s="98"/>
      <c r="B16" s="55"/>
      <c r="C16" s="10" t="s">
        <v>276</v>
      </c>
      <c r="D16" s="57"/>
      <c r="E16" s="57"/>
      <c r="F16" s="57"/>
      <c r="G16" s="57"/>
      <c r="H16" s="57"/>
      <c r="I16" s="36">
        <v>2676</v>
      </c>
      <c r="J16" s="57"/>
    </row>
    <row r="17" spans="1:10" ht="9" customHeight="1">
      <c r="A17" s="98"/>
      <c r="B17" s="55"/>
      <c r="C17" s="10" t="s">
        <v>36</v>
      </c>
      <c r="D17" s="57"/>
      <c r="E17" s="57"/>
      <c r="F17" s="57"/>
      <c r="G17" s="57"/>
      <c r="H17" s="57"/>
      <c r="I17" s="99"/>
      <c r="J17" s="57"/>
    </row>
    <row r="18" spans="1:10" ht="15.75">
      <c r="A18" s="98"/>
      <c r="B18" s="55"/>
      <c r="C18" s="36" t="s">
        <v>277</v>
      </c>
      <c r="D18" s="57"/>
      <c r="E18" s="57"/>
      <c r="F18" s="57"/>
      <c r="G18" s="57"/>
      <c r="H18" s="57"/>
      <c r="I18" s="36">
        <v>40710</v>
      </c>
      <c r="J18" s="57"/>
    </row>
    <row r="19" spans="1:9" ht="15">
      <c r="A19" s="98"/>
      <c r="C19" s="10" t="s">
        <v>278</v>
      </c>
      <c r="I19" s="1">
        <v>319</v>
      </c>
    </row>
    <row r="20" spans="1:9" ht="15">
      <c r="A20" s="98"/>
      <c r="C20" s="10" t="s">
        <v>279</v>
      </c>
      <c r="I20" s="1">
        <v>-41</v>
      </c>
    </row>
    <row r="21" spans="1:9" ht="15">
      <c r="A21" s="98"/>
      <c r="C21" s="10" t="s">
        <v>280</v>
      </c>
      <c r="I21" s="100">
        <f>SUM(I18:I20)</f>
        <v>40988</v>
      </c>
    </row>
    <row r="22" spans="1:9" ht="9" customHeight="1">
      <c r="A22" s="98"/>
      <c r="I22" s="26"/>
    </row>
    <row r="23" spans="1:9" ht="15.75">
      <c r="A23" s="98"/>
      <c r="C23" s="10" t="s">
        <v>281</v>
      </c>
      <c r="I23" s="101">
        <f>I16/I21*100</f>
        <v>6.528740119059237</v>
      </c>
    </row>
    <row r="24" spans="1:9" ht="9.75" customHeight="1">
      <c r="A24" s="98"/>
      <c r="C24" s="10" t="s">
        <v>36</v>
      </c>
      <c r="I24" s="102"/>
    </row>
    <row r="25" spans="1:9" ht="15.75">
      <c r="A25" s="98"/>
      <c r="C25" s="2" t="s">
        <v>282</v>
      </c>
      <c r="D25" s="57"/>
      <c r="E25" s="57"/>
      <c r="F25" s="57"/>
      <c r="G25" s="57"/>
      <c r="H25" s="57"/>
      <c r="I25" s="57"/>
    </row>
    <row r="26" spans="1:9" ht="9" customHeight="1">
      <c r="A26" s="98"/>
      <c r="C26" s="10" t="s">
        <v>36</v>
      </c>
      <c r="D26" s="57"/>
      <c r="E26" s="57"/>
      <c r="F26" s="57"/>
      <c r="G26" s="57"/>
      <c r="H26" s="57"/>
      <c r="I26" s="57"/>
    </row>
    <row r="27" spans="1:9" ht="15.75">
      <c r="A27" s="98"/>
      <c r="C27" s="10" t="s">
        <v>276</v>
      </c>
      <c r="D27" s="57"/>
      <c r="E27" s="57"/>
      <c r="F27" s="57"/>
      <c r="G27" s="57"/>
      <c r="H27" s="57"/>
      <c r="I27" s="36">
        <f>I16</f>
        <v>2676</v>
      </c>
    </row>
    <row r="28" spans="1:9" ht="9" customHeight="1">
      <c r="A28" s="98"/>
      <c r="C28" s="10" t="s">
        <v>36</v>
      </c>
      <c r="D28" s="57"/>
      <c r="E28" s="57"/>
      <c r="F28" s="57"/>
      <c r="G28" s="57"/>
      <c r="H28" s="57"/>
      <c r="I28" s="99"/>
    </row>
    <row r="29" spans="1:9" ht="15.75">
      <c r="A29" s="98"/>
      <c r="C29" s="36" t="s">
        <v>283</v>
      </c>
      <c r="D29" s="57"/>
      <c r="E29" s="57"/>
      <c r="F29" s="57"/>
      <c r="G29" s="57"/>
      <c r="H29" s="57"/>
      <c r="I29" s="36">
        <f>I21</f>
        <v>40988</v>
      </c>
    </row>
    <row r="30" spans="1:9" ht="15">
      <c r="A30" s="98"/>
      <c r="C30" s="10" t="s">
        <v>284</v>
      </c>
      <c r="I30" s="1">
        <v>423</v>
      </c>
    </row>
    <row r="31" spans="1:9" ht="15">
      <c r="A31" s="98"/>
      <c r="C31" s="10" t="s">
        <v>285</v>
      </c>
      <c r="I31" s="100">
        <f>SUM(I29:I30)</f>
        <v>41411</v>
      </c>
    </row>
    <row r="32" spans="1:9" ht="9" customHeight="1">
      <c r="A32" s="98"/>
      <c r="I32" s="26"/>
    </row>
    <row r="33" spans="1:9" ht="15.75">
      <c r="A33" s="98"/>
      <c r="C33" s="10" t="s">
        <v>286</v>
      </c>
      <c r="I33" s="101">
        <f>I27/I31*100</f>
        <v>6.462051145830817</v>
      </c>
    </row>
    <row r="34" spans="1:9" ht="15">
      <c r="A34" s="98"/>
      <c r="C34" s="10" t="s">
        <v>36</v>
      </c>
      <c r="I34" s="102"/>
    </row>
    <row r="35" spans="1:3" ht="15.75">
      <c r="A35" s="98"/>
      <c r="B35" s="7">
        <v>26</v>
      </c>
      <c r="C35" s="2" t="s">
        <v>287</v>
      </c>
    </row>
    <row r="36" spans="1:9" ht="15.75">
      <c r="A36" s="98"/>
      <c r="I36" s="2" t="s">
        <v>308</v>
      </c>
    </row>
    <row r="37" spans="1:9" ht="15">
      <c r="A37" s="98"/>
      <c r="I37" s="37" t="s">
        <v>55</v>
      </c>
    </row>
    <row r="38" spans="1:3" ht="15">
      <c r="A38" s="98"/>
      <c r="C38" s="1" t="s">
        <v>288</v>
      </c>
    </row>
    <row r="39" spans="1:9" ht="15.75">
      <c r="A39" s="98"/>
      <c r="D39" s="1" t="s">
        <v>302</v>
      </c>
      <c r="I39" s="103">
        <v>6893</v>
      </c>
    </row>
    <row r="40" spans="1:9" ht="15">
      <c r="A40" s="98"/>
      <c r="D40" s="1" t="s">
        <v>36</v>
      </c>
      <c r="I40" s="1" t="s">
        <v>36</v>
      </c>
    </row>
    <row r="41" spans="1:3" ht="15.75">
      <c r="A41" s="98"/>
      <c r="B41" s="7">
        <v>27</v>
      </c>
      <c r="C41" s="2" t="s">
        <v>289</v>
      </c>
    </row>
    <row r="42" ht="15">
      <c r="A42" s="98"/>
    </row>
    <row r="43" spans="1:3" ht="15">
      <c r="A43" s="98"/>
      <c r="C43" s="10" t="s">
        <v>290</v>
      </c>
    </row>
    <row r="44" spans="1:3" ht="15">
      <c r="A44" s="98"/>
      <c r="C44" s="10" t="s">
        <v>291</v>
      </c>
    </row>
    <row r="45" spans="1:3" ht="15">
      <c r="A45" s="98"/>
      <c r="C45" s="10" t="s">
        <v>292</v>
      </c>
    </row>
    <row r="46" spans="1:8" ht="15">
      <c r="A46" s="98"/>
      <c r="G46" s="27"/>
      <c r="H46" s="10" t="s">
        <v>305</v>
      </c>
    </row>
    <row r="47" spans="1:8" ht="15">
      <c r="A47" s="98"/>
      <c r="G47" s="27" t="s">
        <v>303</v>
      </c>
      <c r="H47" s="27" t="s">
        <v>306</v>
      </c>
    </row>
    <row r="48" spans="1:8" ht="15">
      <c r="A48" s="98"/>
      <c r="G48" s="27" t="s">
        <v>55</v>
      </c>
      <c r="H48" s="27" t="s">
        <v>55</v>
      </c>
    </row>
    <row r="49" spans="1:3" ht="15.75">
      <c r="A49" s="98"/>
      <c r="C49" s="2" t="s">
        <v>293</v>
      </c>
    </row>
    <row r="50" spans="1:8" ht="15">
      <c r="A50" s="98"/>
      <c r="C50" s="1" t="s">
        <v>294</v>
      </c>
      <c r="G50" s="27" t="s">
        <v>304</v>
      </c>
      <c r="H50" s="33">
        <v>1026</v>
      </c>
    </row>
    <row r="51" spans="1:8" ht="15">
      <c r="A51" s="98"/>
      <c r="C51" s="1" t="s">
        <v>295</v>
      </c>
      <c r="G51" s="33">
        <v>58907</v>
      </c>
      <c r="H51" s="33">
        <v>57881</v>
      </c>
    </row>
    <row r="52" spans="1:8" ht="15">
      <c r="A52" s="98"/>
      <c r="G52" s="33"/>
      <c r="H52" s="33"/>
    </row>
    <row r="53" spans="1:8" ht="15.75">
      <c r="A53" s="98"/>
      <c r="C53" s="2" t="s">
        <v>296</v>
      </c>
      <c r="G53" s="33"/>
      <c r="H53" s="33"/>
    </row>
    <row r="54" spans="1:8" ht="15">
      <c r="A54" s="98"/>
      <c r="C54" s="1" t="s">
        <v>297</v>
      </c>
      <c r="G54" s="33">
        <v>30576</v>
      </c>
      <c r="H54" s="33">
        <v>30063</v>
      </c>
    </row>
    <row r="55" spans="1:8" ht="15">
      <c r="A55" s="98"/>
      <c r="C55" s="10" t="s">
        <v>298</v>
      </c>
      <c r="G55" s="33">
        <v>31590</v>
      </c>
      <c r="H55" s="33">
        <v>30564</v>
      </c>
    </row>
    <row r="56" spans="1:8" ht="15">
      <c r="A56" s="98"/>
      <c r="C56" s="1" t="s">
        <v>299</v>
      </c>
      <c r="G56" s="33"/>
      <c r="H56" s="33"/>
    </row>
    <row r="57" spans="1:8" ht="15">
      <c r="A57" s="98"/>
      <c r="C57" s="1" t="s">
        <v>300</v>
      </c>
      <c r="G57" s="33">
        <v>-1026</v>
      </c>
      <c r="H57" s="33">
        <v>-513</v>
      </c>
    </row>
    <row r="58" spans="1:8" ht="15">
      <c r="A58" s="98"/>
      <c r="C58" s="1" t="s">
        <v>301</v>
      </c>
      <c r="G58" s="33">
        <v>-1028</v>
      </c>
      <c r="H58" s="27" t="s">
        <v>304</v>
      </c>
    </row>
    <row r="59" ht="15">
      <c r="A59" s="98"/>
    </row>
  </sheetData>
  <printOptions horizontalCentered="1"/>
  <pageMargins left="0.35" right="0.4777777777777778" top="0.55" bottom="0.2777777777777778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