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15" windowHeight="4455" tabRatio="620" activeTab="1"/>
  </bookViews>
  <sheets>
    <sheet name="SEP-P&amp;L" sheetId="1" r:id="rId1"/>
    <sheet name="SEP-BS" sheetId="2" r:id="rId2"/>
  </sheets>
  <definedNames>
    <definedName name="_xlnm.Print_Area" localSheetId="0">'SEP-P&amp;L'!$A$1:$H$103</definedName>
  </definedNames>
  <calcPr fullCalcOnLoad="1"/>
</workbook>
</file>

<file path=xl/sharedStrings.xml><?xml version="1.0" encoding="utf-8"?>
<sst xmlns="http://schemas.openxmlformats.org/spreadsheetml/2006/main" count="211" uniqueCount="114">
  <si>
    <t>TAI KWONG YOKOHAMA BERHAD</t>
  </si>
  <si>
    <t>RM'000</t>
  </si>
  <si>
    <t>-</t>
  </si>
  <si>
    <t>INDIVIDUAL QUARTER</t>
  </si>
  <si>
    <t>CURRENT</t>
  </si>
  <si>
    <t>QUARTER</t>
  </si>
  <si>
    <t>PRECEDING</t>
  </si>
  <si>
    <t>CORRESPONDING</t>
  </si>
  <si>
    <t>CUMULATIVE QUARTER</t>
  </si>
  <si>
    <t>(292788 - U)</t>
  </si>
  <si>
    <t>QUARTERLY REPORT</t>
  </si>
  <si>
    <t>Quaterly report on consolidated results for the financial quarter ended 30 September 1999.</t>
  </si>
  <si>
    <t>The figures have not been audited.</t>
  </si>
  <si>
    <t>CONSOLIDATED INCOME STATEMENT</t>
  </si>
  <si>
    <r>
      <t>TAI KWONG YOKOHAMA BERHAD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(292788 - U)</t>
    </r>
  </si>
  <si>
    <t xml:space="preserve">CURRENT </t>
  </si>
  <si>
    <t>PRECEDING YEAR</t>
  </si>
  <si>
    <t>YEAR</t>
  </si>
  <si>
    <t>30/09/99</t>
  </si>
  <si>
    <t>30/09/98</t>
  </si>
  <si>
    <t>(a)</t>
  </si>
  <si>
    <t>Turnover</t>
  </si>
  <si>
    <t xml:space="preserve">(b) 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</si>
  <si>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</si>
  <si>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</si>
  <si>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</si>
  <si>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</si>
  <si>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</si>
  <si>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</si>
  <si>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 and extraordinary items</t>
  </si>
  <si>
    <t>(b)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</si>
  <si>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</si>
  <si>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</si>
  <si>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</si>
  <si>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</si>
  <si>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</si>
  <si>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</si>
  <si>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</si>
  <si>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>before income tax, minority interests and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</si>
  <si>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</si>
  <si>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</si>
  <si>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</si>
  <si>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</si>
  <si>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</si>
  <si>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</si>
  <si>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 and extraordinary items</t>
  </si>
  <si>
    <t>(h)</t>
  </si>
  <si>
    <t>Taxation</t>
  </si>
  <si>
    <t>(I)</t>
  </si>
  <si>
    <t>(I) Profit/(loss) after taxation</t>
  </si>
  <si>
    <t xml:space="preserve">    before deducting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</si>
  <si>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</si>
  <si>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</si>
  <si>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</si>
  <si>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</si>
  <si>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</si>
  <si>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Less minority interest</t>
  </si>
  <si>
    <t>(iii) Extraordinary items attributable to</t>
  </si>
  <si>
    <t xml:space="preserve">     members of the company</t>
  </si>
  <si>
    <t>(l)</t>
  </si>
  <si>
    <t>Profit/(loss) after taxation and extraordinary</t>
  </si>
  <si>
    <t>items attributable to members of the company</t>
  </si>
  <si>
    <t>Earnings per share based on 2(j) above after</t>
  </si>
  <si>
    <t xml:space="preserve">deducting any provision for preference </t>
  </si>
  <si>
    <t>dividends, if any;-</t>
  </si>
  <si>
    <r>
      <t xml:space="preserve">(I)  Basic (based on </t>
    </r>
    <r>
      <rPr>
        <u val="single"/>
        <sz val="10"/>
        <rFont val="Arial"/>
        <family val="2"/>
      </rPr>
      <t>19,800,000</t>
    </r>
  </si>
  <si>
    <t xml:space="preserve">     ordinary shares) (sen)</t>
  </si>
  <si>
    <r>
      <t xml:space="preserve">(ii) Fully diluted (based on </t>
    </r>
    <r>
      <rPr>
        <u val="single"/>
        <sz val="10"/>
        <rFont val="Arial"/>
        <family val="2"/>
      </rPr>
      <t>19,800,000</t>
    </r>
  </si>
  <si>
    <t>CONSOLIDATED BALANCE SHEET</t>
  </si>
  <si>
    <t>AS AT</t>
  </si>
  <si>
    <t>END OF</t>
  </si>
  <si>
    <t>FINANCIAL</t>
  </si>
  <si>
    <t>RM '000</t>
  </si>
  <si>
    <t>Fixed Assets</t>
  </si>
  <si>
    <t>Investment in Associated Companies</t>
  </si>
  <si>
    <t>Long Term Investment</t>
  </si>
  <si>
    <t>Current Assets</t>
  </si>
  <si>
    <t>Stocks</t>
  </si>
  <si>
    <t>Trade Debtors</t>
  </si>
  <si>
    <t>Short Term Investments</t>
  </si>
  <si>
    <t>Cash And Bank Balances</t>
  </si>
  <si>
    <t>Others - provide details, if material</t>
  </si>
  <si>
    <t>Current Liabilities</t>
  </si>
  <si>
    <t>Trade Creditors</t>
  </si>
  <si>
    <t>Other Creditors</t>
  </si>
  <si>
    <t>Provision for Taxation</t>
  </si>
  <si>
    <t>Net Current Assets / (Current Liabilities)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</si>
  <si>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</si>
  <si>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</si>
  <si>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</si>
  <si>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</si>
  <si>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</si>
  <si>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</si>
  <si>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</si>
  <si>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</si>
  <si>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</t>
  </si>
  <si>
    <t>Net tangible assets per share (sen)</t>
  </si>
  <si>
    <t>31/12/98</t>
  </si>
  <si>
    <t xml:space="preserve"> -</t>
  </si>
  <si>
    <t xml:space="preserve"> </t>
  </si>
  <si>
    <t xml:space="preserve">Note : No comparative figures are available as this is the first year quarterly annoucement. </t>
  </si>
  <si>
    <t>Other Debtors,Deposits and Prepayment</t>
  </si>
  <si>
    <t>Fixed Deposit With Licensed Banks</t>
  </si>
  <si>
    <t>Short term Borrowings - Bank Overdraft</t>
  </si>
  <si>
    <t>Hire Purchase Creditors</t>
  </si>
  <si>
    <t>Term Loan</t>
  </si>
  <si>
    <t>Other Long Term Liabilities - Deferred Taxation</t>
  </si>
  <si>
    <t>Long Term Borrowings - Hire Purchase Creditors</t>
  </si>
  <si>
    <t xml:space="preserve">                           Term Loan</t>
  </si>
  <si>
    <t>Intangible Assets - Deferred Expenditures</t>
  </si>
  <si>
    <t>PERIOD</t>
  </si>
  <si>
    <t>TO DATE</t>
  </si>
  <si>
    <t>(ii) Minority Interest</t>
  </si>
  <si>
    <t>Shareholders' Funds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</si>
</sst>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#,##0.000"/>
    <numFmt numFmtId="167" formatCode="#,##0.0000"/>
    <numFmt numFmtId="168" formatCode="#,##0.0"/>
    <numFmt numFmtId="169" formatCode="0.0"/>
  </numFmts>
  <fonts count="1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5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7" fontId="0" fillId="0" borderId="0" xfId="0" applyNumberFormat="1" applyBorder="1" applyAlignment="1">
      <alignment/>
    </xf>
    <xf numFmtId="0" fontId="3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0" fontId="6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43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43" fontId="0" fillId="0" borderId="1" xfId="0" applyNumberFormat="1" applyBorder="1" applyAlignment="1">
      <alignment horizontal="center"/>
    </xf>
    <xf numFmtId="0" fontId="9" fillId="0" borderId="0" xfId="0" applyFont="1" applyAlignment="1">
      <alignment/>
    </xf>
    <xf numFmtId="37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0"/>
  <sheetViews>
    <sheetView workbookViewId="0" topLeftCell="A43">
      <selection activeCell="C55" sqref="C55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8.7109375" style="0" customWidth="1"/>
    <col min="4" max="4" width="15.421875" style="2" customWidth="1"/>
    <col min="5" max="5" width="17.28125" style="2" customWidth="1"/>
    <col min="6" max="6" width="1.28515625" style="2" customWidth="1"/>
    <col min="7" max="7" width="15.28125" style="2" customWidth="1"/>
    <col min="8" max="8" width="17.421875" style="2" customWidth="1"/>
  </cols>
  <sheetData>
    <row r="2" spans="1:8" ht="23.25">
      <c r="A2" s="36" t="s">
        <v>0</v>
      </c>
      <c r="B2" s="36"/>
      <c r="C2" s="36"/>
      <c r="D2" s="36"/>
      <c r="E2" s="36"/>
      <c r="F2" s="36"/>
      <c r="G2" s="36"/>
      <c r="H2" s="36"/>
    </row>
    <row r="3" spans="1:8" ht="18">
      <c r="A3" s="37" t="s">
        <v>9</v>
      </c>
      <c r="B3" s="37"/>
      <c r="C3" s="37"/>
      <c r="D3" s="37"/>
      <c r="E3" s="37"/>
      <c r="F3" s="37"/>
      <c r="G3" s="37"/>
      <c r="H3" s="37"/>
    </row>
    <row r="4" spans="1:8" ht="18">
      <c r="A4" s="7"/>
      <c r="B4" s="7"/>
      <c r="C4" s="7"/>
      <c r="D4" s="7"/>
      <c r="E4" s="7"/>
      <c r="F4" s="7"/>
      <c r="G4" s="7"/>
      <c r="H4" s="7"/>
    </row>
    <row r="5" spans="1:6" ht="18">
      <c r="A5" s="9" t="s">
        <v>10</v>
      </c>
      <c r="B5" s="2"/>
      <c r="C5" s="2"/>
      <c r="F5" s="8"/>
    </row>
    <row r="6" spans="2:6" ht="12.75">
      <c r="B6" s="2"/>
      <c r="C6" s="2"/>
      <c r="F6" s="8"/>
    </row>
    <row r="7" spans="1:6" ht="12.75">
      <c r="A7" s="5" t="s">
        <v>11</v>
      </c>
      <c r="B7" s="10"/>
      <c r="C7" s="10"/>
      <c r="D7" s="10"/>
      <c r="E7" s="10"/>
      <c r="F7" s="11"/>
    </row>
    <row r="8" spans="1:6" ht="12.75">
      <c r="A8" s="5" t="s">
        <v>12</v>
      </c>
      <c r="B8" s="10"/>
      <c r="C8" s="10"/>
      <c r="D8" s="10"/>
      <c r="E8" s="10"/>
      <c r="F8" s="11"/>
    </row>
    <row r="9" spans="1:6" ht="12.75">
      <c r="A9" s="5"/>
      <c r="B9" s="10"/>
      <c r="C9" s="10"/>
      <c r="D9" s="10"/>
      <c r="E9" s="10"/>
      <c r="F9" s="11"/>
    </row>
    <row r="10" spans="1:6" ht="16.5">
      <c r="A10" s="6" t="s">
        <v>13</v>
      </c>
      <c r="B10" s="10"/>
      <c r="C10" s="10"/>
      <c r="D10" s="10"/>
      <c r="E10" s="10"/>
      <c r="F10" s="11"/>
    </row>
    <row r="11" spans="1:6" ht="12.75">
      <c r="A11" s="5"/>
      <c r="B11" s="10"/>
      <c r="C11" s="10"/>
      <c r="D11" s="10"/>
      <c r="E11" s="10"/>
      <c r="F11" s="11"/>
    </row>
    <row r="12" spans="4:8" ht="15">
      <c r="D12" s="35" t="s">
        <v>3</v>
      </c>
      <c r="E12" s="35"/>
      <c r="F12" s="12"/>
      <c r="G12" s="35" t="s">
        <v>8</v>
      </c>
      <c r="H12" s="35"/>
    </row>
    <row r="13" spans="4:8" ht="12.75">
      <c r="D13" s="13" t="s">
        <v>15</v>
      </c>
      <c r="E13" s="13" t="s">
        <v>16</v>
      </c>
      <c r="F13" s="12"/>
      <c r="G13" s="13" t="s">
        <v>15</v>
      </c>
      <c r="H13" s="13" t="s">
        <v>16</v>
      </c>
    </row>
    <row r="14" spans="4:8" ht="12.75">
      <c r="D14" s="13" t="s">
        <v>17</v>
      </c>
      <c r="E14" s="13" t="s">
        <v>7</v>
      </c>
      <c r="F14" s="12"/>
      <c r="G14" s="13" t="s">
        <v>17</v>
      </c>
      <c r="H14" s="13" t="s">
        <v>7</v>
      </c>
    </row>
    <row r="15" spans="4:8" ht="12.75">
      <c r="D15" s="13" t="s">
        <v>5</v>
      </c>
      <c r="E15" s="13" t="s">
        <v>5</v>
      </c>
      <c r="F15" s="12"/>
      <c r="G15" s="13" t="s">
        <v>111</v>
      </c>
      <c r="H15" s="13" t="s">
        <v>110</v>
      </c>
    </row>
    <row r="16" spans="4:8" ht="12.75">
      <c r="D16" s="13" t="s">
        <v>18</v>
      </c>
      <c r="E16" s="13" t="s">
        <v>19</v>
      </c>
      <c r="F16" s="12"/>
      <c r="G16" s="13" t="s">
        <v>18</v>
      </c>
      <c r="H16" s="13" t="s">
        <v>19</v>
      </c>
    </row>
    <row r="17" spans="4:8" ht="12.75">
      <c r="D17" s="3"/>
      <c r="E17" s="3"/>
      <c r="F17" s="14"/>
      <c r="G17" s="3"/>
      <c r="H17" s="3"/>
    </row>
    <row r="18" spans="4:8" ht="12.75">
      <c r="D18" s="13" t="s">
        <v>1</v>
      </c>
      <c r="E18" s="13" t="s">
        <v>1</v>
      </c>
      <c r="F18" s="12"/>
      <c r="G18" s="13" t="s">
        <v>1</v>
      </c>
      <c r="H18" s="13" t="s">
        <v>1</v>
      </c>
    </row>
    <row r="19" ht="12.75">
      <c r="F19" s="8"/>
    </row>
    <row r="20" spans="1:8" ht="12.75">
      <c r="A20">
        <v>1</v>
      </c>
      <c r="B20" t="s">
        <v>20</v>
      </c>
      <c r="C20" t="s">
        <v>21</v>
      </c>
      <c r="D20" s="3">
        <v>18582</v>
      </c>
      <c r="E20" s="4" t="s">
        <v>98</v>
      </c>
      <c r="F20" s="14"/>
      <c r="G20" s="3">
        <v>53738</v>
      </c>
      <c r="H20" s="3" t="s">
        <v>98</v>
      </c>
    </row>
    <row r="21" spans="4:8" ht="12.75">
      <c r="D21" s="3"/>
      <c r="E21" s="3"/>
      <c r="F21" s="14"/>
      <c r="G21" s="3"/>
      <c r="H21" s="3"/>
    </row>
    <row r="22" spans="2:8" ht="12.75">
      <c r="B22" t="s">
        <v>22</v>
      </c>
      <c r="C22" t="s">
        <v>23</v>
      </c>
      <c r="D22" s="4" t="s">
        <v>2</v>
      </c>
      <c r="E22" s="3" t="s">
        <v>98</v>
      </c>
      <c r="F22" s="15"/>
      <c r="G22" s="4" t="s">
        <v>2</v>
      </c>
      <c r="H22" s="4" t="s">
        <v>98</v>
      </c>
    </row>
    <row r="23" spans="4:8" ht="12.75">
      <c r="D23" s="3"/>
      <c r="E23" s="3"/>
      <c r="F23" s="14"/>
      <c r="G23" s="3"/>
      <c r="H23" s="3"/>
    </row>
    <row r="24" spans="2:8" ht="12.75">
      <c r="B24" t="s">
        <v>24</v>
      </c>
      <c r="C24" t="s">
        <v>25</v>
      </c>
      <c r="D24" s="3">
        <v>48</v>
      </c>
      <c r="E24" s="4" t="s">
        <v>98</v>
      </c>
      <c r="F24" s="14"/>
      <c r="G24" s="3">
        <v>350</v>
      </c>
      <c r="H24" s="3" t="s">
        <v>98</v>
      </c>
    </row>
    <row r="25" spans="4:8" ht="12.75">
      <c r="D25" s="3"/>
      <c r="E25" s="3"/>
      <c r="F25" s="14"/>
      <c r="G25" s="3"/>
      <c r="H25" s="3"/>
    </row>
    <row r="26" spans="1:8" ht="12.75">
      <c r="A26">
        <v>2</v>
      </c>
      <c r="B26" t="s">
        <v>20</v>
      </c>
      <c r="C26" t="s">
        <v>26</v>
      </c>
      <c r="D26" s="3">
        <f>4272-263-290</f>
        <v>3719</v>
      </c>
      <c r="E26" s="3" t="s">
        <v>98</v>
      </c>
      <c r="F26" s="14"/>
      <c r="G26" s="3">
        <f>10381-290-263</f>
        <v>9828</v>
      </c>
      <c r="H26" s="3" t="s">
        <v>98</v>
      </c>
    </row>
    <row r="27" spans="3:8" ht="12.75">
      <c r="C27" t="s">
        <v>27</v>
      </c>
      <c r="D27" s="3"/>
      <c r="E27" s="3"/>
      <c r="F27" s="14"/>
      <c r="G27" s="3"/>
      <c r="H27" s="3"/>
    </row>
    <row r="28" spans="3:8" ht="12.75">
      <c r="C28" t="s">
        <v>28</v>
      </c>
      <c r="D28" s="3"/>
      <c r="E28" s="3"/>
      <c r="F28" s="14"/>
      <c r="G28" s="3"/>
      <c r="H28" s="3"/>
    </row>
    <row r="29" spans="3:8" ht="12.75">
      <c r="C29" t="s">
        <v>29</v>
      </c>
      <c r="D29" s="3"/>
      <c r="E29" s="3"/>
      <c r="F29" s="14"/>
      <c r="G29" s="3"/>
      <c r="H29" s="3"/>
    </row>
    <row r="30" spans="4:8" ht="12.75">
      <c r="D30" s="3"/>
      <c r="E30" s="3"/>
      <c r="F30" s="14"/>
      <c r="G30" s="3"/>
      <c r="H30" s="3"/>
    </row>
    <row r="31" spans="2:8" ht="12.75">
      <c r="B31" t="s">
        <v>30</v>
      </c>
      <c r="C31" t="s">
        <v>31</v>
      </c>
      <c r="D31" s="3">
        <v>930</v>
      </c>
      <c r="E31" s="3" t="s">
        <v>98</v>
      </c>
      <c r="F31" s="14"/>
      <c r="G31" s="3">
        <v>2933</v>
      </c>
      <c r="H31" s="3" t="s">
        <v>98</v>
      </c>
    </row>
    <row r="32" spans="4:8" ht="12.75">
      <c r="D32" s="3"/>
      <c r="E32" s="3"/>
      <c r="F32" s="14"/>
      <c r="G32" s="3"/>
      <c r="H32" s="3"/>
    </row>
    <row r="33" spans="2:8" ht="12.75">
      <c r="B33" t="s">
        <v>24</v>
      </c>
      <c r="C33" t="s">
        <v>32</v>
      </c>
      <c r="D33" s="3">
        <v>1252</v>
      </c>
      <c r="E33" s="3" t="s">
        <v>98</v>
      </c>
      <c r="F33" s="14"/>
      <c r="G33" s="3">
        <v>3874</v>
      </c>
      <c r="H33" s="3" t="s">
        <v>98</v>
      </c>
    </row>
    <row r="34" spans="4:8" ht="12.75">
      <c r="D34" s="3"/>
      <c r="E34" s="3"/>
      <c r="F34" s="14"/>
      <c r="G34" s="3"/>
      <c r="H34" s="3"/>
    </row>
    <row r="35" spans="2:8" ht="12.75">
      <c r="B35" t="s">
        <v>33</v>
      </c>
      <c r="C35" t="s">
        <v>34</v>
      </c>
      <c r="D35" s="4" t="s">
        <v>2</v>
      </c>
      <c r="E35" s="4" t="s">
        <v>98</v>
      </c>
      <c r="F35" s="15"/>
      <c r="G35" s="4" t="s">
        <v>2</v>
      </c>
      <c r="H35" s="4" t="s">
        <v>98</v>
      </c>
    </row>
    <row r="36" spans="4:8" ht="12.75">
      <c r="D36" s="16"/>
      <c r="E36" s="17"/>
      <c r="F36" s="14"/>
      <c r="G36" s="17"/>
      <c r="H36" s="17"/>
    </row>
    <row r="37" spans="2:8" ht="12.75">
      <c r="B37" t="s">
        <v>35</v>
      </c>
      <c r="C37" t="s">
        <v>36</v>
      </c>
      <c r="D37" s="3">
        <f>D26-D31-D33</f>
        <v>1537</v>
      </c>
      <c r="E37" s="3" t="s">
        <v>98</v>
      </c>
      <c r="F37" s="14"/>
      <c r="G37" s="3">
        <f>G26-G31-G33</f>
        <v>3021</v>
      </c>
      <c r="H37" s="3" t="s">
        <v>98</v>
      </c>
    </row>
    <row r="38" spans="3:8" ht="12.75">
      <c r="C38" t="s">
        <v>27</v>
      </c>
      <c r="D38" s="3"/>
      <c r="E38" s="3"/>
      <c r="F38" s="14"/>
      <c r="G38" s="3"/>
      <c r="H38" s="3"/>
    </row>
    <row r="39" spans="3:8" ht="12.75">
      <c r="C39" t="s">
        <v>37</v>
      </c>
      <c r="D39" s="3"/>
      <c r="E39" s="3"/>
      <c r="F39" s="14"/>
      <c r="G39" s="3"/>
      <c r="H39" s="3"/>
    </row>
    <row r="40" spans="3:8" ht="12.75">
      <c r="C40" t="s">
        <v>38</v>
      </c>
      <c r="D40" s="3"/>
      <c r="E40" s="3"/>
      <c r="F40" s="14"/>
      <c r="G40" s="3"/>
      <c r="H40" s="3"/>
    </row>
    <row r="41" spans="3:8" ht="12.75">
      <c r="C41" t="s">
        <v>39</v>
      </c>
      <c r="D41" s="3"/>
      <c r="E41" s="3"/>
      <c r="F41" s="14"/>
      <c r="G41" s="3"/>
      <c r="H41" s="3"/>
    </row>
    <row r="42" spans="4:8" ht="12.75">
      <c r="D42" s="3"/>
      <c r="E42" s="3"/>
      <c r="F42" s="14"/>
      <c r="G42" s="3"/>
      <c r="H42" s="3"/>
    </row>
    <row r="43" spans="2:8" ht="12.75">
      <c r="B43" t="s">
        <v>40</v>
      </c>
      <c r="C43" t="s">
        <v>41</v>
      </c>
      <c r="D43" s="4" t="s">
        <v>2</v>
      </c>
      <c r="E43" s="4" t="s">
        <v>98</v>
      </c>
      <c r="F43" s="15"/>
      <c r="G43" s="4" t="s">
        <v>2</v>
      </c>
      <c r="H43" s="4" t="s">
        <v>98</v>
      </c>
    </row>
    <row r="44" spans="3:8" ht="12.75">
      <c r="C44" t="s">
        <v>42</v>
      </c>
      <c r="D44" s="3"/>
      <c r="E44" s="3"/>
      <c r="F44" s="14"/>
      <c r="G44" s="3"/>
      <c r="H44" s="3"/>
    </row>
    <row r="45" spans="4:8" ht="12.75">
      <c r="D45" s="17"/>
      <c r="E45" s="17"/>
      <c r="F45" s="14"/>
      <c r="G45" s="17"/>
      <c r="H45" s="17"/>
    </row>
    <row r="46" spans="2:8" ht="12.75">
      <c r="B46" t="s">
        <v>43</v>
      </c>
      <c r="C46" t="s">
        <v>44</v>
      </c>
      <c r="D46" s="3">
        <f>SUM(D37:D45)</f>
        <v>1537</v>
      </c>
      <c r="E46" s="3" t="s">
        <v>98</v>
      </c>
      <c r="F46" s="14"/>
      <c r="G46" s="3">
        <f>SUM(G37:G45)</f>
        <v>3021</v>
      </c>
      <c r="H46" s="3" t="s">
        <v>98</v>
      </c>
    </row>
    <row r="47" spans="3:8" ht="12.75">
      <c r="C47" t="s">
        <v>45</v>
      </c>
      <c r="D47" s="3"/>
      <c r="E47" s="3"/>
      <c r="F47" s="14"/>
      <c r="G47" s="3"/>
      <c r="H47" s="3"/>
    </row>
    <row r="48" spans="4:8" ht="12.75">
      <c r="D48" s="3"/>
      <c r="E48" s="3"/>
      <c r="F48" s="14"/>
      <c r="G48" s="3"/>
      <c r="H48" s="3"/>
    </row>
    <row r="49" spans="2:8" ht="12.75">
      <c r="B49" t="s">
        <v>46</v>
      </c>
      <c r="C49" t="s">
        <v>47</v>
      </c>
      <c r="D49" s="3">
        <f>2-900</f>
        <v>-898</v>
      </c>
      <c r="E49" s="3" t="s">
        <v>98</v>
      </c>
      <c r="F49" s="14"/>
      <c r="G49" s="3">
        <f>155-900</f>
        <v>-745</v>
      </c>
      <c r="H49" s="3" t="s">
        <v>98</v>
      </c>
    </row>
    <row r="50" spans="4:8" ht="12.75">
      <c r="D50" s="17"/>
      <c r="E50" s="17"/>
      <c r="F50" s="14"/>
      <c r="G50" s="17"/>
      <c r="H50" s="17"/>
    </row>
    <row r="51" spans="2:8" ht="12.75">
      <c r="B51" t="s">
        <v>48</v>
      </c>
      <c r="C51" t="s">
        <v>49</v>
      </c>
      <c r="D51" s="3">
        <f>SUM(D46:D50)</f>
        <v>639</v>
      </c>
      <c r="E51" s="3" t="s">
        <v>98</v>
      </c>
      <c r="F51" s="14"/>
      <c r="G51" s="3">
        <f>SUM(G46:G50)</f>
        <v>2276</v>
      </c>
      <c r="H51" s="3" t="s">
        <v>98</v>
      </c>
    </row>
    <row r="52" spans="3:8" ht="12.75">
      <c r="C52" t="s">
        <v>50</v>
      </c>
      <c r="D52" s="3"/>
      <c r="E52" s="3"/>
      <c r="F52" s="14"/>
      <c r="G52" s="3"/>
      <c r="H52" s="3"/>
    </row>
    <row r="53" spans="4:8" ht="12.75">
      <c r="D53" s="3"/>
      <c r="E53" s="3"/>
      <c r="F53" s="14"/>
      <c r="G53" s="3"/>
      <c r="H53" s="3"/>
    </row>
    <row r="54" spans="3:8" ht="12.75">
      <c r="C54" t="s">
        <v>112</v>
      </c>
      <c r="D54" s="3">
        <v>20</v>
      </c>
      <c r="E54" s="3" t="s">
        <v>98</v>
      </c>
      <c r="F54" s="14"/>
      <c r="G54" s="3">
        <v>8</v>
      </c>
      <c r="H54" s="3" t="s">
        <v>98</v>
      </c>
    </row>
    <row r="55" spans="4:8" ht="12.75">
      <c r="D55" s="17"/>
      <c r="E55" s="17"/>
      <c r="F55" s="14"/>
      <c r="G55" s="17"/>
      <c r="H55" s="17"/>
    </row>
    <row r="56" spans="2:8" ht="12.75">
      <c r="B56" t="s">
        <v>51</v>
      </c>
      <c r="C56" t="s">
        <v>52</v>
      </c>
      <c r="D56" s="3">
        <f>+D54+D51</f>
        <v>659</v>
      </c>
      <c r="E56" s="3" t="s">
        <v>98</v>
      </c>
      <c r="F56" s="14"/>
      <c r="G56" s="3">
        <f>+G54+G51</f>
        <v>2284</v>
      </c>
      <c r="H56" s="3" t="s">
        <v>98</v>
      </c>
    </row>
    <row r="57" spans="3:8" ht="12.75">
      <c r="C57" t="s">
        <v>53</v>
      </c>
      <c r="D57" s="17"/>
      <c r="E57" s="17"/>
      <c r="F57" s="14"/>
      <c r="G57" s="17"/>
      <c r="H57" s="17" t="s">
        <v>99</v>
      </c>
    </row>
    <row r="58" spans="4:8" ht="12.75">
      <c r="D58" s="14"/>
      <c r="E58" s="14"/>
      <c r="F58" s="14"/>
      <c r="G58" s="14"/>
      <c r="H58" s="14"/>
    </row>
    <row r="59" spans="4:8" ht="12.75">
      <c r="D59" s="14"/>
      <c r="E59" s="14"/>
      <c r="F59" s="14"/>
      <c r="G59" s="14"/>
      <c r="H59" s="14"/>
    </row>
    <row r="61" spans="1:6" ht="16.5">
      <c r="A61" s="6" t="s">
        <v>14</v>
      </c>
      <c r="B61" s="10"/>
      <c r="C61" s="10"/>
      <c r="D61" s="10"/>
      <c r="E61" s="10"/>
      <c r="F61" s="11"/>
    </row>
    <row r="62" spans="1:6" ht="16.5">
      <c r="A62" s="6"/>
      <c r="B62" s="10"/>
      <c r="C62" s="10"/>
      <c r="D62" s="10"/>
      <c r="E62" s="10"/>
      <c r="F62" s="11"/>
    </row>
    <row r="63" spans="1:6" ht="12.75">
      <c r="A63" s="5" t="s">
        <v>11</v>
      </c>
      <c r="B63" s="10"/>
      <c r="C63" s="10"/>
      <c r="D63" s="10"/>
      <c r="E63" s="10"/>
      <c r="F63" s="11"/>
    </row>
    <row r="64" spans="1:6" ht="12.75">
      <c r="A64" s="5" t="s">
        <v>12</v>
      </c>
      <c r="B64" s="10"/>
      <c r="C64" s="10"/>
      <c r="D64" s="10"/>
      <c r="E64" s="10"/>
      <c r="F64" s="11"/>
    </row>
    <row r="65" ht="12.75">
      <c r="F65" s="8"/>
    </row>
    <row r="66" spans="4:8" ht="15">
      <c r="D66" s="35" t="s">
        <v>3</v>
      </c>
      <c r="E66" s="35"/>
      <c r="F66" s="12"/>
      <c r="G66" s="35" t="s">
        <v>8</v>
      </c>
      <c r="H66" s="35"/>
    </row>
    <row r="67" spans="4:8" ht="12.75">
      <c r="D67" s="13" t="s">
        <v>15</v>
      </c>
      <c r="E67" s="13" t="s">
        <v>16</v>
      </c>
      <c r="F67" s="12"/>
      <c r="G67" s="13" t="s">
        <v>15</v>
      </c>
      <c r="H67" s="13" t="s">
        <v>16</v>
      </c>
    </row>
    <row r="68" spans="4:8" ht="12.75">
      <c r="D68" s="13" t="s">
        <v>17</v>
      </c>
      <c r="E68" s="13" t="s">
        <v>7</v>
      </c>
      <c r="F68" s="12"/>
      <c r="G68" s="13" t="s">
        <v>17</v>
      </c>
      <c r="H68" s="13" t="s">
        <v>7</v>
      </c>
    </row>
    <row r="69" spans="4:8" ht="12.75">
      <c r="D69" s="13" t="s">
        <v>5</v>
      </c>
      <c r="E69" s="13" t="s">
        <v>5</v>
      </c>
      <c r="F69" s="12"/>
      <c r="G69" s="13" t="s">
        <v>111</v>
      </c>
      <c r="H69" s="13" t="s">
        <v>110</v>
      </c>
    </row>
    <row r="70" spans="4:8" ht="12.75">
      <c r="D70" s="13" t="s">
        <v>18</v>
      </c>
      <c r="E70" s="13" t="s">
        <v>19</v>
      </c>
      <c r="F70" s="12"/>
      <c r="G70" s="13" t="s">
        <v>18</v>
      </c>
      <c r="H70" s="13" t="s">
        <v>19</v>
      </c>
    </row>
    <row r="71" spans="4:8" ht="12.75">
      <c r="D71" s="3"/>
      <c r="E71" s="3"/>
      <c r="F71" s="14"/>
      <c r="G71" s="3"/>
      <c r="H71" s="3"/>
    </row>
    <row r="72" spans="4:8" ht="12.75">
      <c r="D72" s="13" t="s">
        <v>1</v>
      </c>
      <c r="E72" s="13" t="s">
        <v>1</v>
      </c>
      <c r="F72" s="12"/>
      <c r="G72" s="13" t="s">
        <v>1</v>
      </c>
      <c r="H72" s="13" t="s">
        <v>1</v>
      </c>
    </row>
    <row r="73" spans="4:8" ht="12.75">
      <c r="D73" s="14"/>
      <c r="E73" s="14"/>
      <c r="F73" s="14"/>
      <c r="G73" s="14"/>
      <c r="H73" s="14"/>
    </row>
    <row r="74" spans="4:8" ht="12.75">
      <c r="D74" s="14"/>
      <c r="E74" s="14"/>
      <c r="F74" s="14"/>
      <c r="G74" s="14"/>
      <c r="H74" s="14"/>
    </row>
    <row r="75" spans="4:8" ht="12.75">
      <c r="D75" s="14"/>
      <c r="E75" s="14"/>
      <c r="F75" s="14"/>
      <c r="G75" s="14"/>
      <c r="H75" s="14"/>
    </row>
    <row r="76" spans="4:8" ht="12.75">
      <c r="D76" s="14"/>
      <c r="E76" s="14"/>
      <c r="F76" s="14"/>
      <c r="G76" s="14"/>
      <c r="H76" s="14"/>
    </row>
    <row r="77" spans="2:8" ht="12.75">
      <c r="B77" t="s">
        <v>54</v>
      </c>
      <c r="C77" t="s">
        <v>55</v>
      </c>
      <c r="D77" s="3" t="s">
        <v>98</v>
      </c>
      <c r="E77" s="3" t="s">
        <v>98</v>
      </c>
      <c r="F77" s="14"/>
      <c r="G77" s="3" t="s">
        <v>98</v>
      </c>
      <c r="H77" s="3" t="s">
        <v>98</v>
      </c>
    </row>
    <row r="78" spans="3:8" ht="12.75">
      <c r="C78" t="s">
        <v>56</v>
      </c>
      <c r="D78" s="3" t="s">
        <v>98</v>
      </c>
      <c r="E78" s="3" t="s">
        <v>98</v>
      </c>
      <c r="F78" s="14" t="s">
        <v>99</v>
      </c>
      <c r="G78" s="3" t="s">
        <v>98</v>
      </c>
      <c r="H78" s="3" t="s">
        <v>98</v>
      </c>
    </row>
    <row r="79" spans="3:8" ht="12.75">
      <c r="C79" t="s">
        <v>57</v>
      </c>
      <c r="D79" s="4" t="s">
        <v>98</v>
      </c>
      <c r="E79" s="4" t="s">
        <v>98</v>
      </c>
      <c r="F79" s="15"/>
      <c r="G79" s="4" t="s">
        <v>98</v>
      </c>
      <c r="H79" s="4" t="s">
        <v>98</v>
      </c>
    </row>
    <row r="80" spans="3:8" ht="12.75">
      <c r="C80" t="s">
        <v>58</v>
      </c>
      <c r="D80" s="3"/>
      <c r="E80" s="3"/>
      <c r="F80" s="14"/>
      <c r="G80" s="3"/>
      <c r="H80" s="3"/>
    </row>
    <row r="81" spans="4:8" ht="12.75">
      <c r="D81" s="17"/>
      <c r="E81" s="17"/>
      <c r="F81" s="14"/>
      <c r="G81" s="17"/>
      <c r="H81" s="17"/>
    </row>
    <row r="82" spans="2:8" ht="12.75">
      <c r="B82" t="s">
        <v>59</v>
      </c>
      <c r="C82" t="s">
        <v>60</v>
      </c>
      <c r="D82" s="3">
        <f>SUM(D56:D81)</f>
        <v>659</v>
      </c>
      <c r="E82" s="3" t="s">
        <v>98</v>
      </c>
      <c r="F82" s="14"/>
      <c r="G82" s="3">
        <f>SUM(G56:G81)</f>
        <v>2284</v>
      </c>
      <c r="H82" s="3" t="s">
        <v>98</v>
      </c>
    </row>
    <row r="83" spans="3:8" ht="12.75">
      <c r="C83" t="s">
        <v>61</v>
      </c>
      <c r="D83" s="17"/>
      <c r="E83" s="17"/>
      <c r="F83" s="14"/>
      <c r="G83" s="17"/>
      <c r="H83" s="17"/>
    </row>
    <row r="84" spans="4:8" ht="12.75">
      <c r="D84" s="3"/>
      <c r="E84" s="3"/>
      <c r="F84" s="14"/>
      <c r="G84" s="3"/>
      <c r="H84" s="3"/>
    </row>
    <row r="85" spans="1:8" ht="12.75">
      <c r="A85">
        <v>3</v>
      </c>
      <c r="B85" t="s">
        <v>20</v>
      </c>
      <c r="C85" t="s">
        <v>62</v>
      </c>
      <c r="D85" s="3"/>
      <c r="E85" s="3"/>
      <c r="F85" s="14"/>
      <c r="G85" s="3"/>
      <c r="H85" s="3"/>
    </row>
    <row r="86" spans="3:8" ht="12.75">
      <c r="C86" t="s">
        <v>63</v>
      </c>
      <c r="D86" s="3"/>
      <c r="E86" s="3"/>
      <c r="F86" s="14"/>
      <c r="G86" s="3"/>
      <c r="H86" s="3"/>
    </row>
    <row r="87" spans="3:8" ht="12.75">
      <c r="C87" t="s">
        <v>64</v>
      </c>
      <c r="D87" s="3"/>
      <c r="E87" s="3"/>
      <c r="F87" s="14"/>
      <c r="G87" s="3"/>
      <c r="H87" s="3"/>
    </row>
    <row r="88" spans="4:8" ht="12.75">
      <c r="D88" s="3"/>
      <c r="E88" s="3"/>
      <c r="F88" s="14"/>
      <c r="G88" s="3"/>
      <c r="H88" s="3"/>
    </row>
    <row r="89" spans="3:8" ht="12.75">
      <c r="C89" t="s">
        <v>65</v>
      </c>
      <c r="D89" s="31">
        <f>D56/19800*100</f>
        <v>3.3282828282828283</v>
      </c>
      <c r="E89" s="4" t="s">
        <v>98</v>
      </c>
      <c r="F89" s="15"/>
      <c r="G89" s="31">
        <f>G56/19800*100</f>
        <v>11.535353535353535</v>
      </c>
      <c r="H89" s="4" t="s">
        <v>98</v>
      </c>
    </row>
    <row r="90" spans="3:8" ht="12.75">
      <c r="C90" t="s">
        <v>66</v>
      </c>
      <c r="D90" s="3"/>
      <c r="E90" s="3"/>
      <c r="F90" s="14"/>
      <c r="G90" s="3"/>
      <c r="H90" s="3"/>
    </row>
    <row r="91" spans="4:8" ht="12.75">
      <c r="D91" s="3"/>
      <c r="E91" s="3"/>
      <c r="F91" s="14"/>
      <c r="G91" s="3"/>
      <c r="H91" s="3"/>
    </row>
    <row r="92" spans="3:8" ht="12.75">
      <c r="C92" t="s">
        <v>67</v>
      </c>
      <c r="D92" s="3"/>
      <c r="E92" s="3"/>
      <c r="F92" s="14"/>
      <c r="G92" s="3"/>
      <c r="H92" s="3"/>
    </row>
    <row r="93" spans="3:8" ht="12.75">
      <c r="C93" t="s">
        <v>66</v>
      </c>
      <c r="D93" s="3"/>
      <c r="E93" s="3"/>
      <c r="F93" s="14"/>
      <c r="G93" s="3"/>
      <c r="H93" s="3"/>
    </row>
    <row r="94" spans="4:8" ht="12.75">
      <c r="D94" s="3"/>
      <c r="E94" s="3"/>
      <c r="F94" s="14"/>
      <c r="G94" s="3"/>
      <c r="H94" s="3"/>
    </row>
    <row r="95" ht="12.75">
      <c r="F95" s="8"/>
    </row>
    <row r="96" spans="3:6" ht="12.75">
      <c r="C96" t="s">
        <v>100</v>
      </c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</sheetData>
  <mergeCells count="6">
    <mergeCell ref="D66:E66"/>
    <mergeCell ref="G66:H66"/>
    <mergeCell ref="A2:H2"/>
    <mergeCell ref="A3:H3"/>
    <mergeCell ref="D12:E12"/>
    <mergeCell ref="G12:H12"/>
  </mergeCells>
  <printOptions horizontalCentered="1"/>
  <pageMargins left="0.37" right="0.29" top="0.86" bottom="0.77" header="0.5" footer="0.5"/>
  <pageSetup fitToWidth="2" horizontalDpi="600" verticalDpi="600" orientation="portrait" paperSize="9" scale="85" r:id="rId1"/>
  <rowBreaks count="1" manualBreakCount="1">
    <brk id="5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4.57421875" style="0" customWidth="1"/>
    <col min="2" max="2" width="4.8515625" style="0" customWidth="1"/>
    <col min="3" max="3" width="40.57421875" style="0" customWidth="1"/>
    <col min="4" max="4" width="13.140625" style="2" customWidth="1"/>
    <col min="5" max="5" width="5.421875" style="2" customWidth="1"/>
    <col min="6" max="6" width="12.7109375" style="2" customWidth="1"/>
  </cols>
  <sheetData>
    <row r="1" spans="1:6" ht="19.5">
      <c r="A1" s="38" t="s">
        <v>0</v>
      </c>
      <c r="B1" s="38"/>
      <c r="C1" s="38"/>
      <c r="D1" s="38"/>
      <c r="E1" s="38"/>
      <c r="F1" s="38"/>
    </row>
    <row r="2" spans="1:6" ht="18">
      <c r="A2" s="37" t="s">
        <v>9</v>
      </c>
      <c r="B2" s="37"/>
      <c r="C2" s="37"/>
      <c r="D2" s="37"/>
      <c r="E2" s="37"/>
      <c r="F2" s="37"/>
    </row>
    <row r="4" spans="1:3" ht="15.75">
      <c r="A4" s="18" t="s">
        <v>68</v>
      </c>
      <c r="B4" s="18"/>
      <c r="C4" s="18"/>
    </row>
    <row r="6" spans="4:6" ht="12.75">
      <c r="D6" s="13" t="s">
        <v>69</v>
      </c>
      <c r="E6" s="13"/>
      <c r="F6" s="13" t="s">
        <v>69</v>
      </c>
    </row>
    <row r="7" spans="4:6" ht="12.75">
      <c r="D7" s="13" t="s">
        <v>70</v>
      </c>
      <c r="E7" s="13"/>
      <c r="F7" s="13" t="s">
        <v>6</v>
      </c>
    </row>
    <row r="8" spans="4:6" ht="12.75">
      <c r="D8" s="13" t="s">
        <v>4</v>
      </c>
      <c r="E8" s="13"/>
      <c r="F8" s="13" t="s">
        <v>71</v>
      </c>
    </row>
    <row r="9" spans="4:6" ht="12.75">
      <c r="D9" s="13" t="s">
        <v>5</v>
      </c>
      <c r="E9" s="13"/>
      <c r="F9" s="13" t="s">
        <v>17</v>
      </c>
    </row>
    <row r="10" spans="4:6" ht="12.75">
      <c r="D10" s="13" t="s">
        <v>18</v>
      </c>
      <c r="E10" s="13"/>
      <c r="F10" s="13" t="s">
        <v>97</v>
      </c>
    </row>
    <row r="11" spans="4:6" ht="12.75">
      <c r="D11" s="3"/>
      <c r="E11" s="3"/>
      <c r="F11" s="3"/>
    </row>
    <row r="12" spans="4:6" ht="12.75">
      <c r="D12" s="13" t="s">
        <v>72</v>
      </c>
      <c r="E12" s="13"/>
      <c r="F12" s="13" t="s">
        <v>72</v>
      </c>
    </row>
    <row r="14" spans="1:6" ht="12.75">
      <c r="A14" s="1">
        <v>1</v>
      </c>
      <c r="B14" t="s">
        <v>73</v>
      </c>
      <c r="D14" s="2">
        <v>39679</v>
      </c>
      <c r="F14" s="2">
        <v>41385</v>
      </c>
    </row>
    <row r="15" spans="1:6" ht="12.75">
      <c r="A15" s="1">
        <v>2</v>
      </c>
      <c r="B15" t="s">
        <v>74</v>
      </c>
      <c r="D15" s="19">
        <v>0</v>
      </c>
      <c r="F15" s="19">
        <v>0</v>
      </c>
    </row>
    <row r="16" spans="1:6" ht="12.75">
      <c r="A16" s="1">
        <v>3</v>
      </c>
      <c r="B16" t="s">
        <v>75</v>
      </c>
      <c r="D16" s="19">
        <v>0</v>
      </c>
      <c r="F16" s="19">
        <v>0</v>
      </c>
    </row>
    <row r="17" spans="1:6" ht="12.75">
      <c r="A17" s="1">
        <v>4</v>
      </c>
      <c r="B17" t="s">
        <v>109</v>
      </c>
      <c r="D17" s="25">
        <v>170</v>
      </c>
      <c r="E17" s="24"/>
      <c r="F17" s="25">
        <v>168</v>
      </c>
    </row>
    <row r="18" spans="1:6" ht="12.75">
      <c r="A18" s="1"/>
      <c r="D18" s="2">
        <f>SUM(D14:D17)</f>
        <v>39849</v>
      </c>
      <c r="F18" s="2">
        <f>SUM(F14:F17)</f>
        <v>41553</v>
      </c>
    </row>
    <row r="19" ht="12.75">
      <c r="A19" s="1"/>
    </row>
    <row r="20" spans="1:2" ht="12.75">
      <c r="A20" s="1">
        <v>5</v>
      </c>
      <c r="B20" t="s">
        <v>76</v>
      </c>
    </row>
    <row r="21" spans="1:6" ht="12.75">
      <c r="A21" s="1"/>
      <c r="C21" t="s">
        <v>77</v>
      </c>
      <c r="D21" s="26">
        <f>10853-263</f>
        <v>10590</v>
      </c>
      <c r="F21" s="26">
        <v>11356</v>
      </c>
    </row>
    <row r="22" spans="1:6" ht="12.75">
      <c r="A22" s="1"/>
      <c r="C22" t="s">
        <v>78</v>
      </c>
      <c r="D22" s="27">
        <v>15040</v>
      </c>
      <c r="F22" s="27">
        <v>10322</v>
      </c>
    </row>
    <row r="23" spans="1:6" ht="12.75">
      <c r="A23" s="1"/>
      <c r="C23" t="s">
        <v>101</v>
      </c>
      <c r="D23" s="27">
        <f>9432+415-290</f>
        <v>9557</v>
      </c>
      <c r="F23" s="27">
        <f>13241+171</f>
        <v>13412</v>
      </c>
    </row>
    <row r="24" spans="1:6" ht="12.75">
      <c r="A24" s="1"/>
      <c r="C24" t="s">
        <v>79</v>
      </c>
      <c r="D24" s="28">
        <v>0</v>
      </c>
      <c r="E24" s="24"/>
      <c r="F24" s="28">
        <v>0</v>
      </c>
    </row>
    <row r="25" spans="1:6" ht="12.75">
      <c r="A25" s="1"/>
      <c r="C25" t="s">
        <v>102</v>
      </c>
      <c r="D25" s="27">
        <v>5517</v>
      </c>
      <c r="E25" s="24"/>
      <c r="F25" s="27">
        <v>6899</v>
      </c>
    </row>
    <row r="26" spans="1:6" ht="12.75">
      <c r="A26" s="1"/>
      <c r="C26" t="s">
        <v>80</v>
      </c>
      <c r="D26" s="27">
        <v>3865</v>
      </c>
      <c r="F26" s="27">
        <v>1677</v>
      </c>
    </row>
    <row r="27" spans="1:6" ht="12.75">
      <c r="A27" s="1"/>
      <c r="C27" t="s">
        <v>81</v>
      </c>
      <c r="D27" s="28">
        <v>0</v>
      </c>
      <c r="F27" s="28">
        <v>0</v>
      </c>
    </row>
    <row r="28" spans="1:6" ht="12.75">
      <c r="A28" s="1"/>
      <c r="D28" s="29">
        <f>SUM(D21:D27)</f>
        <v>44569</v>
      </c>
      <c r="F28" s="29">
        <f>SUM(F21:F27)</f>
        <v>43666</v>
      </c>
    </row>
    <row r="29" spans="1:6" ht="12.75">
      <c r="A29" s="1"/>
      <c r="D29" s="27"/>
      <c r="F29" s="27"/>
    </row>
    <row r="30" spans="1:6" ht="12.75">
      <c r="A30" s="1">
        <v>6</v>
      </c>
      <c r="B30" t="s">
        <v>82</v>
      </c>
      <c r="D30" s="27"/>
      <c r="F30" s="27"/>
    </row>
    <row r="31" spans="1:6" ht="12.75">
      <c r="A31" s="1"/>
      <c r="C31" t="s">
        <v>83</v>
      </c>
      <c r="D31" s="27">
        <f>3226+15948</f>
        <v>19174</v>
      </c>
      <c r="F31" s="27">
        <v>17182</v>
      </c>
    </row>
    <row r="32" spans="1:6" ht="12.75">
      <c r="A32" s="1"/>
      <c r="C32" t="s">
        <v>84</v>
      </c>
      <c r="D32" s="27">
        <v>2302</v>
      </c>
      <c r="F32" s="27">
        <f>4395+356</f>
        <v>4751</v>
      </c>
    </row>
    <row r="33" spans="1:6" ht="12.75">
      <c r="A33" s="1"/>
      <c r="C33" t="s">
        <v>104</v>
      </c>
      <c r="D33" s="27">
        <v>3315</v>
      </c>
      <c r="F33" s="27">
        <v>3605</v>
      </c>
    </row>
    <row r="34" spans="1:6" ht="12.75">
      <c r="A34" s="1"/>
      <c r="C34" t="s">
        <v>105</v>
      </c>
      <c r="D34" s="27">
        <v>1061</v>
      </c>
      <c r="F34" s="27">
        <v>1015</v>
      </c>
    </row>
    <row r="35" spans="1:6" ht="12.75">
      <c r="A35" s="1"/>
      <c r="C35" t="s">
        <v>103</v>
      </c>
      <c r="D35" s="27">
        <v>17916</v>
      </c>
      <c r="F35" s="27">
        <v>17721</v>
      </c>
    </row>
    <row r="36" spans="1:6" ht="12.75">
      <c r="A36" s="1"/>
      <c r="C36" t="s">
        <v>85</v>
      </c>
      <c r="D36" s="27">
        <f>1687+900</f>
        <v>2587</v>
      </c>
      <c r="F36" s="27">
        <v>1981</v>
      </c>
    </row>
    <row r="37" spans="1:6" ht="12.75">
      <c r="A37" s="1"/>
      <c r="C37" t="s">
        <v>81</v>
      </c>
      <c r="D37" s="28">
        <v>0</v>
      </c>
      <c r="F37" s="28">
        <v>0</v>
      </c>
    </row>
    <row r="38" spans="1:6" ht="12.75">
      <c r="A38" s="1"/>
      <c r="D38" s="29">
        <f>SUM(D31:D37)</f>
        <v>46355</v>
      </c>
      <c r="F38" s="29">
        <f>SUM(F31:F37)</f>
        <v>46255</v>
      </c>
    </row>
    <row r="39" ht="12.75">
      <c r="A39" s="1"/>
    </row>
    <row r="40" spans="1:6" ht="12.75">
      <c r="A40" s="1">
        <v>7</v>
      </c>
      <c r="B40" t="s">
        <v>86</v>
      </c>
      <c r="D40" s="2">
        <f>+D28-D38</f>
        <v>-1786</v>
      </c>
      <c r="F40" s="2">
        <f>+F28-F38</f>
        <v>-2589</v>
      </c>
    </row>
    <row r="41" spans="1:6" ht="13.5" thickBot="1">
      <c r="A41" s="1"/>
      <c r="D41" s="30">
        <f>+D18+D40</f>
        <v>38063</v>
      </c>
      <c r="F41" s="30">
        <f>+F18+F40</f>
        <v>38964</v>
      </c>
    </row>
    <row r="42" ht="13.5" thickTop="1">
      <c r="A42" s="1"/>
    </row>
    <row r="43" spans="1:2" ht="12.75">
      <c r="A43" s="1">
        <v>8</v>
      </c>
      <c r="B43" t="s">
        <v>113</v>
      </c>
    </row>
    <row r="44" ht="12.75">
      <c r="A44" s="1"/>
    </row>
    <row r="45" spans="1:6" ht="12.75">
      <c r="A45" s="1"/>
      <c r="B45" t="s">
        <v>87</v>
      </c>
      <c r="D45" s="2">
        <v>19800</v>
      </c>
      <c r="F45" s="2">
        <v>19800</v>
      </c>
    </row>
    <row r="46" spans="1:2" ht="12.75">
      <c r="A46" s="1"/>
      <c r="B46" t="s">
        <v>88</v>
      </c>
    </row>
    <row r="47" spans="1:6" ht="12.75">
      <c r="A47" s="1"/>
      <c r="C47" t="s">
        <v>89</v>
      </c>
      <c r="D47" s="2">
        <v>1993</v>
      </c>
      <c r="F47" s="2">
        <v>1993</v>
      </c>
    </row>
    <row r="48" spans="1:6" ht="12.75">
      <c r="A48" s="1"/>
      <c r="C48" t="s">
        <v>90</v>
      </c>
      <c r="D48" s="20">
        <v>0</v>
      </c>
      <c r="F48" s="20">
        <v>0</v>
      </c>
    </row>
    <row r="49" spans="1:6" ht="12.75">
      <c r="A49" s="1"/>
      <c r="C49" t="s">
        <v>91</v>
      </c>
      <c r="D49" s="2">
        <f>2198-123-1</f>
        <v>2074</v>
      </c>
      <c r="F49" s="2">
        <f>1200+1297-2-134</f>
        <v>2361</v>
      </c>
    </row>
    <row r="50" spans="1:6" ht="12.75">
      <c r="A50" s="1"/>
      <c r="C50" t="s">
        <v>92</v>
      </c>
      <c r="D50" s="20">
        <v>0</v>
      </c>
      <c r="F50" s="20">
        <v>0</v>
      </c>
    </row>
    <row r="51" spans="1:6" ht="12.75">
      <c r="A51" s="1"/>
      <c r="C51" t="s">
        <v>93</v>
      </c>
      <c r="D51" s="2">
        <f>11336-900-263-290</f>
        <v>9883</v>
      </c>
      <c r="F51" s="2">
        <v>7599</v>
      </c>
    </row>
    <row r="52" spans="1:6" ht="12.75">
      <c r="A52" s="1"/>
      <c r="C52" t="s">
        <v>94</v>
      </c>
      <c r="D52" s="33">
        <v>0</v>
      </c>
      <c r="F52" s="33">
        <v>0</v>
      </c>
    </row>
    <row r="53" spans="1:6" ht="12.75">
      <c r="A53" s="1"/>
      <c r="B53" s="34"/>
      <c r="D53" s="2">
        <f>SUM(D45:D52)</f>
        <v>33750</v>
      </c>
      <c r="F53" s="2">
        <f>SUM(F45:F52)</f>
        <v>31753</v>
      </c>
    </row>
    <row r="54" spans="1:6" ht="18" customHeight="1">
      <c r="A54" s="1">
        <v>9</v>
      </c>
      <c r="B54" t="s">
        <v>95</v>
      </c>
      <c r="D54" s="2">
        <v>28</v>
      </c>
      <c r="F54" s="2">
        <v>36</v>
      </c>
    </row>
    <row r="55" spans="1:6" ht="12.75">
      <c r="A55" s="1">
        <v>10</v>
      </c>
      <c r="B55" t="s">
        <v>107</v>
      </c>
      <c r="D55" s="21">
        <v>860</v>
      </c>
      <c r="F55" s="2">
        <v>3131</v>
      </c>
    </row>
    <row r="56" spans="1:6" ht="12.75">
      <c r="A56" s="1"/>
      <c r="B56" t="s">
        <v>99</v>
      </c>
      <c r="C56" t="s">
        <v>108</v>
      </c>
      <c r="D56" s="21">
        <v>3228</v>
      </c>
      <c r="F56" s="2">
        <v>3847</v>
      </c>
    </row>
    <row r="57" spans="1:6" ht="12.75">
      <c r="A57" s="1">
        <v>11</v>
      </c>
      <c r="B57" t="s">
        <v>106</v>
      </c>
      <c r="D57" s="21">
        <v>197</v>
      </c>
      <c r="E57" s="23"/>
      <c r="F57" s="2">
        <v>197</v>
      </c>
    </row>
    <row r="58" spans="1:6" ht="13.5" thickBot="1">
      <c r="A58" s="1"/>
      <c r="D58" s="30">
        <f>SUM(D53:D57)</f>
        <v>38063</v>
      </c>
      <c r="E58" s="23"/>
      <c r="F58" s="30">
        <f>SUM(F53:F57)</f>
        <v>38964</v>
      </c>
    </row>
    <row r="59" ht="13.5" thickTop="1">
      <c r="A59" s="1"/>
    </row>
    <row r="60" spans="1:6" ht="12.75">
      <c r="A60" s="1">
        <v>12</v>
      </c>
      <c r="B60" t="s">
        <v>96</v>
      </c>
      <c r="D60" s="23">
        <v>170</v>
      </c>
      <c r="E60" s="22"/>
      <c r="F60" s="32">
        <v>160</v>
      </c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</sheetData>
  <mergeCells count="2">
    <mergeCell ref="A1:F1"/>
    <mergeCell ref="A2:F2"/>
  </mergeCells>
  <printOptions/>
  <pageMargins left="0.75" right="0.5" top="0.39" bottom="0.48" header="0.17" footer="0.2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EMELLIA EZRY</dc:creator>
  <cp:keywords/>
  <dc:description/>
  <cp:lastModifiedBy>Ms Tan</cp:lastModifiedBy>
  <cp:lastPrinted>1999-11-26T07:27:58Z</cp:lastPrinted>
  <dcterms:created xsi:type="dcterms:W3CDTF">1999-09-16T02:55:55Z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