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35" windowHeight="6495" tabRatio="599" activeTab="1"/>
  </bookViews>
  <sheets>
    <sheet name="ISKLSE" sheetId="1" r:id="rId1"/>
    <sheet name="BSKLSE" sheetId="2" r:id="rId2"/>
    <sheet name="EQUITYKLSE" sheetId="3" r:id="rId3"/>
    <sheet name="CFKLSE" sheetId="4" r:id="rId4"/>
  </sheets>
  <externalReferences>
    <externalReference r:id="rId7"/>
  </externalReferences>
  <definedNames>
    <definedName name="_xlnm.Print_Area" localSheetId="3">'CFKLSE'!$A$1:$F$72</definedName>
    <definedName name="_xlnm.Print_Area" localSheetId="2">'EQUITYKLSE'!$A$1:$J$56</definedName>
    <definedName name="_xlnm.Print_Area" localSheetId="0">'ISKLSE'!$A$1:$I$55</definedName>
  </definedNames>
  <calcPr fullCalcOnLoad="1"/>
</workbook>
</file>

<file path=xl/sharedStrings.xml><?xml version="1.0" encoding="utf-8"?>
<sst xmlns="http://schemas.openxmlformats.org/spreadsheetml/2006/main" count="200" uniqueCount="141">
  <si>
    <t>CURRENT</t>
  </si>
  <si>
    <t>Taxation</t>
  </si>
  <si>
    <t>NATIONWIDE EXPRESS COURIER SERVICES BERHAD</t>
  </si>
  <si>
    <t>Profit before tax</t>
  </si>
  <si>
    <t>Profit after tax</t>
  </si>
  <si>
    <t>(COMPANY NO : 133096-M)</t>
  </si>
  <si>
    <t>(INCORPORATED IN MALAYSIA)</t>
  </si>
  <si>
    <t>CONDENSED CONSOLIDATED INCOME STATEMENTS</t>
  </si>
  <si>
    <t>Except as disclosed otherwise, the figures have not been audited</t>
  </si>
  <si>
    <t>INDIVIDUAL</t>
  </si>
  <si>
    <t>CUMULATIVE</t>
  </si>
  <si>
    <t>CORRESPONDING</t>
  </si>
  <si>
    <t xml:space="preserve">QTR ENDED </t>
  </si>
  <si>
    <t>RM'000</t>
  </si>
  <si>
    <t>Revenue</t>
  </si>
  <si>
    <t>Other Operating Income</t>
  </si>
  <si>
    <t>Operating Expenses</t>
  </si>
  <si>
    <t>Profit from Operations</t>
  </si>
  <si>
    <t>Deffered Taxation</t>
  </si>
  <si>
    <t>Minority Interests</t>
  </si>
  <si>
    <t>Net Profit for the period</t>
  </si>
  <si>
    <t>Earnings per share</t>
  </si>
  <si>
    <t>(The condensed consolidated income statements should be read in conjunction with the audited financial statements</t>
  </si>
  <si>
    <t>Taxation paid</t>
  </si>
  <si>
    <t>Fixed Deposit</t>
  </si>
  <si>
    <t>Reserves</t>
  </si>
  <si>
    <t>CONDENSED CONSOLIDATED CASH FLOW STATEMENTS</t>
  </si>
  <si>
    <t xml:space="preserve">  Except as disclosed otherwise, the figures have not been audited</t>
  </si>
  <si>
    <t>RM '000</t>
  </si>
  <si>
    <t>Cash Flow From Operating Activities</t>
  </si>
  <si>
    <t xml:space="preserve">Profit Before Taxation </t>
  </si>
  <si>
    <t xml:space="preserve">        Depreciation</t>
  </si>
  <si>
    <t xml:space="preserve">        Interest Income</t>
  </si>
  <si>
    <t xml:space="preserve">        Interest Expenses</t>
  </si>
  <si>
    <t xml:space="preserve">        Property,plant and equipment written off</t>
  </si>
  <si>
    <t>Operating Profit Before Working Capital Changes</t>
  </si>
  <si>
    <t>Cash Generated from Operations</t>
  </si>
  <si>
    <t>Net Cash Flow Generated From Operating Activities</t>
  </si>
  <si>
    <t>Cash Flow From Investing Activities</t>
  </si>
  <si>
    <t>Interest received</t>
  </si>
  <si>
    <t>Cash Flow From Financing Activities</t>
  </si>
  <si>
    <t>Dividends paid</t>
  </si>
  <si>
    <t>Cash and Bank Balances</t>
  </si>
  <si>
    <t>Overdraft</t>
  </si>
  <si>
    <t>Total Cash and Cash Equivalents</t>
  </si>
  <si>
    <t>(The condensed consolidated cash flow statements should be read in conjunction with the audited financial</t>
  </si>
  <si>
    <t>interim financial statements.)</t>
  </si>
  <si>
    <t>CONDENSED CONSOLIDATED BALANCE SHEETS</t>
  </si>
  <si>
    <t>Property, Plant and Equipment</t>
  </si>
  <si>
    <t>Deferred Tax Assets</t>
  </si>
  <si>
    <t>Current Assets</t>
  </si>
  <si>
    <t>Current Liabilities</t>
  </si>
  <si>
    <t>Net Current Assets</t>
  </si>
  <si>
    <t>Share Capital</t>
  </si>
  <si>
    <t>Shareholders' Funds</t>
  </si>
  <si>
    <t>(The condensed consolidated balance sheets should be read in conjunction with the audited financial statements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</si>
  <si>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</si>
  <si>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</si>
  <si>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</si>
  <si>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</si>
  <si>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</si>
  <si>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</si>
  <si>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</si>
  <si>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</si>
  <si>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profits</t>
  </si>
  <si>
    <t>Total</t>
  </si>
  <si>
    <t>As previously stated</t>
  </si>
  <si>
    <t>Prior year adjustment (Note A1)</t>
  </si>
  <si>
    <t xml:space="preserve">Currency translation </t>
  </si>
  <si>
    <t xml:space="preserve">      difference representing net</t>
  </si>
  <si>
    <t xml:space="preserve">      income statement</t>
  </si>
  <si>
    <t xml:space="preserve">(The condensed consolidated statements of changes in equity should be read in conjunction with the audited </t>
  </si>
  <si>
    <t>At 1 April, 2004</t>
  </si>
  <si>
    <t xml:space="preserve"> Effects of exchange rate changes</t>
  </si>
  <si>
    <t>Net profit for the period</t>
  </si>
  <si>
    <t xml:space="preserve">Final Dividends </t>
  </si>
  <si>
    <t>Interim Dividends</t>
  </si>
  <si>
    <t>Cash and Cash Equivalents at End of the Period</t>
  </si>
  <si>
    <t xml:space="preserve">The EPS is calculated based on the net profit for the period divided by the weighted average number of shares. </t>
  </si>
  <si>
    <t>statements.)</t>
  </si>
  <si>
    <t>Net Tangible Assets Per Share (sen)</t>
  </si>
  <si>
    <t xml:space="preserve">      loss not recognised in the</t>
  </si>
  <si>
    <t>CONDENSED CONSOLIDATED STATEMENT OF CHANGES IN EQUITY</t>
  </si>
  <si>
    <t xml:space="preserve"> Except as disclosed otherwise, the figures have not been audited.</t>
  </si>
  <si>
    <t>Net Cash Used in Investing Activities</t>
  </si>
  <si>
    <t>Borrowings</t>
  </si>
  <si>
    <t>Dividends Payable</t>
  </si>
  <si>
    <t>Cash and Cash Equivalents</t>
  </si>
  <si>
    <t>Investment in Unit Trust</t>
  </si>
  <si>
    <t xml:space="preserve">        -Basic (sen)</t>
  </si>
  <si>
    <t xml:space="preserve">        -Diluted (sen)</t>
  </si>
  <si>
    <t>Tax Recoverable</t>
  </si>
  <si>
    <t>Net Cash Generated From / (Used in) Financing Activities.</t>
  </si>
  <si>
    <t xml:space="preserve"> for the year ended 31 March 2005 and the accompanying explanatory notes attached to the interim statements.)</t>
  </si>
  <si>
    <t xml:space="preserve"> Interest paid</t>
  </si>
  <si>
    <t xml:space="preserve">        Provision for Doubtful Debts</t>
  </si>
  <si>
    <t xml:space="preserve">            -trade</t>
  </si>
  <si>
    <t xml:space="preserve">            -non trade</t>
  </si>
  <si>
    <t xml:space="preserve"> statements for the year ended 31 March 2005 and the accompanying explanatory notes attached to the</t>
  </si>
  <si>
    <t>As at 31 March 2005</t>
  </si>
  <si>
    <t xml:space="preserve">for the year ended 31 March 2005 and the accompanying explanatory notes attached to the interim financial </t>
  </si>
  <si>
    <t>Trade and Other Debtors</t>
  </si>
  <si>
    <t>Trade and Other Creditors</t>
  </si>
  <si>
    <t>Audited</t>
  </si>
  <si>
    <t>Share premium</t>
  </si>
  <si>
    <t xml:space="preserve">[Basic : 2006: 60,108,300; 2005: 51,521,400] </t>
  </si>
  <si>
    <t>Increase / (Decrease) in Payables</t>
  </si>
  <si>
    <t>(Increase) / Decrease in Receivables</t>
  </si>
  <si>
    <t>financial statements for the year ended 31 March 2005 and the accompanying explanatory notes attached to the</t>
  </si>
  <si>
    <t xml:space="preserve">At 1 April, 2005 </t>
  </si>
  <si>
    <t>Premium</t>
  </si>
  <si>
    <t>Except as disclosed otherwise, the figures have been audited.</t>
  </si>
  <si>
    <t xml:space="preserve">Bonus issue </t>
  </si>
  <si>
    <t>Share Premium</t>
  </si>
  <si>
    <t>Finance, net</t>
  </si>
  <si>
    <t>Proceeds from Rights issue</t>
  </si>
  <si>
    <t xml:space="preserve">        (Gain)/loss on Disposal of Asset</t>
  </si>
  <si>
    <t>Property,plant and equipment written off</t>
  </si>
  <si>
    <t>Drawdown of term loan</t>
  </si>
  <si>
    <t>Repayment of term loan</t>
  </si>
  <si>
    <t>Repayment of hire purchase</t>
  </si>
  <si>
    <t>Rights issue</t>
  </si>
  <si>
    <t xml:space="preserve">      gain not recognised in the</t>
  </si>
  <si>
    <t>Adjustment for :</t>
  </si>
  <si>
    <t>Purchase of Property, plant and equipment</t>
  </si>
  <si>
    <t>Purchase of Investments</t>
  </si>
  <si>
    <t>Net increase / (decrease) in Cash and Cash Equivalents</t>
  </si>
  <si>
    <t>For the Period Ended 31 December 2005</t>
  </si>
  <si>
    <t>31 DECEMBER</t>
  </si>
  <si>
    <t>9 MONTHS</t>
  </si>
  <si>
    <t>9 Months Ended</t>
  </si>
  <si>
    <t xml:space="preserve"> 31 December 2005</t>
  </si>
  <si>
    <t>31 December 2004</t>
  </si>
  <si>
    <t>Proceeds from Long Term Borrowing</t>
  </si>
  <si>
    <t>For the period ended 31 December 2005</t>
  </si>
  <si>
    <t>For the period ended 31 December 2004</t>
  </si>
  <si>
    <t>As at 31 December 2005</t>
  </si>
  <si>
    <t>Note : There is no dilution in earnings per share during the quarter ended 31 December  2005.</t>
  </si>
  <si>
    <t>At 31 December 2005</t>
  </si>
  <si>
    <t>At 31 December 2004</t>
  </si>
  <si>
    <t>Cash and Cash Equivalents at Beginning of Period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</si>
</sst>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"/>
    <numFmt numFmtId="167" formatCode="_(* #,##0.0000_);_(* \(#,##0.0000\);_(* &quot;-&quot;??_);_(@_)"/>
    <numFmt numFmtId="168" formatCode="0.00_);\(0.00\)"/>
    <numFmt numFmtId="169" formatCode="_(* #,##0.000_);_(* \(#,##0.000\);_(* &quot;-&quot;??_);_(@_)"/>
    <numFmt numFmtId="170" formatCode="_(* #,##0.0000_);_(* \(#,##0.0000\);_(* &quot;-&quot;????_);_(@_)"/>
    <numFmt numFmtId="171" formatCode="0.000"/>
    <numFmt numFmtId="172" formatCode="0.0"/>
    <numFmt numFmtId="173" formatCode="0.0000000"/>
    <numFmt numFmtId="174" formatCode="0.000000"/>
    <numFmt numFmtId="175" formatCode="0.0000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3E]dd\ mmmm\ yyyy"/>
    <numFmt numFmtId="182" formatCode="dd/mm/yy;@"/>
  </numFmts>
  <fonts count="8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5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3" fontId="3" fillId="0" borderId="0" xfId="15" applyFont="1" applyFill="1" applyAlignment="1">
      <alignment/>
    </xf>
    <xf numFmtId="3" fontId="3" fillId="0" borderId="0" xfId="15" applyNumberFormat="1" applyFont="1" applyFill="1" applyAlignment="1">
      <alignment/>
    </xf>
    <xf numFmtId="164" fontId="3" fillId="0" borderId="0" xfId="15" applyNumberFormat="1" applyFont="1" applyFill="1" applyAlignment="1">
      <alignment/>
    </xf>
    <xf numFmtId="37" fontId="3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64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3" fontId="3" fillId="0" borderId="1" xfId="15" applyNumberFormat="1" applyFont="1" applyFill="1" applyBorder="1" applyAlignment="1">
      <alignment/>
    </xf>
    <xf numFmtId="164" fontId="3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2" xfId="15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3" fontId="3" fillId="0" borderId="0" xfId="15" applyFont="1" applyAlignment="1">
      <alignment/>
    </xf>
    <xf numFmtId="43" fontId="2" fillId="0" borderId="0" xfId="15" applyFont="1" applyAlignment="1" quotePrefix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3" fillId="0" borderId="3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center"/>
    </xf>
    <xf numFmtId="164" fontId="3" fillId="0" borderId="3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43" fontId="1" fillId="0" borderId="0" xfId="15" applyFont="1" applyAlignment="1">
      <alignment/>
    </xf>
    <xf numFmtId="164" fontId="2" fillId="0" borderId="0" xfId="15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64" fontId="3" fillId="0" borderId="0" xfId="15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0" xfId="15" applyNumberFormat="1" applyFont="1" applyBorder="1" applyAlignment="1" quotePrefix="1">
      <alignment horizontal="right"/>
    </xf>
    <xf numFmtId="164" fontId="2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2" fillId="0" borderId="0" xfId="0" applyNumberFormat="1" applyFont="1" applyAlignment="1">
      <alignment/>
    </xf>
    <xf numFmtId="43" fontId="3" fillId="0" borderId="0" xfId="15" applyFont="1" applyAlignment="1">
      <alignment/>
    </xf>
    <xf numFmtId="164" fontId="3" fillId="0" borderId="0" xfId="15" applyNumberFormat="1" applyFont="1" applyFill="1" applyAlignment="1">
      <alignment horizontal="right"/>
    </xf>
    <xf numFmtId="164" fontId="3" fillId="0" borderId="0" xfId="15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Fill="1" applyAlignment="1">
      <alignment/>
    </xf>
    <xf numFmtId="0" fontId="3" fillId="0" borderId="0" xfId="0" applyFont="1" applyAlignment="1" quotePrefix="1">
      <alignment/>
    </xf>
    <xf numFmtId="164" fontId="3" fillId="0" borderId="0" xfId="0" applyNumberFormat="1" applyFont="1" applyAlignment="1">
      <alignment/>
    </xf>
    <xf numFmtId="43" fontId="3" fillId="0" borderId="0" xfId="15" applyFont="1" applyFill="1" applyAlignment="1">
      <alignment/>
    </xf>
    <xf numFmtId="0" fontId="3" fillId="0" borderId="0" xfId="0" applyNumberFormat="1" applyFont="1" applyFill="1" applyAlignment="1">
      <alignment/>
    </xf>
    <xf numFmtId="43" fontId="3" fillId="0" borderId="0" xfId="15" applyFont="1" applyAlignment="1">
      <alignment horizontal="left"/>
    </xf>
    <xf numFmtId="164" fontId="4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64" fontId="3" fillId="0" borderId="2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5" fontId="2" fillId="0" borderId="0" xfId="0" applyNumberFormat="1" applyFont="1" applyFill="1" applyAlignment="1" quotePrefix="1">
      <alignment horizontal="right"/>
    </xf>
    <xf numFmtId="49" fontId="2" fillId="0" borderId="0" xfId="0" applyNumberFormat="1" applyFont="1" applyAlignment="1">
      <alignment horizontal="right"/>
    </xf>
    <xf numFmtId="164" fontId="3" fillId="0" borderId="4" xfId="15" applyNumberFormat="1" applyFont="1" applyFill="1" applyBorder="1" applyAlignment="1">
      <alignment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Fill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6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7" xfId="15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1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_farah\MR-06-FARAH\Documents%20and%20Settings\account_fara\Desktop\Farah\MR\MR-06\Report\TB\Consolt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Recovered_Sheet2"/>
      <sheetName val="0000"/>
      <sheetName val="1000"/>
      <sheetName val="2000"/>
      <sheetName val="3000"/>
      <sheetName val="4000"/>
      <sheetName val="0001"/>
      <sheetName val="Actual"/>
      <sheetName val="FA"/>
    </sheetNames>
    <sheetDataSet>
      <sheetData sheetId="8">
        <row r="117">
          <cell r="Q1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1"/>
  <sheetViews>
    <sheetView view="pageBreakPreview" zoomScale="60" zoomScaleNormal="75" workbookViewId="0" topLeftCell="A22">
      <selection activeCell="C51" sqref="C51"/>
    </sheetView>
  </sheetViews>
  <sheetFormatPr defaultColWidth="9.140625" defaultRowHeight="12.75" outlineLevelRow="1"/>
  <cols>
    <col min="1" max="1" width="3.00390625" style="7" customWidth="1"/>
    <col min="2" max="2" width="37.28125" style="7" customWidth="1"/>
    <col min="3" max="3" width="16.8515625" style="7" customWidth="1"/>
    <col min="4" max="4" width="5.00390625" style="7" customWidth="1"/>
    <col min="5" max="5" width="20.28125" style="7" customWidth="1"/>
    <col min="6" max="6" width="5.7109375" style="7" customWidth="1"/>
    <col min="7" max="7" width="16.7109375" style="7" customWidth="1"/>
    <col min="8" max="8" width="5.140625" style="7" customWidth="1"/>
    <col min="9" max="9" width="16.7109375" style="7" customWidth="1"/>
    <col min="10" max="10" width="10.421875" style="7" bestFit="1" customWidth="1"/>
    <col min="11" max="11" width="9.28125" style="7" bestFit="1" customWidth="1"/>
    <col min="12" max="16384" width="9.140625" style="7" customWidth="1"/>
  </cols>
  <sheetData>
    <row r="2" spans="2:3" ht="15.75">
      <c r="B2" s="1" t="s">
        <v>2</v>
      </c>
      <c r="C2" s="1"/>
    </row>
    <row r="3" spans="2:3" ht="15.75">
      <c r="B3" s="1" t="s">
        <v>5</v>
      </c>
      <c r="C3" s="1"/>
    </row>
    <row r="4" ht="15.75">
      <c r="B4" s="1" t="s">
        <v>6</v>
      </c>
    </row>
    <row r="6" ht="15.75">
      <c r="B6" s="63" t="s">
        <v>7</v>
      </c>
    </row>
    <row r="7" ht="15.75">
      <c r="B7" s="1" t="s">
        <v>127</v>
      </c>
    </row>
    <row r="8" ht="15.75">
      <c r="B8" s="1" t="s">
        <v>8</v>
      </c>
    </row>
    <row r="9" spans="3:4" ht="15.75">
      <c r="C9" s="64"/>
      <c r="D9" s="64"/>
    </row>
    <row r="10" spans="4:8" ht="15.75">
      <c r="D10" s="65" t="s">
        <v>9</v>
      </c>
      <c r="G10" s="66"/>
      <c r="H10" s="65" t="s">
        <v>10</v>
      </c>
    </row>
    <row r="12" ht="15.75">
      <c r="C12" s="67"/>
    </row>
    <row r="13" spans="3:9" ht="15.75">
      <c r="C13" s="68" t="s">
        <v>0</v>
      </c>
      <c r="D13" s="68"/>
      <c r="E13" s="68" t="s">
        <v>11</v>
      </c>
      <c r="G13" s="68" t="s">
        <v>129</v>
      </c>
      <c r="H13" s="68"/>
      <c r="I13" s="68" t="s">
        <v>129</v>
      </c>
    </row>
    <row r="14" spans="3:9" ht="15.75">
      <c r="C14" s="68" t="s">
        <v>12</v>
      </c>
      <c r="D14" s="68"/>
      <c r="E14" s="68" t="s">
        <v>12</v>
      </c>
      <c r="G14" s="68" t="s">
        <v>10</v>
      </c>
      <c r="H14" s="68"/>
      <c r="I14" s="68" t="s">
        <v>10</v>
      </c>
    </row>
    <row r="15" spans="3:9" ht="15.75">
      <c r="C15" s="69" t="s">
        <v>128</v>
      </c>
      <c r="D15" s="68"/>
      <c r="E15" s="69" t="str">
        <f>C15</f>
        <v>31 DECEMBER</v>
      </c>
      <c r="G15" s="69" t="str">
        <f>E15</f>
        <v>31 DECEMBER</v>
      </c>
      <c r="H15" s="68"/>
      <c r="I15" s="69" t="str">
        <f>G15</f>
        <v>31 DECEMBER</v>
      </c>
    </row>
    <row r="16" spans="3:9" ht="15.75">
      <c r="C16" s="68">
        <v>2005</v>
      </c>
      <c r="D16" s="68"/>
      <c r="E16" s="68">
        <v>2004</v>
      </c>
      <c r="G16" s="68">
        <v>2005</v>
      </c>
      <c r="H16" s="68"/>
      <c r="I16" s="68">
        <v>2004</v>
      </c>
    </row>
    <row r="17" spans="3:9" ht="15.75">
      <c r="C17" s="68" t="s">
        <v>13</v>
      </c>
      <c r="D17" s="68"/>
      <c r="E17" s="68" t="s">
        <v>13</v>
      </c>
      <c r="G17" s="68" t="s">
        <v>13</v>
      </c>
      <c r="H17" s="68"/>
      <c r="I17" s="68" t="s">
        <v>13</v>
      </c>
    </row>
    <row r="20" spans="2:10" ht="15.75">
      <c r="B20" s="3" t="s">
        <v>14</v>
      </c>
      <c r="C20" s="4">
        <v>17725</v>
      </c>
      <c r="D20" s="5"/>
      <c r="E20" s="6">
        <v>17197</v>
      </c>
      <c r="G20" s="4">
        <v>54215</v>
      </c>
      <c r="H20" s="5"/>
      <c r="I20" s="6">
        <v>52760</v>
      </c>
      <c r="J20" s="36"/>
    </row>
    <row r="21" spans="2:10" ht="15.75">
      <c r="B21" s="3"/>
      <c r="C21" s="4"/>
      <c r="D21" s="5"/>
      <c r="E21" s="5"/>
      <c r="G21" s="4"/>
      <c r="H21" s="5"/>
      <c r="I21" s="5"/>
      <c r="J21" s="36"/>
    </row>
    <row r="22" spans="2:10" ht="15.75">
      <c r="B22" s="3" t="s">
        <v>15</v>
      </c>
      <c r="C22" s="5">
        <v>0</v>
      </c>
      <c r="D22" s="5"/>
      <c r="E22" s="5">
        <v>0</v>
      </c>
      <c r="G22" s="5">
        <v>0</v>
      </c>
      <c r="H22" s="5"/>
      <c r="I22" s="5">
        <v>0</v>
      </c>
      <c r="J22" s="36"/>
    </row>
    <row r="23" spans="2:10" ht="15.75">
      <c r="B23" s="3"/>
      <c r="C23" s="4"/>
      <c r="D23" s="5"/>
      <c r="E23" s="5"/>
      <c r="G23" s="4"/>
      <c r="H23" s="5"/>
      <c r="I23" s="5"/>
      <c r="J23" s="36"/>
    </row>
    <row r="24" spans="2:12" ht="15.75">
      <c r="B24" s="3" t="s">
        <v>16</v>
      </c>
      <c r="C24" s="6">
        <v>-16096</v>
      </c>
      <c r="D24" s="5"/>
      <c r="E24" s="6">
        <v>-15509</v>
      </c>
      <c r="G24" s="6">
        <v>-49110</v>
      </c>
      <c r="H24" s="5"/>
      <c r="I24" s="6">
        <v>-47961</v>
      </c>
      <c r="J24" s="36"/>
      <c r="L24" s="9"/>
    </row>
    <row r="25" spans="2:10" ht="15.75">
      <c r="B25" s="3"/>
      <c r="C25" s="4"/>
      <c r="D25" s="5"/>
      <c r="E25" s="5"/>
      <c r="G25" s="4"/>
      <c r="H25" s="5"/>
      <c r="I25" s="5"/>
      <c r="J25" s="36"/>
    </row>
    <row r="26" spans="2:10" ht="15.75">
      <c r="B26" s="3" t="s">
        <v>17</v>
      </c>
      <c r="C26" s="10">
        <f>C20+C22+C24</f>
        <v>1629</v>
      </c>
      <c r="D26" s="5"/>
      <c r="E26" s="10">
        <f>E20+E22+E24</f>
        <v>1688</v>
      </c>
      <c r="G26" s="10">
        <f>G20+G22+G24</f>
        <v>5105</v>
      </c>
      <c r="H26" s="5"/>
      <c r="I26" s="10">
        <f>I20+I22+I24</f>
        <v>4799</v>
      </c>
      <c r="J26" s="36"/>
    </row>
    <row r="27" spans="2:10" ht="15.75">
      <c r="B27" s="3"/>
      <c r="C27" s="4"/>
      <c r="D27" s="5"/>
      <c r="E27" s="5"/>
      <c r="G27" s="4"/>
      <c r="H27" s="5"/>
      <c r="I27" s="5"/>
      <c r="J27" s="36"/>
    </row>
    <row r="28" spans="2:10" ht="15.75">
      <c r="B28" s="3" t="s">
        <v>114</v>
      </c>
      <c r="C28" s="5">
        <v>-5</v>
      </c>
      <c r="D28" s="5"/>
      <c r="E28" s="4">
        <v>24</v>
      </c>
      <c r="G28" s="5">
        <v>-85</v>
      </c>
      <c r="H28" s="5"/>
      <c r="I28" s="4">
        <v>199</v>
      </c>
      <c r="J28" s="36"/>
    </row>
    <row r="29" spans="2:10" ht="15.75">
      <c r="B29" s="3"/>
      <c r="C29" s="4"/>
      <c r="D29" s="5"/>
      <c r="E29" s="5"/>
      <c r="G29" s="4"/>
      <c r="H29" s="5"/>
      <c r="I29" s="5"/>
      <c r="J29" s="36"/>
    </row>
    <row r="30" spans="2:10" ht="15.75">
      <c r="B30" s="3"/>
      <c r="C30" s="4"/>
      <c r="D30" s="5"/>
      <c r="E30" s="5"/>
      <c r="G30" s="4"/>
      <c r="H30" s="5"/>
      <c r="I30" s="5"/>
      <c r="J30" s="36"/>
    </row>
    <row r="31" spans="2:10" ht="15.75">
      <c r="B31" s="3" t="s">
        <v>3</v>
      </c>
      <c r="C31" s="10">
        <f>C26+C28</f>
        <v>1624</v>
      </c>
      <c r="D31" s="5"/>
      <c r="E31" s="10">
        <f>E26+E28</f>
        <v>1712</v>
      </c>
      <c r="G31" s="10">
        <f>G26+G28</f>
        <v>5020</v>
      </c>
      <c r="H31" s="5"/>
      <c r="I31" s="10">
        <f>I26+I28</f>
        <v>4998</v>
      </c>
      <c r="J31" s="36"/>
    </row>
    <row r="32" spans="2:9" ht="15.75">
      <c r="B32" s="3"/>
      <c r="C32" s="4"/>
      <c r="D32" s="5"/>
      <c r="E32" s="5"/>
      <c r="G32" s="4"/>
      <c r="H32" s="5"/>
      <c r="I32" s="5"/>
    </row>
    <row r="33" spans="2:9" ht="15.75">
      <c r="B33" s="3"/>
      <c r="C33" s="4"/>
      <c r="D33" s="5"/>
      <c r="E33" s="5"/>
      <c r="G33" s="4"/>
      <c r="H33" s="5"/>
      <c r="I33" s="5"/>
    </row>
    <row r="34" spans="2:9" ht="15.75">
      <c r="B34" s="3" t="s">
        <v>1</v>
      </c>
      <c r="C34" s="6">
        <v>-596</v>
      </c>
      <c r="D34" s="5"/>
      <c r="E34" s="6">
        <v>-578</v>
      </c>
      <c r="G34" s="6">
        <v>-1401</v>
      </c>
      <c r="H34" s="5"/>
      <c r="I34" s="6">
        <v>-1597</v>
      </c>
    </row>
    <row r="35" spans="2:9" s="9" customFormat="1" ht="15.75" hidden="1" outlineLevel="1">
      <c r="B35" s="12" t="s">
        <v>18</v>
      </c>
      <c r="C35" s="8">
        <v>97.123</v>
      </c>
      <c r="D35" s="8"/>
      <c r="E35" s="12">
        <v>0</v>
      </c>
      <c r="G35" s="8">
        <v>134.214</v>
      </c>
      <c r="H35" s="8"/>
      <c r="I35" s="12">
        <v>0</v>
      </c>
    </row>
    <row r="36" spans="2:9" ht="15.75" collapsed="1">
      <c r="B36" s="3"/>
      <c r="C36" s="10"/>
      <c r="D36" s="5"/>
      <c r="E36" s="11"/>
      <c r="G36" s="10"/>
      <c r="H36" s="5"/>
      <c r="I36" s="11"/>
    </row>
    <row r="37" spans="2:9" ht="15.75">
      <c r="B37" s="3" t="s">
        <v>4</v>
      </c>
      <c r="C37" s="4">
        <f>+C31+C34</f>
        <v>1028</v>
      </c>
      <c r="D37" s="5"/>
      <c r="E37" s="4">
        <f>+E31+E34</f>
        <v>1134</v>
      </c>
      <c r="G37" s="4">
        <v>3619</v>
      </c>
      <c r="H37" s="5"/>
      <c r="I37" s="4">
        <f>+I31+I34</f>
        <v>3401</v>
      </c>
    </row>
    <row r="38" spans="2:9" ht="15.75">
      <c r="B38" s="3"/>
      <c r="C38" s="4"/>
      <c r="D38" s="5"/>
      <c r="E38" s="5"/>
      <c r="G38" s="4"/>
      <c r="H38" s="5"/>
      <c r="I38" s="5"/>
    </row>
    <row r="39" spans="2:9" ht="15.75" hidden="1">
      <c r="B39" s="3" t="s">
        <v>19</v>
      </c>
      <c r="C39" s="3">
        <v>0</v>
      </c>
      <c r="D39" s="13"/>
      <c r="E39" s="5">
        <v>0</v>
      </c>
      <c r="G39" s="3">
        <v>0</v>
      </c>
      <c r="H39" s="13"/>
      <c r="I39" s="5">
        <v>0</v>
      </c>
    </row>
    <row r="40" spans="2:9" ht="15.75" hidden="1">
      <c r="B40" s="3"/>
      <c r="C40" s="4"/>
      <c r="D40" s="5"/>
      <c r="E40" s="5"/>
      <c r="G40" s="4"/>
      <c r="H40" s="5"/>
      <c r="I40" s="5"/>
    </row>
    <row r="41" spans="2:9" ht="15.75">
      <c r="B41" s="3" t="s">
        <v>20</v>
      </c>
      <c r="C41" s="14">
        <f>C37+C39</f>
        <v>1028</v>
      </c>
      <c r="D41" s="5"/>
      <c r="E41" s="14">
        <f>E37+E39</f>
        <v>1134</v>
      </c>
      <c r="G41" s="14">
        <f>G37+G39</f>
        <v>3619</v>
      </c>
      <c r="H41" s="5"/>
      <c r="I41" s="14">
        <f>I37+I39</f>
        <v>3401</v>
      </c>
    </row>
    <row r="42" spans="2:9" ht="15.75">
      <c r="B42" s="3"/>
      <c r="C42" s="15"/>
      <c r="D42" s="15"/>
      <c r="E42" s="15"/>
      <c r="G42" s="15"/>
      <c r="H42" s="15"/>
      <c r="I42" s="15"/>
    </row>
    <row r="43" spans="2:9" ht="15.75">
      <c r="B43" s="3" t="s">
        <v>21</v>
      </c>
      <c r="C43" s="15"/>
      <c r="D43" s="15"/>
      <c r="E43" s="15"/>
      <c r="G43" s="15"/>
      <c r="H43" s="15"/>
      <c r="I43" s="15"/>
    </row>
    <row r="44" spans="2:10" ht="15.75">
      <c r="B44" s="3" t="s">
        <v>89</v>
      </c>
      <c r="C44" s="3">
        <v>1.73</v>
      </c>
      <c r="D44" s="13"/>
      <c r="E44" s="3">
        <v>2.14</v>
      </c>
      <c r="G44" s="3">
        <v>6.08</v>
      </c>
      <c r="H44" s="13"/>
      <c r="I44" s="3">
        <v>6.43</v>
      </c>
      <c r="J44" s="9"/>
    </row>
    <row r="45" spans="2:9" ht="15.75">
      <c r="B45" s="3" t="s">
        <v>90</v>
      </c>
      <c r="C45" s="3">
        <v>0</v>
      </c>
      <c r="D45" s="13"/>
      <c r="E45" s="3">
        <v>0</v>
      </c>
      <c r="F45" s="3"/>
      <c r="G45" s="3">
        <v>0</v>
      </c>
      <c r="H45" s="3"/>
      <c r="I45" s="3">
        <v>0</v>
      </c>
    </row>
    <row r="46" spans="2:9" ht="15.75">
      <c r="B46" s="3"/>
      <c r="C46" s="3"/>
      <c r="D46" s="13"/>
      <c r="E46" s="3"/>
      <c r="F46" s="3"/>
      <c r="G46" s="3"/>
      <c r="H46" s="3"/>
      <c r="I46" s="3"/>
    </row>
    <row r="47" spans="2:9" ht="15.75">
      <c r="B47" s="3" t="s">
        <v>137</v>
      </c>
      <c r="C47" s="3"/>
      <c r="D47" s="13"/>
      <c r="E47" s="3"/>
      <c r="F47" s="3"/>
      <c r="G47" s="3"/>
      <c r="H47" s="3"/>
      <c r="I47" s="3"/>
    </row>
    <row r="48" spans="2:9" ht="15.75">
      <c r="B48" s="3"/>
      <c r="C48" s="3"/>
      <c r="D48" s="13"/>
      <c r="E48" s="3"/>
      <c r="F48" s="3"/>
      <c r="G48" s="3"/>
      <c r="H48" s="3"/>
      <c r="I48" s="3"/>
    </row>
    <row r="49" spans="2:5" ht="15.75">
      <c r="B49" s="3"/>
      <c r="C49" s="15"/>
      <c r="D49" s="15"/>
      <c r="E49" s="15"/>
    </row>
    <row r="50" spans="2:5" ht="15.75">
      <c r="B50" s="3" t="s">
        <v>78</v>
      </c>
      <c r="C50" s="15"/>
      <c r="D50" s="15"/>
      <c r="E50" s="15"/>
    </row>
    <row r="51" spans="2:5" ht="15.75">
      <c r="B51" s="3" t="s">
        <v>105</v>
      </c>
      <c r="C51" s="15"/>
      <c r="D51" s="15"/>
      <c r="E51" s="15"/>
    </row>
    <row r="52" spans="2:5" ht="15.75">
      <c r="B52" s="3"/>
      <c r="C52" s="15"/>
      <c r="D52" s="15"/>
      <c r="E52" s="15"/>
    </row>
    <row r="53" ht="15.75">
      <c r="B53" s="3"/>
    </row>
    <row r="54" ht="15.75">
      <c r="B54" s="3" t="s">
        <v>22</v>
      </c>
    </row>
    <row r="55" ht="15.75">
      <c r="B55" s="3" t="s">
        <v>93</v>
      </c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</sheetData>
  <printOptions/>
  <pageMargins left="0.75" right="0.75" top="1" bottom="1" header="0.5" footer="0.5"/>
  <pageSetup horizontalDpi="600" verticalDpi="600" orientation="portrait" paperSize="9" scale="63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53"/>
  <sheetViews>
    <sheetView tabSelected="1" view="pageBreakPreview" zoomScale="60" zoomScaleNormal="75" workbookViewId="0" topLeftCell="A1">
      <selection activeCell="A22" sqref="A22:IV22"/>
    </sheetView>
  </sheetViews>
  <sheetFormatPr defaultColWidth="9.140625" defaultRowHeight="12.75"/>
  <cols>
    <col min="1" max="1" width="7.00390625" style="21" customWidth="1"/>
    <col min="2" max="2" width="36.140625" style="21" customWidth="1"/>
    <col min="3" max="3" width="9.140625" style="21" customWidth="1"/>
    <col min="4" max="4" width="12.00390625" style="21" customWidth="1"/>
    <col min="5" max="5" width="20.7109375" style="21" customWidth="1"/>
    <col min="6" max="6" width="12.421875" style="21" customWidth="1"/>
    <col min="7" max="7" width="21.00390625" style="21" customWidth="1"/>
    <col min="8" max="8" width="9.140625" style="21" customWidth="1"/>
    <col min="9" max="9" width="21.421875" style="21" customWidth="1"/>
    <col min="10" max="10" width="14.140625" style="21" customWidth="1"/>
    <col min="11" max="16384" width="9.140625" style="21" customWidth="1"/>
  </cols>
  <sheetData>
    <row r="2" ht="15.75">
      <c r="A2" s="16" t="s">
        <v>2</v>
      </c>
    </row>
    <row r="3" ht="15.75">
      <c r="A3" s="16" t="s">
        <v>5</v>
      </c>
    </row>
    <row r="4" ht="15.75">
      <c r="A4" s="16" t="s">
        <v>6</v>
      </c>
    </row>
    <row r="5" ht="15.75">
      <c r="A5" s="16"/>
    </row>
    <row r="6" ht="15.75">
      <c r="A6" s="16" t="s">
        <v>47</v>
      </c>
    </row>
    <row r="7" ht="15.75">
      <c r="A7" s="16" t="s">
        <v>136</v>
      </c>
    </row>
    <row r="8" spans="1:7" ht="15.75">
      <c r="A8" s="1" t="s">
        <v>8</v>
      </c>
      <c r="E8" s="42"/>
      <c r="G8" s="42" t="s">
        <v>103</v>
      </c>
    </row>
    <row r="9" spans="5:7" ht="15.75">
      <c r="E9" s="70" t="s">
        <v>136</v>
      </c>
      <c r="F9" s="42"/>
      <c r="G9" s="70" t="s">
        <v>99</v>
      </c>
    </row>
    <row r="10" spans="5:7" ht="15.75">
      <c r="E10" s="42" t="s">
        <v>13</v>
      </c>
      <c r="F10" s="42"/>
      <c r="G10" s="42" t="s">
        <v>13</v>
      </c>
    </row>
    <row r="12" spans="2:7" ht="15.75">
      <c r="B12" s="16" t="s">
        <v>48</v>
      </c>
      <c r="E12" s="19">
        <v>32287</v>
      </c>
      <c r="F12" s="19"/>
      <c r="G12" s="5">
        <v>32035</v>
      </c>
    </row>
    <row r="13" spans="2:7" s="7" customFormat="1" ht="15.75">
      <c r="B13" s="1"/>
      <c r="E13" s="5"/>
      <c r="F13" s="5"/>
      <c r="G13" s="5"/>
    </row>
    <row r="14" spans="2:7" s="7" customFormat="1" ht="15.75">
      <c r="B14" s="1" t="s">
        <v>49</v>
      </c>
      <c r="E14" s="5">
        <v>1016</v>
      </c>
      <c r="F14" s="5"/>
      <c r="G14" s="5">
        <v>933</v>
      </c>
    </row>
    <row r="15" spans="2:7" s="7" customFormat="1" ht="15.75">
      <c r="B15" s="1"/>
      <c r="E15" s="5"/>
      <c r="F15" s="5"/>
      <c r="G15" s="5"/>
    </row>
    <row r="16" spans="2:7" s="7" customFormat="1" ht="15.75">
      <c r="B16" s="1" t="s">
        <v>50</v>
      </c>
      <c r="E16" s="32"/>
      <c r="F16" s="5"/>
      <c r="G16" s="32"/>
    </row>
    <row r="17" spans="5:10" s="7" customFormat="1" ht="15.75">
      <c r="E17" s="71"/>
      <c r="F17" s="5"/>
      <c r="G17" s="71"/>
      <c r="I17" s="3"/>
      <c r="J17" s="3"/>
    </row>
    <row r="18" spans="2:10" s="7" customFormat="1" ht="15.75">
      <c r="B18" s="7" t="s">
        <v>101</v>
      </c>
      <c r="E18" s="72">
        <v>27398</v>
      </c>
      <c r="F18" s="5"/>
      <c r="G18" s="71">
        <v>25008</v>
      </c>
      <c r="H18" s="58"/>
      <c r="I18" s="3"/>
      <c r="J18" s="3"/>
    </row>
    <row r="19" spans="2:10" s="7" customFormat="1" ht="15.75">
      <c r="B19" s="7" t="s">
        <v>91</v>
      </c>
      <c r="E19" s="72">
        <v>1927</v>
      </c>
      <c r="F19" s="5"/>
      <c r="G19" s="71">
        <v>389</v>
      </c>
      <c r="H19" s="58"/>
      <c r="I19" s="3"/>
      <c r="J19" s="3"/>
    </row>
    <row r="20" spans="2:10" s="7" customFormat="1" ht="15.75" hidden="1">
      <c r="B20" s="7" t="s">
        <v>88</v>
      </c>
      <c r="E20" s="71">
        <v>0</v>
      </c>
      <c r="F20" s="5"/>
      <c r="G20" s="71">
        <v>0</v>
      </c>
      <c r="H20" s="58"/>
      <c r="I20" s="3"/>
      <c r="J20" s="3"/>
    </row>
    <row r="21" spans="2:10" s="7" customFormat="1" ht="15.75">
      <c r="B21" s="7" t="s">
        <v>87</v>
      </c>
      <c r="E21" s="72">
        <v>15820</v>
      </c>
      <c r="F21" s="5"/>
      <c r="G21" s="71">
        <v>10726</v>
      </c>
      <c r="I21" s="3"/>
      <c r="J21" s="3"/>
    </row>
    <row r="22" spans="5:10" s="7" customFormat="1" ht="15.75">
      <c r="E22" s="71"/>
      <c r="F22" s="5"/>
      <c r="G22" s="71"/>
      <c r="I22" s="3"/>
      <c r="J22" s="3"/>
    </row>
    <row r="23" spans="5:10" s="7" customFormat="1" ht="15.75">
      <c r="E23" s="73">
        <f>E18+E19+E21</f>
        <v>45145</v>
      </c>
      <c r="F23" s="5"/>
      <c r="G23" s="73">
        <v>36123</v>
      </c>
      <c r="I23" s="3"/>
      <c r="J23" s="3"/>
    </row>
    <row r="24" spans="5:10" s="7" customFormat="1" ht="15.75">
      <c r="E24" s="5"/>
      <c r="F24" s="5"/>
      <c r="G24" s="5"/>
      <c r="I24" s="3"/>
      <c r="J24" s="3"/>
    </row>
    <row r="25" spans="2:10" s="7" customFormat="1" ht="15.75">
      <c r="B25" s="1" t="s">
        <v>51</v>
      </c>
      <c r="E25" s="5"/>
      <c r="F25" s="5"/>
      <c r="G25" s="5"/>
      <c r="I25" s="3"/>
      <c r="J25" s="3"/>
    </row>
    <row r="26" spans="2:10" s="7" customFormat="1" ht="15.75">
      <c r="B26" s="7" t="s">
        <v>102</v>
      </c>
      <c r="E26" s="74">
        <v>5618</v>
      </c>
      <c r="F26" s="5"/>
      <c r="G26" s="75">
        <v>5541</v>
      </c>
      <c r="H26" s="58"/>
      <c r="I26" s="3"/>
      <c r="J26" s="3"/>
    </row>
    <row r="27" spans="2:10" s="7" customFormat="1" ht="15.75">
      <c r="B27" s="7" t="s">
        <v>85</v>
      </c>
      <c r="E27" s="71">
        <v>538.718</v>
      </c>
      <c r="F27" s="5"/>
      <c r="G27" s="71">
        <v>539</v>
      </c>
      <c r="H27" s="58"/>
      <c r="I27" s="3"/>
      <c r="J27" s="3"/>
    </row>
    <row r="28" spans="2:10" s="7" customFormat="1" ht="15.75" hidden="1">
      <c r="B28" s="7" t="s">
        <v>1</v>
      </c>
      <c r="E28" s="72">
        <v>0</v>
      </c>
      <c r="F28" s="5"/>
      <c r="G28" s="71">
        <v>0</v>
      </c>
      <c r="I28" s="3"/>
      <c r="J28" s="3"/>
    </row>
    <row r="29" spans="2:10" s="7" customFormat="1" ht="15.75">
      <c r="B29" s="7" t="s">
        <v>86</v>
      </c>
      <c r="E29" s="72">
        <v>1082</v>
      </c>
      <c r="F29" s="5"/>
      <c r="G29" s="71">
        <v>0</v>
      </c>
      <c r="I29" s="3"/>
      <c r="J29" s="3"/>
    </row>
    <row r="30" spans="5:10" s="7" customFormat="1" ht="15.75">
      <c r="E30" s="71"/>
      <c r="F30" s="5"/>
      <c r="G30" s="71"/>
      <c r="I30" s="3"/>
      <c r="J30" s="3"/>
    </row>
    <row r="31" spans="5:10" s="7" customFormat="1" ht="15.75">
      <c r="E31" s="73">
        <f>E26+E27+E29</f>
        <v>7238.718</v>
      </c>
      <c r="F31" s="5"/>
      <c r="G31" s="73">
        <v>6080</v>
      </c>
      <c r="I31" s="3"/>
      <c r="J31" s="3"/>
    </row>
    <row r="32" spans="5:10" s="7" customFormat="1" ht="15.75">
      <c r="E32" s="5"/>
      <c r="F32" s="5"/>
      <c r="G32" s="5"/>
      <c r="I32" s="3"/>
      <c r="J32" s="3"/>
    </row>
    <row r="33" spans="2:10" s="7" customFormat="1" ht="15.75">
      <c r="B33" s="1" t="s">
        <v>52</v>
      </c>
      <c r="E33" s="19">
        <f>E23-E31</f>
        <v>37906.282</v>
      </c>
      <c r="F33" s="5"/>
      <c r="G33" s="5">
        <v>30043</v>
      </c>
      <c r="H33" s="58"/>
      <c r="I33" s="3"/>
      <c r="J33" s="3"/>
    </row>
    <row r="34" spans="5:10" s="7" customFormat="1" ht="15.75">
      <c r="E34" s="5"/>
      <c r="F34" s="5"/>
      <c r="G34" s="5"/>
      <c r="I34" s="3"/>
      <c r="J34" s="3"/>
    </row>
    <row r="35" spans="5:10" s="7" customFormat="1" ht="16.5" thickBot="1">
      <c r="E35" s="76">
        <f>E12+E14+E33</f>
        <v>71209.282</v>
      </c>
      <c r="F35" s="5"/>
      <c r="G35" s="77">
        <v>63011</v>
      </c>
      <c r="I35" s="3"/>
      <c r="J35" s="3"/>
    </row>
    <row r="36" spans="5:10" s="7" customFormat="1" ht="16.5" thickTop="1">
      <c r="E36" s="5"/>
      <c r="F36" s="5"/>
      <c r="G36" s="5"/>
      <c r="I36" s="3"/>
      <c r="J36" s="3"/>
    </row>
    <row r="37" spans="2:10" s="7" customFormat="1" ht="15.75">
      <c r="B37" s="7" t="s">
        <v>53</v>
      </c>
      <c r="E37" s="5">
        <v>60108.3</v>
      </c>
      <c r="F37" s="5"/>
      <c r="G37" s="5">
        <v>51522</v>
      </c>
      <c r="I37" s="3"/>
      <c r="J37" s="3"/>
    </row>
    <row r="38" spans="2:10" s="7" customFormat="1" ht="15.75">
      <c r="B38" s="7" t="s">
        <v>113</v>
      </c>
      <c r="E38" s="5">
        <v>409.823</v>
      </c>
      <c r="F38" s="5"/>
      <c r="G38" s="5">
        <v>0</v>
      </c>
      <c r="I38" s="3"/>
      <c r="J38" s="3"/>
    </row>
    <row r="39" spans="2:10" s="7" customFormat="1" ht="15.75">
      <c r="B39" s="7" t="s">
        <v>25</v>
      </c>
      <c r="E39" s="19">
        <v>7217</v>
      </c>
      <c r="F39" s="5"/>
      <c r="G39" s="5">
        <v>7615</v>
      </c>
      <c r="I39" s="3"/>
      <c r="J39" s="3"/>
    </row>
    <row r="40" spans="5:9" s="7" customFormat="1" ht="15.75">
      <c r="E40" s="78"/>
      <c r="G40" s="78"/>
      <c r="I40" s="3"/>
    </row>
    <row r="41" spans="2:10" s="7" customFormat="1" ht="15.75">
      <c r="B41" s="1" t="s">
        <v>54</v>
      </c>
      <c r="E41" s="33">
        <f>E37+E38+E39</f>
        <v>67735.12299999999</v>
      </c>
      <c r="F41" s="33"/>
      <c r="G41" s="33">
        <v>59137</v>
      </c>
      <c r="I41" s="3"/>
      <c r="J41" s="5"/>
    </row>
    <row r="42" spans="2:10" s="7" customFormat="1" ht="7.5" customHeight="1">
      <c r="B42" s="1"/>
      <c r="E42" s="33"/>
      <c r="F42" s="33"/>
      <c r="G42" s="33"/>
      <c r="I42" s="3"/>
      <c r="J42" s="5"/>
    </row>
    <row r="43" spans="2:10" s="7" customFormat="1" ht="15.75">
      <c r="B43" s="7" t="s">
        <v>85</v>
      </c>
      <c r="E43" s="33">
        <v>3474</v>
      </c>
      <c r="F43" s="5"/>
      <c r="G43" s="33">
        <v>3874</v>
      </c>
      <c r="I43" s="3"/>
      <c r="J43" s="5"/>
    </row>
    <row r="44" spans="5:10" s="7" customFormat="1" ht="9" customHeight="1">
      <c r="E44" s="33"/>
      <c r="F44" s="5"/>
      <c r="G44" s="33"/>
      <c r="I44" s="3"/>
      <c r="J44" s="5"/>
    </row>
    <row r="45" spans="5:10" s="7" customFormat="1" ht="16.5" thickBot="1">
      <c r="E45" s="77">
        <f>E41+E43</f>
        <v>71209.12299999999</v>
      </c>
      <c r="F45" s="5"/>
      <c r="G45" s="77">
        <v>63011</v>
      </c>
      <c r="I45" s="3"/>
      <c r="J45" s="5"/>
    </row>
    <row r="46" spans="5:10" s="7" customFormat="1" ht="16.5" thickTop="1">
      <c r="E46" s="5"/>
      <c r="F46" s="5"/>
      <c r="G46" s="5"/>
      <c r="I46" s="3"/>
      <c r="J46" s="3"/>
    </row>
    <row r="47" spans="2:10" s="7" customFormat="1" ht="15.75">
      <c r="B47" s="7" t="s">
        <v>80</v>
      </c>
      <c r="E47" s="79">
        <v>112.79264760440736</v>
      </c>
      <c r="F47" s="5"/>
      <c r="G47" s="5">
        <v>114.78009394045263</v>
      </c>
      <c r="I47" s="3"/>
      <c r="J47" s="3"/>
    </row>
    <row r="48" spans="9:10" s="7" customFormat="1" ht="15.75">
      <c r="I48" s="3"/>
      <c r="J48" s="3"/>
    </row>
    <row r="49" spans="2:10" s="7" customFormat="1" ht="15.75">
      <c r="B49" s="7" t="s">
        <v>55</v>
      </c>
      <c r="I49" s="3"/>
      <c r="J49" s="3"/>
    </row>
    <row r="50" spans="2:10" s="7" customFormat="1" ht="15.75">
      <c r="B50" s="7" t="s">
        <v>100</v>
      </c>
      <c r="I50" s="3"/>
      <c r="J50" s="3"/>
    </row>
    <row r="51" spans="2:10" s="7" customFormat="1" ht="15.75">
      <c r="B51" s="7" t="s">
        <v>79</v>
      </c>
      <c r="I51" s="3"/>
      <c r="J51" s="3"/>
    </row>
    <row r="52" spans="9:10" s="7" customFormat="1" ht="15.75">
      <c r="I52" s="3"/>
      <c r="J52" s="3"/>
    </row>
    <row r="53" spans="5:7" s="7" customFormat="1" ht="15.75">
      <c r="E53" s="5"/>
      <c r="F53" s="5"/>
      <c r="G53" s="5"/>
    </row>
    <row r="54" s="7" customFormat="1" ht="15.75"/>
    <row r="55" s="7" customFormat="1" ht="15.75"/>
    <row r="56" s="7" customFormat="1" ht="15.75"/>
    <row r="57" s="7" customFormat="1" ht="15.75"/>
    <row r="58" s="7" customFormat="1" ht="15.75"/>
    <row r="59" s="7" customFormat="1" ht="15.75"/>
    <row r="60" s="7" customFormat="1" ht="15.75"/>
    <row r="61" s="7" customFormat="1" ht="15.75"/>
    <row r="62" s="7" customFormat="1" ht="15.75"/>
    <row r="63" s="7" customFormat="1" ht="15.75"/>
    <row r="64" s="7" customFormat="1" ht="15.75"/>
    <row r="65" s="7" customFormat="1" ht="15.75"/>
    <row r="66" s="7" customFormat="1" ht="15.75"/>
    <row r="67" s="7" customFormat="1" ht="15.75"/>
    <row r="68" s="7" customFormat="1" ht="15.75"/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="60" zoomScaleNormal="60" workbookViewId="0" topLeftCell="A14">
      <selection activeCell="C51" sqref="C51"/>
    </sheetView>
  </sheetViews>
  <sheetFormatPr defaultColWidth="9.140625" defaultRowHeight="12.75"/>
  <cols>
    <col min="1" max="1" width="48.140625" style="17" customWidth="1"/>
    <col min="2" max="2" width="12.00390625" style="19" customWidth="1"/>
    <col min="3" max="3" width="2.28125" style="19" customWidth="1"/>
    <col min="4" max="4" width="12.00390625" style="19" customWidth="1"/>
    <col min="5" max="5" width="3.7109375" style="20" customWidth="1"/>
    <col min="6" max="6" width="13.00390625" style="19" customWidth="1"/>
    <col min="7" max="7" width="3.00390625" style="20" customWidth="1"/>
    <col min="8" max="8" width="13.8515625" style="19" bestFit="1" customWidth="1"/>
    <col min="9" max="9" width="3.140625" style="20" customWidth="1"/>
    <col min="10" max="10" width="15.140625" style="19" customWidth="1"/>
    <col min="11" max="11" width="18.00390625" style="21" customWidth="1"/>
    <col min="12" max="12" width="11.57421875" style="21" customWidth="1"/>
    <col min="13" max="13" width="38.8515625" style="21" customWidth="1"/>
    <col min="14" max="16384" width="9.140625" style="21" customWidth="1"/>
  </cols>
  <sheetData>
    <row r="1" ht="15.75">
      <c r="A1" s="18"/>
    </row>
    <row r="2" ht="15.75">
      <c r="A2" s="22" t="s">
        <v>2</v>
      </c>
    </row>
    <row r="3" ht="15.75">
      <c r="A3" s="22" t="s">
        <v>5</v>
      </c>
    </row>
    <row r="4" ht="15.75">
      <c r="A4" s="22" t="s">
        <v>6</v>
      </c>
    </row>
    <row r="6" ht="15.75">
      <c r="A6" s="23" t="s">
        <v>82</v>
      </c>
    </row>
    <row r="7" spans="1:6" ht="15.75">
      <c r="A7" s="22" t="s">
        <v>134</v>
      </c>
      <c r="B7" s="20"/>
      <c r="C7" s="20"/>
      <c r="D7" s="20"/>
      <c r="F7" s="20"/>
    </row>
    <row r="8" spans="1:6" ht="15.75">
      <c r="A8" s="2" t="s">
        <v>83</v>
      </c>
      <c r="B8" s="20"/>
      <c r="C8" s="20"/>
      <c r="D8" s="20"/>
      <c r="F8" s="20"/>
    </row>
    <row r="9" ht="15.75">
      <c r="F9" s="24" t="s">
        <v>56</v>
      </c>
    </row>
    <row r="10" spans="6:8" ht="15.75">
      <c r="F10" s="24" t="s">
        <v>57</v>
      </c>
      <c r="H10" s="24" t="s">
        <v>57</v>
      </c>
    </row>
    <row r="11" spans="2:10" ht="15.75">
      <c r="B11" s="25"/>
      <c r="C11" s="25"/>
      <c r="D11" s="25"/>
      <c r="E11" s="26"/>
      <c r="F11" s="24" t="s">
        <v>58</v>
      </c>
      <c r="G11" s="26"/>
      <c r="H11" s="24"/>
      <c r="I11" s="26"/>
      <c r="J11" s="25"/>
    </row>
    <row r="12" spans="2:10" ht="15.75">
      <c r="B12" s="24" t="s">
        <v>59</v>
      </c>
      <c r="C12" s="24"/>
      <c r="D12" s="24" t="s">
        <v>59</v>
      </c>
      <c r="E12" s="26"/>
      <c r="F12" s="24" t="s">
        <v>60</v>
      </c>
      <c r="G12" s="26"/>
      <c r="H12" s="35" t="s">
        <v>61</v>
      </c>
      <c r="I12" s="26"/>
      <c r="J12" s="25"/>
    </row>
    <row r="13" spans="2:10" ht="15.75">
      <c r="B13" s="24" t="s">
        <v>62</v>
      </c>
      <c r="C13" s="24"/>
      <c r="D13" s="24" t="s">
        <v>110</v>
      </c>
      <c r="E13" s="26"/>
      <c r="F13" s="24" t="s">
        <v>63</v>
      </c>
      <c r="G13" s="26"/>
      <c r="H13" s="35" t="s">
        <v>64</v>
      </c>
      <c r="I13" s="26"/>
      <c r="J13" s="24" t="s">
        <v>65</v>
      </c>
    </row>
    <row r="14" spans="1:10" ht="15.75">
      <c r="A14" s="22"/>
      <c r="B14" s="24" t="s">
        <v>28</v>
      </c>
      <c r="C14" s="24"/>
      <c r="D14" s="24" t="s">
        <v>28</v>
      </c>
      <c r="E14" s="26"/>
      <c r="F14" s="24" t="s">
        <v>28</v>
      </c>
      <c r="G14" s="26"/>
      <c r="H14" s="35" t="s">
        <v>28</v>
      </c>
      <c r="I14" s="26"/>
      <c r="J14" s="24" t="s">
        <v>28</v>
      </c>
    </row>
    <row r="15" spans="1:8" ht="15.75" hidden="1">
      <c r="A15" s="22" t="s">
        <v>72</v>
      </c>
      <c r="H15" s="5"/>
    </row>
    <row r="16" spans="1:10" ht="15.75" hidden="1">
      <c r="A16" s="17" t="s">
        <v>66</v>
      </c>
      <c r="B16" s="19">
        <v>42935</v>
      </c>
      <c r="F16" s="19">
        <v>-248</v>
      </c>
      <c r="H16" s="5">
        <v>13942</v>
      </c>
      <c r="J16" s="19">
        <v>56629</v>
      </c>
    </row>
    <row r="17" spans="1:10" ht="15.75" hidden="1">
      <c r="A17" s="17" t="s">
        <v>67</v>
      </c>
      <c r="B17" s="27">
        <v>0</v>
      </c>
      <c r="C17" s="20"/>
      <c r="D17" s="20"/>
      <c r="F17" s="27">
        <v>0</v>
      </c>
      <c r="H17" s="32">
        <v>0</v>
      </c>
      <c r="J17" s="27">
        <v>0</v>
      </c>
    </row>
    <row r="18" spans="2:10" ht="15.75">
      <c r="B18" s="20"/>
      <c r="C18" s="20"/>
      <c r="D18" s="20"/>
      <c r="F18" s="20"/>
      <c r="H18" s="33"/>
      <c r="J18" s="20"/>
    </row>
    <row r="19" spans="1:11" ht="15.75">
      <c r="A19" s="22" t="s">
        <v>109</v>
      </c>
      <c r="B19" s="20">
        <v>51522</v>
      </c>
      <c r="C19" s="20"/>
      <c r="D19" s="20">
        <v>0</v>
      </c>
      <c r="F19" s="20">
        <v>-279</v>
      </c>
      <c r="H19" s="33">
        <v>7894</v>
      </c>
      <c r="J19" s="19">
        <f>B19+F19+H19</f>
        <v>59137</v>
      </c>
      <c r="K19" s="29"/>
    </row>
    <row r="20" spans="1:11" ht="15.75">
      <c r="A20" s="17" t="s">
        <v>74</v>
      </c>
      <c r="B20" s="19">
        <v>0</v>
      </c>
      <c r="D20" s="19">
        <v>0</v>
      </c>
      <c r="F20" s="19">
        <v>0</v>
      </c>
      <c r="H20" s="19">
        <v>3619</v>
      </c>
      <c r="J20" s="19">
        <f>H20</f>
        <v>3619</v>
      </c>
      <c r="K20" s="29"/>
    </row>
    <row r="21" spans="1:11" ht="15.75">
      <c r="A21" s="17" t="s">
        <v>75</v>
      </c>
      <c r="B21" s="19">
        <v>0</v>
      </c>
      <c r="D21" s="19">
        <v>0</v>
      </c>
      <c r="F21" s="19">
        <v>0</v>
      </c>
      <c r="H21" s="5">
        <v>-3029</v>
      </c>
      <c r="J21" s="19">
        <v>-3029.458</v>
      </c>
      <c r="K21" s="19"/>
    </row>
    <row r="22" spans="1:11" ht="15.75">
      <c r="A22" s="17" t="s">
        <v>76</v>
      </c>
      <c r="B22" s="19">
        <v>0</v>
      </c>
      <c r="F22" s="19">
        <v>0</v>
      </c>
      <c r="H22" s="5">
        <v>-1082</v>
      </c>
      <c r="J22" s="19">
        <f>H22</f>
        <v>-1082</v>
      </c>
      <c r="K22" s="19"/>
    </row>
    <row r="23" spans="1:11" ht="15.75">
      <c r="A23" s="17" t="s">
        <v>104</v>
      </c>
      <c r="B23" s="19">
        <v>0</v>
      </c>
      <c r="D23" s="19">
        <v>410</v>
      </c>
      <c r="F23" s="19">
        <v>0</v>
      </c>
      <c r="H23" s="5">
        <v>0</v>
      </c>
      <c r="J23" s="19">
        <v>410</v>
      </c>
      <c r="K23" s="19"/>
    </row>
    <row r="24" spans="1:11" ht="15.75">
      <c r="A24" s="17" t="s">
        <v>121</v>
      </c>
      <c r="B24" s="19">
        <v>8586</v>
      </c>
      <c r="D24" s="19">
        <v>0</v>
      </c>
      <c r="F24" s="19">
        <v>0</v>
      </c>
      <c r="H24" s="5">
        <v>0</v>
      </c>
      <c r="J24" s="19">
        <v>8586</v>
      </c>
      <c r="K24" s="19"/>
    </row>
    <row r="25" spans="1:11" ht="15.75">
      <c r="A25" s="17" t="s">
        <v>68</v>
      </c>
      <c r="K25" s="19"/>
    </row>
    <row r="26" ht="15.75">
      <c r="A26" s="17" t="s">
        <v>69</v>
      </c>
    </row>
    <row r="27" ht="15.75">
      <c r="A27" s="17" t="s">
        <v>122</v>
      </c>
    </row>
    <row r="28" spans="1:10" ht="15.75">
      <c r="A28" s="17" t="s">
        <v>70</v>
      </c>
      <c r="B28" s="20">
        <v>0</v>
      </c>
      <c r="C28" s="20"/>
      <c r="D28" s="20">
        <v>0</v>
      </c>
      <c r="F28" s="33">
        <v>94</v>
      </c>
      <c r="H28" s="20">
        <v>0</v>
      </c>
      <c r="J28" s="19">
        <f>F28</f>
        <v>94</v>
      </c>
    </row>
    <row r="29" spans="1:13" ht="15.75">
      <c r="A29" s="22" t="s">
        <v>138</v>
      </c>
      <c r="B29" s="28">
        <v>60108</v>
      </c>
      <c r="C29" s="20"/>
      <c r="D29" s="28">
        <v>410</v>
      </c>
      <c r="F29" s="28">
        <f>F19+F28</f>
        <v>-185</v>
      </c>
      <c r="H29" s="28">
        <f>SUM(H19:H28)</f>
        <v>7402</v>
      </c>
      <c r="J29" s="28">
        <f>SUM(J19:J28)</f>
        <v>67734.542</v>
      </c>
      <c r="K29" s="29"/>
      <c r="L29" s="29"/>
      <c r="M29" s="29"/>
    </row>
    <row r="30" spans="2:11" ht="15.75">
      <c r="B30" s="20"/>
      <c r="C30" s="20"/>
      <c r="D30" s="20"/>
      <c r="F30" s="20"/>
      <c r="H30" s="20"/>
      <c r="J30" s="20"/>
      <c r="K30" s="29"/>
    </row>
    <row r="31" ht="15.75">
      <c r="A31" s="23"/>
    </row>
    <row r="32" ht="15.75">
      <c r="A32" s="23" t="s">
        <v>82</v>
      </c>
    </row>
    <row r="33" ht="15.75">
      <c r="A33" s="22" t="s">
        <v>135</v>
      </c>
    </row>
    <row r="34" ht="15.75">
      <c r="A34" s="34" t="s">
        <v>111</v>
      </c>
    </row>
    <row r="35" spans="1:6" ht="15.75">
      <c r="A35" s="22"/>
      <c r="F35" s="24" t="s">
        <v>56</v>
      </c>
    </row>
    <row r="36" spans="1:8" ht="15.75">
      <c r="A36" s="22"/>
      <c r="E36" s="30"/>
      <c r="F36" s="24" t="s">
        <v>57</v>
      </c>
      <c r="H36" s="24" t="s">
        <v>57</v>
      </c>
    </row>
    <row r="37" spans="1:10" ht="15.75">
      <c r="A37" s="22"/>
      <c r="B37" s="25"/>
      <c r="C37" s="25"/>
      <c r="D37" s="25"/>
      <c r="E37" s="26"/>
      <c r="F37" s="24" t="s">
        <v>58</v>
      </c>
      <c r="G37" s="26"/>
      <c r="H37" s="25"/>
      <c r="I37" s="26"/>
      <c r="J37" s="25"/>
    </row>
    <row r="38" spans="1:10" ht="15.75">
      <c r="A38" s="22"/>
      <c r="B38" s="25" t="s">
        <v>59</v>
      </c>
      <c r="C38" s="25"/>
      <c r="D38" s="24" t="s">
        <v>59</v>
      </c>
      <c r="E38" s="26"/>
      <c r="F38" s="24" t="s">
        <v>60</v>
      </c>
      <c r="G38" s="26"/>
      <c r="H38" s="24" t="s">
        <v>61</v>
      </c>
      <c r="I38" s="26"/>
      <c r="J38" s="25"/>
    </row>
    <row r="39" spans="1:10" ht="15.75">
      <c r="A39" s="22"/>
      <c r="B39" s="25" t="s">
        <v>62</v>
      </c>
      <c r="C39" s="25"/>
      <c r="D39" s="24" t="s">
        <v>110</v>
      </c>
      <c r="E39" s="26"/>
      <c r="F39" s="24" t="s">
        <v>63</v>
      </c>
      <c r="G39" s="26"/>
      <c r="H39" s="24" t="s">
        <v>64</v>
      </c>
      <c r="I39" s="26"/>
      <c r="J39" s="24" t="s">
        <v>65</v>
      </c>
    </row>
    <row r="40" spans="1:10" ht="15.75">
      <c r="A40" s="22"/>
      <c r="B40" s="24" t="s">
        <v>28</v>
      </c>
      <c r="C40" s="24"/>
      <c r="D40" s="24" t="s">
        <v>28</v>
      </c>
      <c r="E40" s="31"/>
      <c r="F40" s="24" t="s">
        <v>28</v>
      </c>
      <c r="G40" s="31"/>
      <c r="H40" s="24" t="s">
        <v>28</v>
      </c>
      <c r="I40" s="31"/>
      <c r="J40" s="24" t="s">
        <v>28</v>
      </c>
    </row>
    <row r="41" spans="1:10" ht="15.75">
      <c r="A41" s="22"/>
      <c r="B41" s="24"/>
      <c r="C41" s="24"/>
      <c r="D41" s="24"/>
      <c r="E41" s="31"/>
      <c r="F41" s="24"/>
      <c r="G41" s="31"/>
      <c r="H41" s="24"/>
      <c r="I41" s="31"/>
      <c r="J41" s="24"/>
    </row>
    <row r="42" spans="1:10" ht="15.75">
      <c r="A42" s="22" t="s">
        <v>72</v>
      </c>
      <c r="B42" s="19">
        <v>42935</v>
      </c>
      <c r="D42" s="19">
        <v>0</v>
      </c>
      <c r="F42" s="19">
        <v>-248</v>
      </c>
      <c r="H42" s="19">
        <v>13942</v>
      </c>
      <c r="J42" s="19">
        <v>56629</v>
      </c>
    </row>
    <row r="43" spans="1:11" ht="15.75">
      <c r="A43" s="17" t="s">
        <v>74</v>
      </c>
      <c r="B43" s="19">
        <v>0</v>
      </c>
      <c r="D43" s="19">
        <v>0</v>
      </c>
      <c r="F43" s="19">
        <v>0</v>
      </c>
      <c r="H43" s="19">
        <v>3401</v>
      </c>
      <c r="J43" s="19">
        <v>3401</v>
      </c>
      <c r="K43" s="19"/>
    </row>
    <row r="44" spans="1:11" ht="15.75">
      <c r="A44" s="17" t="s">
        <v>75</v>
      </c>
      <c r="B44" s="19">
        <v>0</v>
      </c>
      <c r="D44" s="19">
        <v>0</v>
      </c>
      <c r="F44" s="19">
        <v>0</v>
      </c>
      <c r="H44" s="19">
        <v>-3091</v>
      </c>
      <c r="J44" s="19">
        <v>-3091</v>
      </c>
      <c r="K44" s="19"/>
    </row>
    <row r="45" spans="1:11" ht="15.75">
      <c r="A45" s="17" t="s">
        <v>76</v>
      </c>
      <c r="B45" s="19">
        <v>0</v>
      </c>
      <c r="D45" s="19">
        <v>0</v>
      </c>
      <c r="F45" s="19">
        <v>0</v>
      </c>
      <c r="H45" s="19">
        <v>-927</v>
      </c>
      <c r="J45" s="19">
        <v>-927</v>
      </c>
      <c r="K45" s="19"/>
    </row>
    <row r="46" spans="1:11" ht="15.75" hidden="1">
      <c r="A46" s="17" t="s">
        <v>112</v>
      </c>
      <c r="B46" s="19">
        <v>0</v>
      </c>
      <c r="D46" s="19">
        <v>0</v>
      </c>
      <c r="F46" s="19">
        <v>0</v>
      </c>
      <c r="H46" s="19">
        <v>0</v>
      </c>
      <c r="J46" s="19">
        <v>0</v>
      </c>
      <c r="K46" s="19"/>
    </row>
    <row r="47" spans="1:11" ht="15.75">
      <c r="A47" s="17" t="s">
        <v>68</v>
      </c>
      <c r="K47" s="19"/>
    </row>
    <row r="48" spans="1:11" ht="15.75">
      <c r="A48" s="17" t="s">
        <v>69</v>
      </c>
      <c r="K48" s="19"/>
    </row>
    <row r="49" spans="1:11" ht="15.75">
      <c r="A49" s="17" t="s">
        <v>81</v>
      </c>
      <c r="K49" s="19"/>
    </row>
    <row r="50" spans="1:11" ht="15.75">
      <c r="A50" s="17" t="s">
        <v>70</v>
      </c>
      <c r="B50" s="20">
        <v>0</v>
      </c>
      <c r="C50" s="20"/>
      <c r="D50" s="20">
        <v>0</v>
      </c>
      <c r="F50" s="20">
        <v>-42</v>
      </c>
      <c r="H50" s="20">
        <v>0</v>
      </c>
      <c r="J50" s="20">
        <f>F50</f>
        <v>-42</v>
      </c>
      <c r="K50" s="19"/>
    </row>
    <row r="51" spans="1:13" ht="15.75">
      <c r="A51" s="22" t="s">
        <v>139</v>
      </c>
      <c r="B51" s="28">
        <v>42935</v>
      </c>
      <c r="C51" s="20"/>
      <c r="D51" s="28">
        <v>0</v>
      </c>
      <c r="F51" s="28">
        <f>F42+F50</f>
        <v>-290</v>
      </c>
      <c r="H51" s="28">
        <f>H42+H43+H44+H45</f>
        <v>13325</v>
      </c>
      <c r="J51" s="28">
        <f>J42+J43+J44+J45+J50</f>
        <v>55970</v>
      </c>
      <c r="M51" s="19"/>
    </row>
    <row r="54" ht="15.75">
      <c r="A54" s="17" t="s">
        <v>71</v>
      </c>
    </row>
    <row r="55" ht="15.75">
      <c r="A55" s="17" t="s">
        <v>108</v>
      </c>
    </row>
    <row r="56" ht="15.75">
      <c r="A56" s="17" t="s">
        <v>46</v>
      </c>
    </row>
  </sheetData>
  <printOptions/>
  <pageMargins left="0.75" right="0.75" top="1" bottom="1" header="0.5" footer="0.5"/>
  <pageSetup horizontalDpi="600" verticalDpi="600" orientation="portrait" paperSize="9" scale="66" r:id="rId1"/>
  <headerFooter alignWithMargins="0">
    <oddFooter>&amp;C3</oddFooter>
  </headerFooter>
  <colBreaks count="1" manualBreakCount="1">
    <brk id="1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="60" zoomScaleNormal="60" workbookViewId="0" topLeftCell="A29">
      <selection activeCell="C51" sqref="C51"/>
    </sheetView>
  </sheetViews>
  <sheetFormatPr defaultColWidth="9.140625" defaultRowHeight="12.75" outlineLevelRow="1"/>
  <cols>
    <col min="1" max="1" width="42.28125" style="17" customWidth="1"/>
    <col min="2" max="2" width="9.140625" style="21" customWidth="1"/>
    <col min="3" max="3" width="15.28125" style="21" customWidth="1"/>
    <col min="4" max="4" width="12.7109375" style="19" customWidth="1"/>
    <col min="5" max="5" width="8.00390625" style="21" customWidth="1"/>
    <col min="6" max="6" width="19.00390625" style="21" customWidth="1"/>
    <col min="7" max="7" width="8.7109375" style="21" bestFit="1" customWidth="1"/>
    <col min="8" max="9" width="9.140625" style="39" customWidth="1"/>
    <col min="10" max="10" width="11.140625" style="21" bestFit="1" customWidth="1"/>
    <col min="11" max="16384" width="9.140625" style="21" customWidth="1"/>
  </cols>
  <sheetData>
    <row r="1" spans="1:5" ht="15.75">
      <c r="A1" s="16" t="s">
        <v>2</v>
      </c>
      <c r="D1" s="37"/>
      <c r="E1" s="38"/>
    </row>
    <row r="2" spans="1:5" ht="15.75">
      <c r="A2" s="16" t="s">
        <v>5</v>
      </c>
      <c r="D2" s="37"/>
      <c r="E2" s="38"/>
    </row>
    <row r="3" spans="1:5" ht="15.75">
      <c r="A3" s="16" t="s">
        <v>6</v>
      </c>
      <c r="D3" s="37"/>
      <c r="E3" s="38"/>
    </row>
    <row r="4" spans="4:5" ht="15.75">
      <c r="D4" s="37"/>
      <c r="E4" s="38"/>
    </row>
    <row r="5" spans="1:6" ht="15.75">
      <c r="A5" s="22" t="s">
        <v>26</v>
      </c>
      <c r="D5" s="40"/>
      <c r="F5" s="41"/>
    </row>
    <row r="6" spans="1:4" ht="15.75">
      <c r="A6" s="22" t="s">
        <v>127</v>
      </c>
      <c r="D6" s="21"/>
    </row>
    <row r="7" spans="1:6" ht="15.75">
      <c r="A7" s="1" t="s">
        <v>27</v>
      </c>
      <c r="D7" s="21"/>
      <c r="F7" s="42"/>
    </row>
    <row r="8" spans="1:6" ht="15.75">
      <c r="A8" s="21"/>
      <c r="D8" s="26" t="s">
        <v>130</v>
      </c>
      <c r="F8" s="25" t="s">
        <v>130</v>
      </c>
    </row>
    <row r="9" spans="1:6" ht="15.75">
      <c r="A9" s="22"/>
      <c r="D9" s="26" t="s">
        <v>131</v>
      </c>
      <c r="F9" s="41" t="s">
        <v>132</v>
      </c>
    </row>
    <row r="10" spans="4:6" ht="15.75">
      <c r="D10" s="26" t="s">
        <v>28</v>
      </c>
      <c r="E10" s="43"/>
      <c r="F10" s="25" t="s">
        <v>28</v>
      </c>
    </row>
    <row r="11" spans="1:4" ht="15.75">
      <c r="A11" s="44" t="s">
        <v>29</v>
      </c>
      <c r="B11" s="45"/>
      <c r="C11" s="45"/>
      <c r="D11" s="21"/>
    </row>
    <row r="12" spans="1:6" ht="15.75">
      <c r="A12" s="46" t="s">
        <v>30</v>
      </c>
      <c r="B12" s="38"/>
      <c r="C12" s="38"/>
      <c r="D12" s="47">
        <v>5020</v>
      </c>
      <c r="F12" s="37">
        <v>4998</v>
      </c>
    </row>
    <row r="13" spans="1:6" ht="15.75">
      <c r="A13" s="46"/>
      <c r="B13" s="38"/>
      <c r="C13" s="38"/>
      <c r="D13" s="48"/>
      <c r="F13" s="37"/>
    </row>
    <row r="14" spans="1:6" ht="15.75">
      <c r="A14" s="46" t="s">
        <v>123</v>
      </c>
      <c r="B14" s="38"/>
      <c r="C14" s="38"/>
      <c r="D14" s="48"/>
      <c r="F14" s="37"/>
    </row>
    <row r="15" spans="1:6" ht="15.75">
      <c r="A15" s="46" t="s">
        <v>31</v>
      </c>
      <c r="B15" s="38"/>
      <c r="C15" s="38"/>
      <c r="D15" s="48">
        <v>1600</v>
      </c>
      <c r="F15" s="37">
        <v>1405</v>
      </c>
    </row>
    <row r="16" spans="1:6" ht="15.75">
      <c r="A16" s="46" t="s">
        <v>32</v>
      </c>
      <c r="B16" s="38"/>
      <c r="C16" s="38"/>
      <c r="D16" s="48">
        <v>-170</v>
      </c>
      <c r="F16" s="37">
        <v>-199</v>
      </c>
    </row>
    <row r="17" spans="1:6" ht="15.75">
      <c r="A17" s="46" t="s">
        <v>33</v>
      </c>
      <c r="B17" s="38"/>
      <c r="C17" s="38"/>
      <c r="D17" s="48">
        <v>191</v>
      </c>
      <c r="F17" s="37">
        <v>0</v>
      </c>
    </row>
    <row r="18" spans="1:4" ht="15.75">
      <c r="A18" s="46" t="s">
        <v>95</v>
      </c>
      <c r="B18" s="38"/>
      <c r="C18" s="38"/>
      <c r="D18" s="49"/>
    </row>
    <row r="19" spans="1:6" ht="15.75">
      <c r="A19" s="46" t="s">
        <v>96</v>
      </c>
      <c r="B19" s="38"/>
      <c r="C19" s="38"/>
      <c r="D19" s="48">
        <v>839</v>
      </c>
      <c r="F19" s="48">
        <v>763</v>
      </c>
    </row>
    <row r="20" spans="1:6" ht="15.75" hidden="1" outlineLevel="1">
      <c r="A20" s="46" t="s">
        <v>97</v>
      </c>
      <c r="B20" s="38"/>
      <c r="C20" s="38"/>
      <c r="D20" s="48">
        <v>0</v>
      </c>
      <c r="F20" s="48">
        <v>0</v>
      </c>
    </row>
    <row r="21" spans="1:6" ht="15.75" hidden="1" outlineLevel="1">
      <c r="A21" s="46" t="s">
        <v>116</v>
      </c>
      <c r="B21" s="38"/>
      <c r="C21" s="38"/>
      <c r="D21" s="37">
        <f>'[1]Actual'!$Q$117/1000</f>
        <v>0</v>
      </c>
      <c r="F21" s="37">
        <v>0</v>
      </c>
    </row>
    <row r="22" spans="1:6" ht="15.75" hidden="1" outlineLevel="1">
      <c r="A22" s="46" t="s">
        <v>34</v>
      </c>
      <c r="B22" s="38"/>
      <c r="C22" s="38"/>
      <c r="D22" s="37">
        <v>0</v>
      </c>
      <c r="F22" s="37">
        <v>0</v>
      </c>
    </row>
    <row r="23" spans="1:6" ht="15.75" collapsed="1">
      <c r="A23" s="46"/>
      <c r="B23" s="38"/>
      <c r="C23" s="38"/>
      <c r="D23" s="37"/>
      <c r="F23" s="37"/>
    </row>
    <row r="24" spans="1:6" ht="15.75">
      <c r="A24" s="46" t="s">
        <v>35</v>
      </c>
      <c r="B24" s="38"/>
      <c r="C24" s="38"/>
      <c r="D24" s="50">
        <f>SUM(D12:D22)</f>
        <v>7480</v>
      </c>
      <c r="E24" s="50"/>
      <c r="F24" s="50">
        <f>SUM(F12:F22)</f>
        <v>6967</v>
      </c>
    </row>
    <row r="25" spans="1:6" ht="15.75">
      <c r="A25" s="46"/>
      <c r="B25" s="38"/>
      <c r="C25" s="38"/>
      <c r="D25" s="37"/>
      <c r="F25" s="37"/>
    </row>
    <row r="26" spans="1:10" ht="15.75">
      <c r="A26" s="46" t="s">
        <v>107</v>
      </c>
      <c r="B26" s="38"/>
      <c r="C26" s="38"/>
      <c r="D26" s="51">
        <v>-3562</v>
      </c>
      <c r="F26" s="51">
        <v>-4280</v>
      </c>
      <c r="G26" s="51"/>
      <c r="I26" s="51"/>
      <c r="J26" s="52"/>
    </row>
    <row r="27" spans="1:7" ht="15.75">
      <c r="A27" s="46" t="s">
        <v>106</v>
      </c>
      <c r="B27" s="38"/>
      <c r="C27" s="38"/>
      <c r="D27" s="51">
        <v>77</v>
      </c>
      <c r="F27" s="51">
        <f>-6+3436</f>
        <v>3430</v>
      </c>
      <c r="G27" s="51"/>
    </row>
    <row r="28" spans="1:6" ht="15.75">
      <c r="A28" s="46"/>
      <c r="B28" s="38"/>
      <c r="C28" s="38"/>
      <c r="D28" s="37"/>
      <c r="F28" s="51"/>
    </row>
    <row r="29" spans="1:6" ht="15.75">
      <c r="A29" s="46" t="s">
        <v>36</v>
      </c>
      <c r="B29" s="38"/>
      <c r="C29" s="37"/>
      <c r="D29" s="50">
        <f>SUM(D24:D27)</f>
        <v>3995</v>
      </c>
      <c r="E29" s="50"/>
      <c r="F29" s="50">
        <f>SUM(F24:F27)</f>
        <v>6117</v>
      </c>
    </row>
    <row r="30" spans="1:6" ht="15.75">
      <c r="A30" s="46"/>
      <c r="B30" s="38"/>
      <c r="C30" s="53"/>
      <c r="D30" s="37"/>
      <c r="F30" s="37"/>
    </row>
    <row r="31" spans="1:7" s="7" customFormat="1" ht="15.75">
      <c r="A31" s="54" t="s">
        <v>23</v>
      </c>
      <c r="B31" s="55"/>
      <c r="C31" s="55"/>
      <c r="D31" s="51">
        <v>-3103</v>
      </c>
      <c r="F31" s="51">
        <v>-3254</v>
      </c>
      <c r="G31" s="19"/>
    </row>
    <row r="32" spans="1:7" s="7" customFormat="1" ht="15.75">
      <c r="A32" s="54" t="s">
        <v>94</v>
      </c>
      <c r="B32" s="55"/>
      <c r="C32" s="55"/>
      <c r="D32" s="51">
        <f>-D17</f>
        <v>-191</v>
      </c>
      <c r="F32" s="37">
        <v>0</v>
      </c>
      <c r="G32" s="19"/>
    </row>
    <row r="33" spans="1:6" ht="15.75">
      <c r="A33" s="46"/>
      <c r="B33" s="38"/>
      <c r="C33" s="38"/>
      <c r="D33" s="37"/>
      <c r="F33" s="37"/>
    </row>
    <row r="34" spans="1:6" ht="15.75">
      <c r="A34" s="46" t="s">
        <v>37</v>
      </c>
      <c r="B34" s="38"/>
      <c r="C34" s="38"/>
      <c r="D34" s="50">
        <f>SUM(D29:D33)</f>
        <v>701</v>
      </c>
      <c r="F34" s="50">
        <f>SUM(F29:F33)</f>
        <v>2863</v>
      </c>
    </row>
    <row r="35" spans="1:6" ht="15.75">
      <c r="A35" s="46"/>
      <c r="B35" s="38"/>
      <c r="C35" s="38"/>
      <c r="D35" s="37"/>
      <c r="F35" s="37"/>
    </row>
    <row r="36" spans="1:6" ht="15.75">
      <c r="A36" s="44" t="s">
        <v>38</v>
      </c>
      <c r="B36" s="45"/>
      <c r="C36" s="38"/>
      <c r="D36" s="37"/>
      <c r="F36" s="37"/>
    </row>
    <row r="37" spans="1:6" ht="15.75">
      <c r="A37" s="44"/>
      <c r="B37" s="45"/>
      <c r="C37" s="38"/>
      <c r="D37" s="37"/>
      <c r="F37" s="37"/>
    </row>
    <row r="38" spans="1:6" ht="15.75">
      <c r="A38" s="46" t="s">
        <v>125</v>
      </c>
      <c r="B38" s="45"/>
      <c r="C38" s="38"/>
      <c r="D38" s="37">
        <v>0</v>
      </c>
      <c r="F38" s="37">
        <v>-50</v>
      </c>
    </row>
    <row r="39" spans="1:6" ht="15.75">
      <c r="A39" s="46" t="s">
        <v>39</v>
      </c>
      <c r="B39" s="45"/>
      <c r="C39" s="38"/>
      <c r="D39" s="37">
        <f>-D16</f>
        <v>170</v>
      </c>
      <c r="F39" s="37">
        <v>199</v>
      </c>
    </row>
    <row r="40" spans="1:9" s="7" customFormat="1" ht="15.75">
      <c r="A40" s="54" t="s">
        <v>124</v>
      </c>
      <c r="B40" s="55"/>
      <c r="C40" s="55"/>
      <c r="D40" s="51">
        <v>-1891</v>
      </c>
      <c r="F40" s="51">
        <v>-9611</v>
      </c>
      <c r="H40" s="9"/>
      <c r="I40" s="9"/>
    </row>
    <row r="41" spans="1:6" ht="15.75" hidden="1">
      <c r="A41" s="56" t="s">
        <v>117</v>
      </c>
      <c r="B41" s="38"/>
      <c r="C41" s="38"/>
      <c r="D41" s="37">
        <f>-D21</f>
        <v>0</v>
      </c>
      <c r="F41" s="37">
        <v>0</v>
      </c>
    </row>
    <row r="42" spans="1:6" ht="15.75">
      <c r="A42" s="46"/>
      <c r="B42" s="38"/>
      <c r="C42" s="38"/>
      <c r="D42" s="37"/>
      <c r="F42" s="37"/>
    </row>
    <row r="43" spans="1:6" ht="15.75">
      <c r="A43" s="46" t="s">
        <v>84</v>
      </c>
      <c r="B43" s="38"/>
      <c r="C43" s="38"/>
      <c r="D43" s="50">
        <f>SUM(D39:D42)</f>
        <v>-1721</v>
      </c>
      <c r="F43" s="50">
        <f>SUM(F38:F42)</f>
        <v>-9462</v>
      </c>
    </row>
    <row r="44" spans="1:8" ht="15.75">
      <c r="A44" s="46"/>
      <c r="B44" s="38"/>
      <c r="C44" s="38"/>
      <c r="D44" s="37"/>
      <c r="F44" s="37"/>
      <c r="H44" s="57"/>
    </row>
    <row r="45" spans="1:6" ht="15.75">
      <c r="A45" s="44" t="s">
        <v>40</v>
      </c>
      <c r="B45" s="45"/>
      <c r="C45" s="38"/>
      <c r="D45" s="37"/>
      <c r="F45" s="37"/>
    </row>
    <row r="46" spans="1:6" ht="15.75">
      <c r="A46" s="44"/>
      <c r="B46" s="45"/>
      <c r="C46" s="38"/>
      <c r="D46" s="37"/>
      <c r="F46" s="37"/>
    </row>
    <row r="47" spans="1:6" ht="15.75">
      <c r="A47" s="46" t="s">
        <v>133</v>
      </c>
      <c r="B47" s="45"/>
      <c r="C47" s="38"/>
      <c r="D47" s="37">
        <v>0</v>
      </c>
      <c r="F47" s="37">
        <v>4500</v>
      </c>
    </row>
    <row r="48" spans="1:6" ht="15.75">
      <c r="A48" s="46" t="s">
        <v>115</v>
      </c>
      <c r="B48" s="45"/>
      <c r="C48" s="38"/>
      <c r="D48" s="37">
        <v>9446</v>
      </c>
      <c r="F48" s="37">
        <v>0</v>
      </c>
    </row>
    <row r="49" spans="1:6" ht="15.75" hidden="1">
      <c r="A49" s="46" t="s">
        <v>118</v>
      </c>
      <c r="B49" s="38"/>
      <c r="C49" s="38"/>
      <c r="D49" s="37">
        <v>0</v>
      </c>
      <c r="F49" s="37">
        <v>0</v>
      </c>
    </row>
    <row r="50" spans="1:6" ht="15.75">
      <c r="A50" s="46" t="s">
        <v>119</v>
      </c>
      <c r="B50" s="38"/>
      <c r="C50" s="38"/>
      <c r="D50" s="51">
        <v>-397</v>
      </c>
      <c r="F50" s="37">
        <v>0</v>
      </c>
    </row>
    <row r="51" spans="1:6" ht="15.75" hidden="1">
      <c r="A51" s="46" t="s">
        <v>120</v>
      </c>
      <c r="B51" s="38"/>
      <c r="C51" s="38"/>
      <c r="D51" s="37">
        <v>0</v>
      </c>
      <c r="F51" s="37">
        <v>0</v>
      </c>
    </row>
    <row r="52" spans="1:6" ht="15.75">
      <c r="A52" s="46" t="s">
        <v>41</v>
      </c>
      <c r="B52" s="38"/>
      <c r="C52" s="38"/>
      <c r="D52" s="51">
        <v>-3029.458</v>
      </c>
      <c r="F52" s="37">
        <v>-3091</v>
      </c>
    </row>
    <row r="53" spans="1:6" ht="15.75">
      <c r="A53" s="46"/>
      <c r="B53" s="38"/>
      <c r="C53" s="38"/>
      <c r="D53" s="37"/>
      <c r="F53" s="37"/>
    </row>
    <row r="54" spans="1:6" ht="15.75">
      <c r="A54" s="46" t="s">
        <v>92</v>
      </c>
      <c r="B54" s="38"/>
      <c r="C54" s="38"/>
      <c r="D54" s="50">
        <f>SUM(D48:D53)</f>
        <v>6019.5419999999995</v>
      </c>
      <c r="F54" s="50">
        <f>SUM(F47:F53)</f>
        <v>1409</v>
      </c>
    </row>
    <row r="55" spans="1:6" ht="15.75">
      <c r="A55" s="46"/>
      <c r="B55" s="38"/>
      <c r="C55" s="53"/>
      <c r="D55" s="29"/>
      <c r="F55" s="37"/>
    </row>
    <row r="56" spans="1:9" ht="15.75">
      <c r="A56" s="46" t="s">
        <v>126</v>
      </c>
      <c r="B56" s="38"/>
      <c r="C56" s="29"/>
      <c r="D56" s="29">
        <f>D34+D43+D54</f>
        <v>4999.5419999999995</v>
      </c>
      <c r="F56" s="29">
        <v>-5190</v>
      </c>
      <c r="H56" s="37"/>
      <c r="I56" s="51"/>
    </row>
    <row r="57" spans="1:9" ht="15.75">
      <c r="A57" s="46" t="s">
        <v>73</v>
      </c>
      <c r="B57" s="38"/>
      <c r="C57" s="38"/>
      <c r="D57" s="58">
        <v>94</v>
      </c>
      <c r="F57" s="29">
        <v>-42</v>
      </c>
      <c r="H57" s="37"/>
      <c r="I57" s="51"/>
    </row>
    <row r="58" spans="1:6" ht="15.75">
      <c r="A58" s="46" t="s">
        <v>140</v>
      </c>
      <c r="B58" s="38"/>
      <c r="C58" s="38"/>
      <c r="D58" s="37">
        <v>10726</v>
      </c>
      <c r="F58" s="37">
        <v>18097</v>
      </c>
    </row>
    <row r="59" spans="1:6" ht="15.75">
      <c r="A59" s="46"/>
      <c r="B59" s="38"/>
      <c r="C59" s="38"/>
      <c r="D59" s="37"/>
      <c r="F59" s="37"/>
    </row>
    <row r="60" spans="1:6" ht="15.75">
      <c r="A60" s="44" t="s">
        <v>77</v>
      </c>
      <c r="B60" s="45"/>
      <c r="C60" s="38"/>
      <c r="D60" s="59">
        <f>SUM(D56:D59)</f>
        <v>15819.542</v>
      </c>
      <c r="F60" s="59">
        <f>SUM(F56:F59)</f>
        <v>12865</v>
      </c>
    </row>
    <row r="61" spans="1:6" ht="15.75">
      <c r="A61" s="46"/>
      <c r="B61" s="38"/>
      <c r="C61" s="38"/>
      <c r="D61" s="37"/>
      <c r="F61" s="37"/>
    </row>
    <row r="62" spans="1:6" ht="15.75">
      <c r="A62" s="46"/>
      <c r="B62" s="38"/>
      <c r="C62" s="38"/>
      <c r="D62" s="37"/>
      <c r="F62" s="37"/>
    </row>
    <row r="63" spans="1:6" ht="15.75">
      <c r="A63" s="46" t="s">
        <v>42</v>
      </c>
      <c r="B63" s="38"/>
      <c r="C63" s="38"/>
      <c r="D63" s="37">
        <v>6354</v>
      </c>
      <c r="F63" s="37">
        <v>6253</v>
      </c>
    </row>
    <row r="64" spans="1:6" ht="15.75">
      <c r="A64" s="46" t="s">
        <v>24</v>
      </c>
      <c r="B64" s="38"/>
      <c r="C64" s="38"/>
      <c r="D64" s="37">
        <v>9466</v>
      </c>
      <c r="F64" s="37">
        <v>6612</v>
      </c>
    </row>
    <row r="65" spans="1:6" ht="15.75" hidden="1">
      <c r="A65" s="46" t="s">
        <v>43</v>
      </c>
      <c r="B65" s="38"/>
      <c r="C65" s="38"/>
      <c r="D65" s="37">
        <v>0</v>
      </c>
      <c r="F65" s="37">
        <v>0</v>
      </c>
    </row>
    <row r="66" spans="1:6" ht="15.75">
      <c r="A66" s="44" t="s">
        <v>44</v>
      </c>
      <c r="B66" s="45"/>
      <c r="C66" s="38"/>
      <c r="D66" s="59">
        <f>SUM(D63:D65)</f>
        <v>15820</v>
      </c>
      <c r="F66" s="59">
        <f>SUM(F63:F65)</f>
        <v>12865</v>
      </c>
    </row>
    <row r="67" spans="1:6" ht="15.75">
      <c r="A67" s="46"/>
      <c r="B67" s="38"/>
      <c r="C67" s="38"/>
      <c r="D67" s="60"/>
      <c r="F67" s="60"/>
    </row>
    <row r="68" spans="1:4" ht="15.75">
      <c r="A68" s="46"/>
      <c r="B68" s="38"/>
      <c r="C68" s="38"/>
      <c r="D68" s="29"/>
    </row>
    <row r="69" spans="1:6" ht="15.75">
      <c r="A69" s="17" t="s">
        <v>45</v>
      </c>
      <c r="F69" s="19"/>
    </row>
    <row r="70" spans="1:6" ht="15.75">
      <c r="A70" s="17" t="s">
        <v>98</v>
      </c>
      <c r="F70" s="19"/>
    </row>
    <row r="71" spans="1:6" ht="15.75">
      <c r="A71" s="17" t="s">
        <v>46</v>
      </c>
      <c r="F71" s="19"/>
    </row>
    <row r="72" ht="15.75">
      <c r="F72" s="17"/>
    </row>
    <row r="73" spans="3:6" ht="15.75">
      <c r="C73" s="29"/>
      <c r="F73" s="19">
        <f>F66-F60</f>
        <v>0</v>
      </c>
    </row>
    <row r="74" spans="4:6" ht="15.75">
      <c r="D74" s="37"/>
      <c r="E74" s="61"/>
      <c r="F74" s="37"/>
    </row>
    <row r="75" ht="15.75">
      <c r="F75" s="62"/>
    </row>
  </sheetData>
  <printOptions/>
  <pageMargins left="0.75" right="0.75" top="1" bottom="1" header="0.5" footer="0.5"/>
  <pageSetup horizontalDpi="600" verticalDpi="600" orientation="portrait" paperSize="9" scale="6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necsb</cp:lastModifiedBy>
  <cp:lastPrinted>2006-02-21T00:34:14Z</cp:lastPrinted>
  <dcterms:created xsi:type="dcterms:W3CDTF">2004-06-22T05:33:12Z</dcterms:created>
  <dcterms:modified xsi:type="dcterms:W3CDTF">2006-02-22T06:29:33Z</dcterms:modified>
  <cp:category/>
  <cp:version/>
  <cp:contentType/>
  <cp:contentStatus/>
</cp:coreProperties>
</file>