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555" windowWidth="8055" windowHeight="5175" activeTab="3"/>
  </bookViews>
  <sheets>
    <sheet name="inc" sheetId="1" r:id="rId1"/>
    <sheet name="bs" sheetId="2" r:id="rId2"/>
    <sheet name="cshflw" sheetId="3" r:id="rId3"/>
    <sheet name="Equity" sheetId="4" r:id="rId4"/>
  </sheets>
  <definedNames>
    <definedName name="_xlnm.Print_Titles" localSheetId="2">'cshflw'!$1:$11</definedName>
  </definedNames>
  <calcPr fullCalcOnLoad="1"/>
</workbook>
</file>

<file path=xl/sharedStrings.xml><?xml version="1.0" encoding="utf-8"?>
<sst xmlns="http://schemas.openxmlformats.org/spreadsheetml/2006/main" count="184" uniqueCount="131">
  <si>
    <t>MAXBIZ CORPORATION BERHAD  (Co No : 587870-T)</t>
  </si>
  <si>
    <t xml:space="preserve">Condensed Consolidated Income Statements </t>
  </si>
  <si>
    <t>Cumulative Year-to-date for</t>
  </si>
  <si>
    <t xml:space="preserve">Current Quarter ended </t>
  </si>
  <si>
    <t>Revenue</t>
  </si>
  <si>
    <t>Cost of sales</t>
  </si>
  <si>
    <t>Other operating income</t>
  </si>
  <si>
    <t>Other operating expenses</t>
  </si>
  <si>
    <t>Finance cost</t>
  </si>
  <si>
    <t>(Loss)/Profit before taxation</t>
  </si>
  <si>
    <t>Taxation</t>
  </si>
  <si>
    <t>(Loss)/Profit after taxation</t>
  </si>
  <si>
    <t>Minority interest</t>
  </si>
  <si>
    <t>Net (loss)/profit for the period</t>
  </si>
  <si>
    <t>EPS - Basic (sen)</t>
  </si>
  <si>
    <t>EPS - Diluted (sen)</t>
  </si>
  <si>
    <t>(The Condensed Consolidated Income Statements should be read in conjunction with the</t>
  </si>
  <si>
    <t xml:space="preserve"> audited financial statements for the year ended 31 December 2004 and the accompanying</t>
  </si>
  <si>
    <t>explanatory notes attached to the quarterly financial statements)</t>
  </si>
  <si>
    <t>Condensed Consolidated Balance Sheets</t>
  </si>
  <si>
    <t xml:space="preserve">AS AT </t>
  </si>
  <si>
    <t>AS AT</t>
  </si>
  <si>
    <t>PRECEDING</t>
  </si>
  <si>
    <t>CURRENT</t>
  </si>
  <si>
    <t>FINANCIAL</t>
  </si>
  <si>
    <t>YEAR ENDED</t>
  </si>
  <si>
    <t>(UNAUDITED)</t>
  </si>
  <si>
    <t>(AUDITED)</t>
  </si>
  <si>
    <t>31/12/2004</t>
  </si>
  <si>
    <t>(RM'000)</t>
  </si>
  <si>
    <t>Non-Current Assets</t>
  </si>
  <si>
    <t>-</t>
  </si>
  <si>
    <t>Property, plant &amp; equipment</t>
  </si>
  <si>
    <t>Investment property</t>
  </si>
  <si>
    <t>Investment in associated company</t>
  </si>
  <si>
    <t>Long term investments</t>
  </si>
  <si>
    <t xml:space="preserve">Goodwill </t>
  </si>
  <si>
    <t xml:space="preserve">Goodwill on consolidation </t>
  </si>
  <si>
    <t>Other long terms assets</t>
  </si>
  <si>
    <t>Current Assets</t>
  </si>
  <si>
    <t>Inventories</t>
  </si>
  <si>
    <t>Trade receivables</t>
  </si>
  <si>
    <t>Other receivables, deposits &amp; prepayments</t>
  </si>
  <si>
    <t>Cash and bank balances</t>
  </si>
  <si>
    <t>Current Liabilities</t>
  </si>
  <si>
    <t>Trade payables</t>
  </si>
  <si>
    <t>Other payables &amp; accruals</t>
  </si>
  <si>
    <t>Short term borrowings</t>
  </si>
  <si>
    <t>Provision for taxation</t>
  </si>
  <si>
    <t>Dividend payable</t>
  </si>
  <si>
    <t>Shareholders' Funds</t>
  </si>
  <si>
    <t>Share Capital</t>
  </si>
  <si>
    <t>Foreign exchange reserves</t>
  </si>
  <si>
    <t>Hire purchase creditors</t>
  </si>
  <si>
    <t>Long term borrowings</t>
  </si>
  <si>
    <t>Deferred taxation</t>
  </si>
  <si>
    <t>(The Condensed Consolidated Balance Sheet should be read in conjunction with the</t>
  </si>
  <si>
    <t xml:space="preserve">Note -  There are no comparative figures for the preceding year corresponding quarter as the Group </t>
  </si>
  <si>
    <t xml:space="preserve">           was formed on 7 October 2004.</t>
  </si>
  <si>
    <t>Condensed Consolidated Cash Flow Statement</t>
  </si>
  <si>
    <t>ended</t>
  </si>
  <si>
    <t>CASH FLOWS FROM OPERATING ACTIVITIES</t>
  </si>
  <si>
    <t>Adjustments for :</t>
  </si>
  <si>
    <t>Depreciation</t>
  </si>
  <si>
    <t>Loss on disposal of subsisdiary</t>
  </si>
  <si>
    <t>Amortisation of goodwill</t>
  </si>
  <si>
    <t>Interest expense</t>
  </si>
  <si>
    <t>Interest income</t>
  </si>
  <si>
    <t>Operating profit before working capital changes</t>
  </si>
  <si>
    <t>Increase in payables</t>
  </si>
  <si>
    <t>Cash generated from operations</t>
  </si>
  <si>
    <t>Interest paid</t>
  </si>
  <si>
    <t>Tax paid</t>
  </si>
  <si>
    <t>Net cash generated from operating activities</t>
  </si>
  <si>
    <t>CASH FLOWS FROM INVESTING ACTIVITIES</t>
  </si>
  <si>
    <t>Purchase of property, plant and equipment</t>
  </si>
  <si>
    <t>Interest received</t>
  </si>
  <si>
    <t>Net cash used in investing activities</t>
  </si>
  <si>
    <t>CASH FLOWS FROM FINANCING ACTIVITIES</t>
  </si>
  <si>
    <t>Net cash used in financing activities</t>
  </si>
  <si>
    <t xml:space="preserve"> EQUIVALENTS</t>
  </si>
  <si>
    <t>CASH AND CASH EQUIVALENTS AT BEGINNING</t>
  </si>
  <si>
    <t>Cash and cash equivalents comprise :</t>
  </si>
  <si>
    <t>Bank overdrafts</t>
  </si>
  <si>
    <t>(The Condensed Consolidated Cash Flow Statement should be read in conjunction with the</t>
  </si>
  <si>
    <t>audited financial statements for the year ended 31 December 2004 and the accompanying</t>
  </si>
  <si>
    <t>N/A - Not Applicable</t>
  </si>
  <si>
    <t>Condensed Consolidated Statement of Changes in Equity</t>
  </si>
  <si>
    <t>Total</t>
  </si>
  <si>
    <t>At 1 January 2004</t>
  </si>
  <si>
    <t>Issue of share capital</t>
  </si>
  <si>
    <t>Net profit for the year</t>
  </si>
  <si>
    <t>At 31 December 2004</t>
  </si>
  <si>
    <t>At 1 January 2005</t>
  </si>
  <si>
    <t>At 1 January 2003</t>
  </si>
  <si>
    <t>Net loss for the period</t>
  </si>
  <si>
    <t>At 31 December 2003</t>
  </si>
  <si>
    <t xml:space="preserve">(The Condensed Consolidated Statement of Changes in Equity should be read in </t>
  </si>
  <si>
    <t xml:space="preserve">conjuction with the audited financial statements for the year ended 31 December 2004 </t>
  </si>
  <si>
    <t>and the accompanying explanatory notes attached to the quarterly financial statements.)</t>
  </si>
  <si>
    <t>Net Loss for the period</t>
  </si>
  <si>
    <t>Retained Profits</t>
  </si>
  <si>
    <t>For the fourth quarter ended 31 December 2005 (UNAUDITED)</t>
  </si>
  <si>
    <t xml:space="preserve">12 months ended </t>
  </si>
  <si>
    <t>31/12/2005</t>
  </si>
  <si>
    <t>For the year ended 31 December 2005 (UNAUDITED)</t>
  </si>
  <si>
    <t>At 31 December 2005</t>
  </si>
  <si>
    <t>12 months</t>
  </si>
  <si>
    <t>Gross (loss)/profit</t>
  </si>
  <si>
    <t>(Loss)/Profit from operations</t>
  </si>
  <si>
    <t>Retained profits</t>
  </si>
  <si>
    <t>Net current assets</t>
  </si>
  <si>
    <t>Drawdown on short term borrowings</t>
  </si>
  <si>
    <t>Loss on  investment</t>
  </si>
  <si>
    <t>Loss on currency exchange (unrealised)</t>
  </si>
  <si>
    <t>Other income</t>
  </si>
  <si>
    <t>Interest expenses</t>
  </si>
  <si>
    <t>Acquisition of subsidiaries (Note a)</t>
  </si>
  <si>
    <t>Note a:</t>
  </si>
  <si>
    <t>Net effect on acquisition of subsidaries</t>
  </si>
  <si>
    <t>Receivables</t>
  </si>
  <si>
    <t>Payables</t>
  </si>
  <si>
    <t>Property, plant and equipment</t>
  </si>
  <si>
    <t xml:space="preserve">As at 31 December 2005 </t>
  </si>
  <si>
    <t>(Increase)/Decrease in receivables</t>
  </si>
  <si>
    <t>Decrease in inventories</t>
  </si>
  <si>
    <t>(Payment) of hire purchase liabilities</t>
  </si>
  <si>
    <t xml:space="preserve">NET (DECREASE)/INCREASE IN CASH AND CASH </t>
  </si>
  <si>
    <t xml:space="preserve"> OF YEAR</t>
  </si>
  <si>
    <t>CASH AND CASH EQUIVALENTS AT END OF YEAR</t>
  </si>
  <si>
    <t>Net assets per share (RM)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</si>
</sst>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Continuous"/>
    </xf>
    <xf numFmtId="15" fontId="0" fillId="0" borderId="0" xfId="0" applyNumberFormat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Border="1" applyAlignment="1">
      <alignment/>
    </xf>
    <xf numFmtId="172" fontId="0" fillId="0" borderId="0" xfId="15" applyNumberFormat="1" applyFont="1" applyAlignment="1">
      <alignment horizontal="right"/>
    </xf>
    <xf numFmtId="37" fontId="0" fillId="0" borderId="1" xfId="0" applyNumberFormat="1" applyFill="1" applyBorder="1" applyAlignment="1">
      <alignment/>
    </xf>
    <xf numFmtId="172" fontId="0" fillId="0" borderId="1" xfId="15" applyNumberFormat="1" applyFont="1" applyBorder="1" applyAlignment="1">
      <alignment horizontal="right"/>
    </xf>
    <xf numFmtId="0" fontId="1" fillId="0" borderId="0" xfId="0" applyFont="1" applyAlignment="1">
      <alignment/>
    </xf>
    <xf numFmtId="37" fontId="1" fillId="0" borderId="0" xfId="0" applyNumberFormat="1" applyFont="1" applyFill="1" applyBorder="1" applyAlignment="1">
      <alignment/>
    </xf>
    <xf numFmtId="39" fontId="0" fillId="0" borderId="2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 quotePrefix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15" applyNumberFormat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Continuous"/>
    </xf>
    <xf numFmtId="169" fontId="0" fillId="0" borderId="0" xfId="0" applyNumberFormat="1" applyBorder="1" applyAlignment="1">
      <alignment horizontal="centerContinuous"/>
    </xf>
    <xf numFmtId="169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ill="1" applyAlignment="1" quotePrefix="1">
      <alignment horizontal="right"/>
    </xf>
    <xf numFmtId="0" fontId="4" fillId="0" borderId="0" xfId="0" applyFont="1" applyAlignment="1">
      <alignment/>
    </xf>
    <xf numFmtId="169" fontId="0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38" fontId="0" fillId="0" borderId="0" xfId="0" applyNumberFormat="1" applyFont="1" applyAlignment="1">
      <alignment horizontal="right"/>
    </xf>
    <xf numFmtId="169" fontId="0" fillId="0" borderId="3" xfId="0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4" fillId="0" borderId="0" xfId="0" applyFont="1" applyFill="1" applyAlignment="1">
      <alignment/>
    </xf>
    <xf numFmtId="169" fontId="0" fillId="0" borderId="0" xfId="0" applyNumberFormat="1" applyFont="1" applyFill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169" fontId="0" fillId="0" borderId="3" xfId="0" applyNumberFormat="1" applyFont="1" applyFill="1" applyBorder="1" applyAlignment="1">
      <alignment horizontal="center"/>
    </xf>
    <xf numFmtId="169" fontId="0" fillId="0" borderId="3" xfId="0" applyNumberFormat="1" applyFill="1" applyBorder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right"/>
    </xf>
    <xf numFmtId="169" fontId="0" fillId="0" borderId="4" xfId="0" applyNumberFormat="1" applyFont="1" applyFill="1" applyBorder="1" applyAlignment="1">
      <alignment horizontal="center"/>
    </xf>
    <xf numFmtId="169" fontId="0" fillId="0" borderId="4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169" fontId="0" fillId="0" borderId="4" xfId="0" applyNumberFormat="1" applyFon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71" fontId="0" fillId="0" borderId="0" xfId="15" applyNumberFormat="1" applyAlignment="1">
      <alignment horizontal="center"/>
    </xf>
    <xf numFmtId="9" fontId="0" fillId="0" borderId="0" xfId="19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172" fontId="0" fillId="0" borderId="0" xfId="15" applyNumberFormat="1" applyFont="1" applyFill="1" applyAlignment="1">
      <alignment horizontal="center" vertical="top" wrapText="1"/>
    </xf>
    <xf numFmtId="172" fontId="0" fillId="0" borderId="0" xfId="15" applyNumberFormat="1" applyFont="1" applyAlignment="1">
      <alignment/>
    </xf>
    <xf numFmtId="0" fontId="0" fillId="0" borderId="0" xfId="0" applyFont="1" applyFill="1" applyAlignment="1">
      <alignment horizontal="justify" vertical="top" wrapText="1"/>
    </xf>
    <xf numFmtId="172" fontId="0" fillId="0" borderId="1" xfId="15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72" fontId="0" fillId="0" borderId="5" xfId="15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72" fontId="0" fillId="0" borderId="0" xfId="15" applyNumberFormat="1" applyFont="1" applyFill="1" applyBorder="1" applyAlignment="1">
      <alignment horizontal="center" vertical="top" wrapText="1"/>
    </xf>
    <xf numFmtId="171" fontId="0" fillId="0" borderId="0" xfId="15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5" fillId="0" borderId="0" xfId="0" applyFont="1" applyAlignment="1" quotePrefix="1">
      <alignment/>
    </xf>
    <xf numFmtId="0" fontId="1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172" fontId="0" fillId="0" borderId="0" xfId="15" applyNumberFormat="1" applyBorder="1" applyAlignment="1">
      <alignment/>
    </xf>
    <xf numFmtId="0" fontId="2" fillId="0" borderId="0" xfId="0" applyFont="1" applyAlignment="1">
      <alignment horizontal="left"/>
    </xf>
    <xf numFmtId="172" fontId="0" fillId="0" borderId="0" xfId="15" applyNumberFormat="1" applyAlignment="1">
      <alignment horizontal="center"/>
    </xf>
    <xf numFmtId="172" fontId="0" fillId="0" borderId="0" xfId="15" applyNumberFormat="1" applyBorder="1" applyAlignment="1">
      <alignment horizontal="center"/>
    </xf>
    <xf numFmtId="172" fontId="0" fillId="0" borderId="1" xfId="15" applyNumberFormat="1" applyFont="1" applyBorder="1" applyAlignment="1">
      <alignment horizontal="center"/>
    </xf>
    <xf numFmtId="172" fontId="0" fillId="0" borderId="0" xfId="15" applyNumberFormat="1" applyFont="1" applyBorder="1" applyAlignment="1">
      <alignment horizontal="center"/>
    </xf>
    <xf numFmtId="172" fontId="0" fillId="0" borderId="0" xfId="15" applyNumberFormat="1" applyBorder="1" applyAlignment="1" quotePrefix="1">
      <alignment horizontal="center"/>
    </xf>
    <xf numFmtId="172" fontId="0" fillId="0" borderId="0" xfId="15" applyNumberFormat="1" applyAlignment="1" quotePrefix="1">
      <alignment horizontal="center"/>
    </xf>
    <xf numFmtId="172" fontId="0" fillId="0" borderId="1" xfId="15" applyNumberFormat="1" applyBorder="1" applyAlignment="1" quotePrefix="1">
      <alignment horizontal="center"/>
    </xf>
    <xf numFmtId="172" fontId="0" fillId="0" borderId="1" xfId="15" applyNumberFormat="1" applyBorder="1" applyAlignment="1">
      <alignment/>
    </xf>
    <xf numFmtId="172" fontId="1" fillId="0" borderId="1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2" fontId="0" fillId="0" borderId="6" xfId="15" applyNumberFormat="1" applyBorder="1" applyAlignment="1" quotePrefix="1">
      <alignment horizontal="center"/>
    </xf>
    <xf numFmtId="172" fontId="0" fillId="0" borderId="6" xfId="15" applyNumberFormat="1" applyBorder="1" applyAlignment="1">
      <alignment/>
    </xf>
    <xf numFmtId="172" fontId="0" fillId="0" borderId="1" xfId="15" applyNumberFormat="1" applyFont="1" applyBorder="1" applyAlignment="1">
      <alignment horizontal="center"/>
    </xf>
    <xf numFmtId="37" fontId="0" fillId="0" borderId="1" xfId="15" applyNumberFormat="1" applyFont="1" applyFill="1" applyBorder="1" applyAlignment="1">
      <alignment horizontal="right" vertical="top" wrapText="1"/>
    </xf>
    <xf numFmtId="37" fontId="0" fillId="0" borderId="0" xfId="15" applyNumberFormat="1" applyFont="1" applyFill="1" applyAlignment="1">
      <alignment horizontal="right" vertical="top" wrapText="1"/>
    </xf>
    <xf numFmtId="37" fontId="0" fillId="0" borderId="0" xfId="15" applyNumberFormat="1" applyFont="1" applyAlignment="1">
      <alignment horizontal="right"/>
    </xf>
    <xf numFmtId="37" fontId="0" fillId="0" borderId="5" xfId="15" applyNumberFormat="1" applyFont="1" applyFill="1" applyBorder="1" applyAlignment="1">
      <alignment horizontal="right" vertical="top" wrapText="1"/>
    </xf>
    <xf numFmtId="37" fontId="0" fillId="0" borderId="0" xfId="15" applyNumberFormat="1" applyFont="1" applyFill="1" applyAlignment="1">
      <alignment horizontal="center" vertical="top" wrapText="1"/>
    </xf>
    <xf numFmtId="37" fontId="0" fillId="0" borderId="0" xfId="15" applyNumberFormat="1" applyFont="1" applyFill="1" applyBorder="1" applyAlignment="1">
      <alignment horizontal="center" vertical="top" wrapText="1"/>
    </xf>
    <xf numFmtId="37" fontId="0" fillId="0" borderId="0" xfId="15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15" fontId="0" fillId="0" borderId="0" xfId="0" applyNumberFormat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37" fontId="1" fillId="0" borderId="2" xfId="0" applyNumberFormat="1" applyFont="1" applyFill="1" applyBorder="1" applyAlignment="1">
      <alignment/>
    </xf>
    <xf numFmtId="37" fontId="0" fillId="0" borderId="0" xfId="15" applyNumberFormat="1" applyFont="1" applyFill="1" applyBorder="1" applyAlignment="1">
      <alignment horizontal="right" vertical="top" wrapText="1"/>
    </xf>
    <xf numFmtId="172" fontId="0" fillId="0" borderId="0" xfId="15" applyNumberFormat="1" applyFont="1" applyBorder="1" applyAlignment="1">
      <alignment/>
    </xf>
    <xf numFmtId="172" fontId="0" fillId="0" borderId="0" xfId="0" applyNumberFormat="1" applyFont="1" applyAlignment="1">
      <alignment/>
    </xf>
    <xf numFmtId="37" fontId="0" fillId="0" borderId="0" xfId="15" applyNumberFormat="1" applyFont="1" applyFill="1" applyAlignment="1">
      <alignment horizontal="right"/>
    </xf>
    <xf numFmtId="37" fontId="0" fillId="0" borderId="4" xfId="15" applyNumberFormat="1" applyFont="1" applyFill="1" applyBorder="1" applyAlignment="1">
      <alignment horizontal="right"/>
    </xf>
    <xf numFmtId="172" fontId="0" fillId="0" borderId="4" xfId="15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="75" zoomScaleNormal="75" workbookViewId="0" topLeftCell="A1">
      <selection activeCell="F9" sqref="F9:H9"/>
    </sheetView>
  </sheetViews>
  <sheetFormatPr defaultColWidth="9.140625" defaultRowHeight="12.75"/>
  <cols>
    <col min="1" max="1" width="36.28125" style="0" customWidth="1"/>
    <col min="2" max="2" width="12.140625" style="0" customWidth="1"/>
    <col min="3" max="3" width="1.7109375" style="0" customWidth="1"/>
    <col min="4" max="4" width="12.140625" style="0" bestFit="1" customWidth="1"/>
    <col min="5" max="5" width="1.7109375" style="0" customWidth="1"/>
    <col min="6" max="6" width="11.421875" style="0" bestFit="1" customWidth="1"/>
    <col min="7" max="7" width="1.7109375" style="0" customWidth="1"/>
    <col min="8" max="8" width="12.140625" style="0" bestFit="1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3" ht="12.75">
      <c r="A3" s="2" t="s">
        <v>1</v>
      </c>
    </row>
    <row r="4" ht="12.75">
      <c r="A4" s="2" t="s">
        <v>102</v>
      </c>
    </row>
    <row r="6" spans="2:8" ht="12.75">
      <c r="B6" s="3"/>
      <c r="C6" s="4"/>
      <c r="D6" s="3"/>
      <c r="E6" s="3"/>
      <c r="F6" s="5" t="s">
        <v>2</v>
      </c>
      <c r="G6" s="3"/>
      <c r="H6" s="3"/>
    </row>
    <row r="7" spans="2:8" ht="12.75">
      <c r="B7" s="6" t="s">
        <v>3</v>
      </c>
      <c r="C7" s="7"/>
      <c r="D7" s="6"/>
      <c r="E7" s="8"/>
      <c r="F7" s="6" t="s">
        <v>103</v>
      </c>
      <c r="G7" s="9"/>
      <c r="H7" s="9"/>
    </row>
    <row r="8" spans="2:8" ht="12.75">
      <c r="B8" s="10" t="s">
        <v>104</v>
      </c>
      <c r="C8" s="11"/>
      <c r="D8" s="10" t="s">
        <v>28</v>
      </c>
      <c r="E8" s="12"/>
      <c r="F8" s="10" t="s">
        <v>104</v>
      </c>
      <c r="G8" s="11"/>
      <c r="H8" s="10" t="s">
        <v>28</v>
      </c>
    </row>
    <row r="9" spans="2:8" ht="12.75">
      <c r="B9" s="10"/>
      <c r="C9" s="11"/>
      <c r="D9" s="10"/>
      <c r="E9" s="12"/>
      <c r="F9" s="36" t="s">
        <v>26</v>
      </c>
      <c r="G9" s="37"/>
      <c r="H9" s="38" t="s">
        <v>27</v>
      </c>
    </row>
    <row r="10" spans="2:8" ht="12.75">
      <c r="B10" s="13" t="s">
        <v>29</v>
      </c>
      <c r="C10" s="37"/>
      <c r="D10" s="13" t="s">
        <v>29</v>
      </c>
      <c r="E10" s="8"/>
      <c r="F10" s="13" t="s">
        <v>29</v>
      </c>
      <c r="G10" s="37"/>
      <c r="H10" s="13" t="s">
        <v>29</v>
      </c>
    </row>
    <row r="11" spans="2:8" ht="12.75">
      <c r="B11" s="14"/>
      <c r="C11" s="15"/>
      <c r="D11" s="14"/>
      <c r="E11" s="14"/>
      <c r="F11" s="14"/>
      <c r="G11" s="14"/>
      <c r="H11" s="14"/>
    </row>
    <row r="12" spans="1:8" ht="12.75">
      <c r="A12" s="16" t="s">
        <v>4</v>
      </c>
      <c r="B12" s="17">
        <v>12056</v>
      </c>
      <c r="C12" s="18"/>
      <c r="D12" s="19">
        <v>17050</v>
      </c>
      <c r="E12" s="18"/>
      <c r="F12" s="17">
        <v>54056</v>
      </c>
      <c r="G12" s="18"/>
      <c r="H12" s="19">
        <v>72891</v>
      </c>
    </row>
    <row r="13" spans="1:8" ht="12.75">
      <c r="A13" s="16"/>
      <c r="B13" s="17"/>
      <c r="C13" s="18"/>
      <c r="D13" s="17"/>
      <c r="E13" s="18"/>
      <c r="F13" s="17"/>
      <c r="G13" s="18"/>
      <c r="H13" s="17"/>
    </row>
    <row r="14" spans="1:8" ht="12.75">
      <c r="A14" s="16" t="s">
        <v>5</v>
      </c>
      <c r="B14" s="20">
        <v>-12986</v>
      </c>
      <c r="C14" s="18"/>
      <c r="D14" s="21">
        <v>-11562</v>
      </c>
      <c r="E14" s="18"/>
      <c r="F14" s="20">
        <v>-48603</v>
      </c>
      <c r="G14" s="18"/>
      <c r="H14" s="21">
        <v>-51948</v>
      </c>
    </row>
    <row r="15" spans="1:8" ht="12.75">
      <c r="A15" s="16"/>
      <c r="B15" s="17"/>
      <c r="C15" s="18"/>
      <c r="D15" s="17"/>
      <c r="E15" s="18"/>
      <c r="F15" s="17"/>
      <c r="G15" s="18"/>
      <c r="H15" s="17"/>
    </row>
    <row r="16" spans="1:8" ht="12.75">
      <c r="A16" t="s">
        <v>108</v>
      </c>
      <c r="B16" s="17">
        <f>SUM(B12:B14)</f>
        <v>-930</v>
      </c>
      <c r="C16" s="18"/>
      <c r="D16" s="17">
        <f>SUM(D12:D14)</f>
        <v>5488</v>
      </c>
      <c r="E16" s="18"/>
      <c r="F16" s="17">
        <f>SUM(F12:F14)</f>
        <v>5453</v>
      </c>
      <c r="G16" s="18"/>
      <c r="H16" s="17">
        <f>SUM(H12:H14)</f>
        <v>20943</v>
      </c>
    </row>
    <row r="17" spans="2:8" ht="12.75">
      <c r="B17" s="17"/>
      <c r="C17" s="18"/>
      <c r="D17" s="17"/>
      <c r="E17" s="18"/>
      <c r="F17" s="17"/>
      <c r="G17" s="18"/>
      <c r="H17" s="17"/>
    </row>
    <row r="18" spans="1:8" ht="12.75">
      <c r="A18" t="s">
        <v>6</v>
      </c>
      <c r="B18" s="17">
        <v>277</v>
      </c>
      <c r="C18" s="18"/>
      <c r="D18" s="19">
        <v>78</v>
      </c>
      <c r="E18" s="18"/>
      <c r="F18" s="17">
        <v>1376</v>
      </c>
      <c r="G18" s="18"/>
      <c r="H18" s="19">
        <v>563</v>
      </c>
    </row>
    <row r="19" spans="1:8" ht="12.75">
      <c r="A19" t="s">
        <v>7</v>
      </c>
      <c r="B19" s="20">
        <v>-1964</v>
      </c>
      <c r="C19" s="18"/>
      <c r="D19" s="21">
        <v>-2779</v>
      </c>
      <c r="E19" s="18"/>
      <c r="F19" s="20">
        <v>-6983</v>
      </c>
      <c r="G19" s="18"/>
      <c r="H19" s="21">
        <f>-2575-125-2594-2000</f>
        <v>-7294</v>
      </c>
    </row>
    <row r="20" spans="2:8" ht="12.75">
      <c r="B20" s="18"/>
      <c r="C20" s="18"/>
      <c r="D20" s="18"/>
      <c r="E20" s="18"/>
      <c r="F20" s="18"/>
      <c r="G20" s="18"/>
      <c r="H20" s="18"/>
    </row>
    <row r="21" spans="1:8" ht="12.75">
      <c r="A21" t="s">
        <v>109</v>
      </c>
      <c r="B21" s="17">
        <f>SUM(B16:B19)</f>
        <v>-2617</v>
      </c>
      <c r="C21" s="18"/>
      <c r="D21" s="17">
        <f>SUM(D16:D19)</f>
        <v>2787</v>
      </c>
      <c r="E21" s="18"/>
      <c r="F21" s="17">
        <f>SUM(F16:F19)</f>
        <v>-154</v>
      </c>
      <c r="G21" s="18"/>
      <c r="H21" s="17">
        <f>SUM(H16:H19)</f>
        <v>14212</v>
      </c>
    </row>
    <row r="22" spans="2:8" ht="12.75">
      <c r="B22" s="17"/>
      <c r="C22" s="18"/>
      <c r="D22" s="17"/>
      <c r="E22" s="18"/>
      <c r="F22" s="17"/>
      <c r="G22" s="18"/>
      <c r="H22" s="17"/>
    </row>
    <row r="23" spans="1:8" ht="12.75">
      <c r="A23" t="s">
        <v>8</v>
      </c>
      <c r="B23" s="20">
        <v>-255</v>
      </c>
      <c r="C23" s="18"/>
      <c r="D23" s="21">
        <v>-76</v>
      </c>
      <c r="E23" s="18"/>
      <c r="F23" s="20">
        <v>-1785</v>
      </c>
      <c r="G23" s="18"/>
      <c r="H23" s="21">
        <v>-182</v>
      </c>
    </row>
    <row r="24" spans="2:8" ht="12.75">
      <c r="B24" s="18"/>
      <c r="C24" s="18"/>
      <c r="D24" s="18"/>
      <c r="E24" s="18"/>
      <c r="F24" s="18"/>
      <c r="G24" s="18"/>
      <c r="H24" s="18"/>
    </row>
    <row r="25" spans="1:8" ht="12.75">
      <c r="A25" s="22" t="s">
        <v>9</v>
      </c>
      <c r="B25" s="23">
        <f>SUM(B21:B23)</f>
        <v>-2872</v>
      </c>
      <c r="C25" s="23"/>
      <c r="D25" s="23">
        <f>SUM(D21:D23)</f>
        <v>2711</v>
      </c>
      <c r="E25" s="23"/>
      <c r="F25" s="23">
        <f>SUM(F21:F23)</f>
        <v>-1939</v>
      </c>
      <c r="G25" s="23"/>
      <c r="H25" s="23">
        <f>SUM(H21:H23)</f>
        <v>14030</v>
      </c>
    </row>
    <row r="26" spans="1:8" ht="12.75">
      <c r="A26" s="22"/>
      <c r="B26" s="17"/>
      <c r="C26" s="18"/>
      <c r="D26" s="17"/>
      <c r="E26" s="18"/>
      <c r="F26" s="17"/>
      <c r="G26" s="18"/>
      <c r="H26" s="17"/>
    </row>
    <row r="27" spans="1:8" ht="12.75">
      <c r="A27" s="16" t="s">
        <v>10</v>
      </c>
      <c r="B27" s="20">
        <v>-174</v>
      </c>
      <c r="C27" s="18"/>
      <c r="D27" s="21">
        <v>-422</v>
      </c>
      <c r="E27" s="18"/>
      <c r="F27" s="20">
        <v>-894</v>
      </c>
      <c r="G27" s="18"/>
      <c r="H27" s="21">
        <v>-1825</v>
      </c>
    </row>
    <row r="28" spans="1:8" ht="12.75">
      <c r="A28" s="22"/>
      <c r="B28" s="17"/>
      <c r="C28" s="18"/>
      <c r="D28" s="17"/>
      <c r="E28" s="18"/>
      <c r="F28" s="17"/>
      <c r="G28" s="18"/>
      <c r="H28" s="17"/>
    </row>
    <row r="29" spans="1:8" ht="12.75">
      <c r="A29" s="22" t="s">
        <v>11</v>
      </c>
      <c r="B29" s="23">
        <f>SUM(B25:B27)</f>
        <v>-3046</v>
      </c>
      <c r="C29" s="23"/>
      <c r="D29" s="23">
        <f>SUM(D25:D27)</f>
        <v>2289</v>
      </c>
      <c r="E29" s="23"/>
      <c r="F29" s="23">
        <f>SUM(F25:F27)</f>
        <v>-2833</v>
      </c>
      <c r="G29" s="23"/>
      <c r="H29" s="23">
        <f>SUM(H25:H27)</f>
        <v>12205</v>
      </c>
    </row>
    <row r="30" spans="1:8" ht="12.75">
      <c r="A30" s="22"/>
      <c r="B30" s="17"/>
      <c r="C30" s="18"/>
      <c r="D30" s="17"/>
      <c r="E30" s="18"/>
      <c r="F30" s="17"/>
      <c r="G30" s="18"/>
      <c r="H30" s="17"/>
    </row>
    <row r="31" spans="1:8" ht="12.75">
      <c r="A31" s="16" t="s">
        <v>12</v>
      </c>
      <c r="B31" s="20">
        <v>0</v>
      </c>
      <c r="C31" s="18"/>
      <c r="D31" s="20">
        <v>0</v>
      </c>
      <c r="E31" s="18"/>
      <c r="F31" s="20">
        <v>0</v>
      </c>
      <c r="G31" s="18"/>
      <c r="H31" s="20">
        <v>0</v>
      </c>
    </row>
    <row r="32" spans="1:8" ht="12.75">
      <c r="A32" s="22"/>
      <c r="B32" s="17"/>
      <c r="C32" s="18"/>
      <c r="D32" s="17"/>
      <c r="E32" s="18"/>
      <c r="F32" s="17"/>
      <c r="G32" s="18"/>
      <c r="H32" s="17"/>
    </row>
    <row r="33" spans="1:8" ht="13.5" thickBot="1">
      <c r="A33" s="22" t="s">
        <v>13</v>
      </c>
      <c r="B33" s="111">
        <f>+B29-B31</f>
        <v>-3046</v>
      </c>
      <c r="C33" s="23"/>
      <c r="D33" s="111">
        <f>+D29-D31</f>
        <v>2289</v>
      </c>
      <c r="E33" s="23"/>
      <c r="F33" s="111">
        <f>+F29-F31</f>
        <v>-2833</v>
      </c>
      <c r="G33" s="23"/>
      <c r="H33" s="111">
        <f>+H29-H31</f>
        <v>12205</v>
      </c>
    </row>
    <row r="34" spans="2:8" ht="13.5" thickTop="1">
      <c r="B34" s="17"/>
      <c r="C34" s="18"/>
      <c r="D34" s="17"/>
      <c r="E34" s="18"/>
      <c r="F34" s="17"/>
      <c r="G34" s="18"/>
      <c r="H34" s="17"/>
    </row>
    <row r="35" spans="1:8" ht="13.5" thickBot="1">
      <c r="A35" t="s">
        <v>14</v>
      </c>
      <c r="B35" s="24">
        <v>-2.14</v>
      </c>
      <c r="C35" s="25"/>
      <c r="D35" s="24">
        <v>1.61</v>
      </c>
      <c r="E35" s="25"/>
      <c r="F35" s="24">
        <v>-1.99</v>
      </c>
      <c r="G35" s="25"/>
      <c r="H35" s="24">
        <v>35.8</v>
      </c>
    </row>
    <row r="36" spans="2:8" ht="13.5" thickTop="1">
      <c r="B36" s="26"/>
      <c r="C36" s="25"/>
      <c r="D36" s="26"/>
      <c r="E36" s="25"/>
      <c r="F36" s="26"/>
      <c r="G36" s="25"/>
      <c r="H36" s="26"/>
    </row>
    <row r="37" spans="1:8" ht="13.5" thickBot="1">
      <c r="A37" t="s">
        <v>15</v>
      </c>
      <c r="B37" s="24">
        <v>-1.83</v>
      </c>
      <c r="C37" s="25"/>
      <c r="D37" s="24">
        <v>6.72</v>
      </c>
      <c r="E37" s="25"/>
      <c r="F37" s="24">
        <v>-1.64</v>
      </c>
      <c r="G37" s="25"/>
      <c r="H37" s="24">
        <v>21.6</v>
      </c>
    </row>
    <row r="38" spans="3:7" ht="13.5" thickTop="1">
      <c r="C38" s="27"/>
      <c r="E38" s="27"/>
      <c r="G38" s="27"/>
    </row>
    <row r="39" spans="1:7" ht="12.75">
      <c r="A39" s="28" t="s">
        <v>16</v>
      </c>
      <c r="C39" s="27"/>
      <c r="E39" s="27"/>
      <c r="G39" s="27"/>
    </row>
    <row r="40" spans="1:7" ht="12.75">
      <c r="A40" s="22" t="s">
        <v>17</v>
      </c>
      <c r="E40" s="27"/>
      <c r="G40" s="27"/>
    </row>
    <row r="41" spans="1:7" ht="12.75">
      <c r="A41" s="22" t="s">
        <v>18</v>
      </c>
      <c r="E41" s="27"/>
      <c r="G41" s="27"/>
    </row>
    <row r="42" spans="5:7" ht="12.75">
      <c r="E42" s="27"/>
      <c r="G42" s="27"/>
    </row>
    <row r="43" spans="1:8" ht="12.75">
      <c r="A43" s="29"/>
      <c r="B43" s="29"/>
      <c r="C43" s="29"/>
      <c r="D43" s="29"/>
      <c r="E43" s="29"/>
      <c r="F43" s="29"/>
      <c r="G43" s="29"/>
      <c r="H43" s="29"/>
    </row>
    <row r="44" spans="1:8" ht="12.75">
      <c r="A44" s="29"/>
      <c r="B44" s="29"/>
      <c r="C44" s="29"/>
      <c r="D44" s="29"/>
      <c r="E44" s="29"/>
      <c r="F44" s="29"/>
      <c r="G44" s="29"/>
      <c r="H44" s="29"/>
    </row>
    <row r="45" ht="12.75">
      <c r="A45" s="3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="75" zoomScaleNormal="75" workbookViewId="0" topLeftCell="A1">
      <selection activeCell="D62" sqref="D62"/>
    </sheetView>
  </sheetViews>
  <sheetFormatPr defaultColWidth="9.140625" defaultRowHeight="12.75"/>
  <cols>
    <col min="1" max="1" width="3.140625" style="0" customWidth="1"/>
    <col min="3" max="3" width="27.421875" style="0" customWidth="1"/>
    <col min="4" max="4" width="14.57421875" style="32" bestFit="1" customWidth="1"/>
    <col min="5" max="5" width="3.7109375" style="33" customWidth="1"/>
    <col min="6" max="6" width="14.140625" style="32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ht="12.75">
      <c r="A2" s="1"/>
    </row>
    <row r="3" ht="12.75">
      <c r="A3" s="2" t="s">
        <v>19</v>
      </c>
    </row>
    <row r="4" ht="12.75">
      <c r="A4" s="2" t="s">
        <v>123</v>
      </c>
    </row>
    <row r="5" spans="4:6" ht="12.75">
      <c r="D5" s="34"/>
      <c r="E5" s="35"/>
      <c r="F5" s="34"/>
    </row>
    <row r="6" spans="4:6" ht="12.75">
      <c r="D6" s="36" t="s">
        <v>20</v>
      </c>
      <c r="E6" s="37"/>
      <c r="F6" s="38" t="s">
        <v>21</v>
      </c>
    </row>
    <row r="7" spans="4:6" ht="12.75" hidden="1">
      <c r="D7" s="36" t="s">
        <v>23</v>
      </c>
      <c r="E7" s="37"/>
      <c r="F7" s="38" t="s">
        <v>22</v>
      </c>
    </row>
    <row r="8" spans="4:6" ht="12.75" hidden="1">
      <c r="D8" s="38" t="s">
        <v>24</v>
      </c>
      <c r="E8" s="37"/>
      <c r="F8" s="38" t="s">
        <v>24</v>
      </c>
    </row>
    <row r="9" spans="4:6" ht="12.75">
      <c r="D9" s="38" t="s">
        <v>25</v>
      </c>
      <c r="E9" s="37"/>
      <c r="F9" s="38" t="s">
        <v>25</v>
      </c>
    </row>
    <row r="10" spans="4:6" ht="12.75">
      <c r="D10" s="108" t="s">
        <v>104</v>
      </c>
      <c r="E10" s="109"/>
      <c r="F10" s="108" t="s">
        <v>28</v>
      </c>
    </row>
    <row r="11" spans="4:6" ht="12.75">
      <c r="D11" s="36" t="s">
        <v>26</v>
      </c>
      <c r="E11" s="37"/>
      <c r="F11" s="38" t="s">
        <v>27</v>
      </c>
    </row>
    <row r="12" spans="4:6" ht="12.75">
      <c r="D12" s="110" t="s">
        <v>29</v>
      </c>
      <c r="E12" s="37"/>
      <c r="F12" s="110" t="s">
        <v>29</v>
      </c>
    </row>
    <row r="13" spans="1:6" ht="12.75">
      <c r="A13" t="s">
        <v>30</v>
      </c>
      <c r="D13" s="13"/>
      <c r="E13" s="37"/>
      <c r="F13" s="13"/>
    </row>
    <row r="14" spans="1:6" ht="12.75">
      <c r="A14" s="39" t="s">
        <v>31</v>
      </c>
      <c r="B14" s="40" t="s">
        <v>32</v>
      </c>
      <c r="D14" s="41">
        <v>104466</v>
      </c>
      <c r="F14" s="32">
        <v>101783</v>
      </c>
    </row>
    <row r="15" spans="1:6" ht="12.75" hidden="1">
      <c r="A15" s="39" t="s">
        <v>31</v>
      </c>
      <c r="B15" s="40" t="s">
        <v>33</v>
      </c>
      <c r="D15" s="42">
        <v>0</v>
      </c>
      <c r="F15" s="32">
        <v>0</v>
      </c>
    </row>
    <row r="16" spans="2:6" ht="12.75" hidden="1">
      <c r="B16" s="40" t="s">
        <v>34</v>
      </c>
      <c r="D16" s="42">
        <v>0</v>
      </c>
      <c r="F16" s="32">
        <v>0</v>
      </c>
    </row>
    <row r="17" spans="2:6" ht="12.75" hidden="1">
      <c r="B17" s="40" t="s">
        <v>35</v>
      </c>
      <c r="D17" s="42">
        <v>0</v>
      </c>
      <c r="F17" s="32">
        <v>0</v>
      </c>
    </row>
    <row r="18" spans="1:6" ht="12.75">
      <c r="A18" s="39" t="s">
        <v>31</v>
      </c>
      <c r="B18" s="40" t="s">
        <v>36</v>
      </c>
      <c r="D18" s="43">
        <v>16209</v>
      </c>
      <c r="F18" s="32">
        <v>17074</v>
      </c>
    </row>
    <row r="19" spans="1:6" ht="12.75">
      <c r="A19" s="39" t="s">
        <v>31</v>
      </c>
      <c r="B19" s="40" t="s">
        <v>37</v>
      </c>
      <c r="D19" s="41">
        <v>49402</v>
      </c>
      <c r="F19" s="36">
        <v>52035</v>
      </c>
    </row>
    <row r="20" spans="1:6" ht="12.75" hidden="1">
      <c r="A20" t="s">
        <v>38</v>
      </c>
      <c r="D20" s="42">
        <v>0</v>
      </c>
      <c r="F20" s="32">
        <v>0</v>
      </c>
    </row>
    <row r="21" spans="4:6" ht="12.75">
      <c r="D21" s="44">
        <f>SUM(D14:D20)</f>
        <v>170077</v>
      </c>
      <c r="F21" s="45">
        <f>SUM(F14:F20)</f>
        <v>170892</v>
      </c>
    </row>
    <row r="22" spans="1:4" ht="12.75">
      <c r="A22" t="s">
        <v>39</v>
      </c>
      <c r="D22" s="42"/>
    </row>
    <row r="23" spans="1:6" s="14" customFormat="1" ht="12.75">
      <c r="A23" s="39" t="s">
        <v>31</v>
      </c>
      <c r="B23" s="46" t="s">
        <v>40</v>
      </c>
      <c r="D23" s="47">
        <v>9952</v>
      </c>
      <c r="E23" s="48"/>
      <c r="F23" s="49">
        <v>12179</v>
      </c>
    </row>
    <row r="24" spans="1:6" s="14" customFormat="1" ht="12.75">
      <c r="A24" s="39" t="s">
        <v>31</v>
      </c>
      <c r="B24" s="46" t="s">
        <v>41</v>
      </c>
      <c r="D24" s="47">
        <v>14971</v>
      </c>
      <c r="E24" s="48"/>
      <c r="F24" s="49">
        <v>16782</v>
      </c>
    </row>
    <row r="25" spans="1:6" s="14" customFormat="1" ht="12.75">
      <c r="A25" s="39" t="s">
        <v>31</v>
      </c>
      <c r="B25" s="46" t="s">
        <v>42</v>
      </c>
      <c r="D25" s="47">
        <v>9042</v>
      </c>
      <c r="E25" s="48"/>
      <c r="F25" s="49">
        <v>5962</v>
      </c>
    </row>
    <row r="26" spans="1:6" s="14" customFormat="1" ht="12.75">
      <c r="A26" s="39" t="s">
        <v>31</v>
      </c>
      <c r="B26" s="46" t="s">
        <v>43</v>
      </c>
      <c r="D26" s="47">
        <v>1042</v>
      </c>
      <c r="E26" s="48"/>
      <c r="F26" s="49">
        <v>1811</v>
      </c>
    </row>
    <row r="27" ht="12.75" hidden="1"/>
    <row r="28" spans="4:6" s="14" customFormat="1" ht="12.75">
      <c r="D28" s="50">
        <f>SUM(D23:D26)</f>
        <v>35007</v>
      </c>
      <c r="E28" s="48"/>
      <c r="F28" s="51">
        <f>SUM(F23:F26)</f>
        <v>36734</v>
      </c>
    </row>
    <row r="29" spans="4:6" s="14" customFormat="1" ht="12.75">
      <c r="D29" s="52"/>
      <c r="E29" s="48"/>
      <c r="F29" s="49"/>
    </row>
    <row r="30" spans="1:6" s="14" customFormat="1" ht="12.75">
      <c r="A30" s="14" t="s">
        <v>44</v>
      </c>
      <c r="D30" s="52"/>
      <c r="E30" s="48"/>
      <c r="F30" s="49"/>
    </row>
    <row r="31" spans="1:6" s="14" customFormat="1" ht="12.75">
      <c r="A31" s="39" t="s">
        <v>31</v>
      </c>
      <c r="B31" s="46" t="s">
        <v>45</v>
      </c>
      <c r="D31" s="47">
        <v>4052</v>
      </c>
      <c r="E31" s="48"/>
      <c r="F31" s="49">
        <v>2931</v>
      </c>
    </row>
    <row r="32" spans="1:6" s="14" customFormat="1" ht="12.75">
      <c r="A32" s="39" t="s">
        <v>31</v>
      </c>
      <c r="B32" s="46" t="s">
        <v>46</v>
      </c>
      <c r="D32" s="47">
        <v>2504</v>
      </c>
      <c r="E32" s="48"/>
      <c r="F32" s="49">
        <v>1728</v>
      </c>
    </row>
    <row r="33" spans="1:6" s="14" customFormat="1" ht="12.75">
      <c r="A33" s="39" t="s">
        <v>31</v>
      </c>
      <c r="B33" s="46" t="s">
        <v>47</v>
      </c>
      <c r="D33" s="47">
        <v>5672</v>
      </c>
      <c r="E33" s="48"/>
      <c r="F33" s="49">
        <v>6661</v>
      </c>
    </row>
    <row r="34" spans="1:6" s="14" customFormat="1" ht="12.75">
      <c r="A34" s="39" t="s">
        <v>31</v>
      </c>
      <c r="B34" s="46" t="s">
        <v>48</v>
      </c>
      <c r="D34" s="53">
        <v>6406</v>
      </c>
      <c r="E34" s="48"/>
      <c r="F34" s="49">
        <v>8524</v>
      </c>
    </row>
    <row r="35" spans="1:6" s="14" customFormat="1" ht="12.75" hidden="1">
      <c r="A35" s="39" t="s">
        <v>31</v>
      </c>
      <c r="B35" s="46" t="s">
        <v>49</v>
      </c>
      <c r="D35" s="52"/>
      <c r="E35" s="48"/>
      <c r="F35" s="49">
        <v>0</v>
      </c>
    </row>
    <row r="36" spans="2:6" s="14" customFormat="1" ht="12.75">
      <c r="B36" s="46"/>
      <c r="D36" s="50">
        <f>SUM(D31:D35)</f>
        <v>18634</v>
      </c>
      <c r="E36" s="48"/>
      <c r="F36" s="51">
        <f>SUM(F31:F35)</f>
        <v>19844</v>
      </c>
    </row>
    <row r="37" spans="1:6" s="14" customFormat="1" ht="12.75">
      <c r="A37" s="14" t="s">
        <v>111</v>
      </c>
      <c r="D37" s="47">
        <f>D28-D36</f>
        <v>16373</v>
      </c>
      <c r="E37" s="48"/>
      <c r="F37" s="49">
        <f>F28-F36</f>
        <v>16890</v>
      </c>
    </row>
    <row r="38" spans="4:6" s="14" customFormat="1" ht="13.5" thickBot="1">
      <c r="D38" s="54">
        <f>+D21+D28-D36</f>
        <v>186450</v>
      </c>
      <c r="E38" s="48"/>
      <c r="F38" s="55">
        <f>+F21+F28-F36</f>
        <v>187782</v>
      </c>
    </row>
    <row r="39" spans="4:6" s="14" customFormat="1" ht="13.5" thickTop="1">
      <c r="D39" s="52"/>
      <c r="E39" s="48"/>
      <c r="F39" s="49"/>
    </row>
    <row r="40" spans="4:6" s="14" customFormat="1" ht="12.75">
      <c r="D40" s="52"/>
      <c r="E40" s="48"/>
      <c r="F40" s="49"/>
    </row>
    <row r="41" spans="1:6" s="14" customFormat="1" ht="12.75">
      <c r="A41" s="14" t="s">
        <v>50</v>
      </c>
      <c r="D41" s="52"/>
      <c r="E41" s="48"/>
      <c r="F41" s="49"/>
    </row>
    <row r="42" spans="1:6" s="14" customFormat="1" ht="12.75">
      <c r="A42" s="14" t="s">
        <v>51</v>
      </c>
      <c r="D42" s="47">
        <v>142231</v>
      </c>
      <c r="E42" s="48"/>
      <c r="F42" s="49">
        <v>142231</v>
      </c>
    </row>
    <row r="43" spans="1:6" s="14" customFormat="1" ht="12.75">
      <c r="A43" s="56" t="s">
        <v>110</v>
      </c>
      <c r="B43" s="46"/>
      <c r="D43" s="47">
        <f>Equity!E27</f>
        <v>9367</v>
      </c>
      <c r="E43" s="48"/>
      <c r="F43" s="49">
        <v>12200</v>
      </c>
    </row>
    <row r="44" spans="1:6" s="14" customFormat="1" ht="12.75" hidden="1">
      <c r="A44" s="39" t="s">
        <v>31</v>
      </c>
      <c r="B44" s="46" t="s">
        <v>52</v>
      </c>
      <c r="D44" s="52">
        <v>0</v>
      </c>
      <c r="E44" s="48"/>
      <c r="F44" s="49">
        <v>0</v>
      </c>
    </row>
    <row r="45" spans="2:6" s="14" customFormat="1" ht="12.75">
      <c r="B45" s="46"/>
      <c r="D45" s="50">
        <f>SUM(D42:D44)</f>
        <v>151598</v>
      </c>
      <c r="E45" s="48"/>
      <c r="F45" s="51">
        <f>SUM(F42:F44)</f>
        <v>154431</v>
      </c>
    </row>
    <row r="46" spans="4:6" s="14" customFormat="1" ht="12.75">
      <c r="D46" s="52"/>
      <c r="E46" s="48"/>
      <c r="F46" s="49"/>
    </row>
    <row r="47" spans="1:6" s="14" customFormat="1" ht="12.75">
      <c r="A47" s="14" t="s">
        <v>53</v>
      </c>
      <c r="D47" s="47">
        <v>13</v>
      </c>
      <c r="E47" s="48"/>
      <c r="F47" s="49">
        <v>15</v>
      </c>
    </row>
    <row r="48" spans="1:6" s="14" customFormat="1" ht="12.75">
      <c r="A48" s="14" t="s">
        <v>54</v>
      </c>
      <c r="D48" s="47">
        <v>27118</v>
      </c>
      <c r="E48" s="48"/>
      <c r="F48" s="49">
        <v>25616</v>
      </c>
    </row>
    <row r="49" spans="1:6" ht="12.75">
      <c r="A49" t="s">
        <v>55</v>
      </c>
      <c r="D49" s="41">
        <v>7721</v>
      </c>
      <c r="F49" s="32">
        <v>7720</v>
      </c>
    </row>
    <row r="50" spans="4:6" ht="13.5" thickBot="1">
      <c r="D50" s="57">
        <f>SUM(D45:D49)</f>
        <v>186450</v>
      </c>
      <c r="F50" s="58">
        <f>SUM(F45:F49)</f>
        <v>187782</v>
      </c>
    </row>
    <row r="51" spans="4:6" ht="13.5" thickTop="1">
      <c r="D51" s="59"/>
      <c r="F51" s="33"/>
    </row>
    <row r="52" spans="1:6" ht="12.75">
      <c r="A52" t="s">
        <v>130</v>
      </c>
      <c r="D52" s="60">
        <f>D45/D42</f>
        <v>1.0658576540979112</v>
      </c>
      <c r="F52" s="60">
        <f>F45/F42</f>
        <v>1.0857759560152147</v>
      </c>
    </row>
    <row r="54" spans="1:6" ht="12.75">
      <c r="A54" s="28" t="s">
        <v>56</v>
      </c>
      <c r="C54" s="27"/>
      <c r="D54" s="8"/>
      <c r="F54" s="61"/>
    </row>
    <row r="55" spans="1:5" ht="12.75">
      <c r="A55" s="22" t="s">
        <v>17</v>
      </c>
      <c r="D55" s="8"/>
      <c r="E55" s="32"/>
    </row>
    <row r="56" ht="12.75">
      <c r="A56" s="22" t="s">
        <v>18</v>
      </c>
    </row>
    <row r="58" ht="12.75" hidden="1">
      <c r="A58" s="29" t="s">
        <v>57</v>
      </c>
    </row>
    <row r="59" ht="12.75" hidden="1">
      <c r="A59" s="29" t="s">
        <v>58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view="pageBreakPreview" zoomScale="75" zoomScaleNormal="75" zoomScaleSheetLayoutView="75" workbookViewId="0" topLeftCell="A1">
      <selection activeCell="H15" sqref="H15"/>
    </sheetView>
  </sheetViews>
  <sheetFormatPr defaultColWidth="9.140625" defaultRowHeight="12.75"/>
  <cols>
    <col min="1" max="1" width="3.421875" style="16" customWidth="1"/>
    <col min="2" max="2" width="52.421875" style="16" customWidth="1"/>
    <col min="3" max="3" width="13.7109375" style="62" customWidth="1"/>
    <col min="4" max="4" width="5.7109375" style="16" customWidth="1"/>
    <col min="5" max="5" width="12.8515625" style="16" customWidth="1"/>
    <col min="6" max="6" width="8.421875" style="16" customWidth="1"/>
    <col min="7" max="16384" width="9.140625" style="16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3" spans="1:2" ht="12.75">
      <c r="A3" s="2" t="s">
        <v>59</v>
      </c>
      <c r="B3" s="2"/>
    </row>
    <row r="4" spans="1:2" ht="12.75">
      <c r="A4" s="2" t="s">
        <v>123</v>
      </c>
      <c r="B4" s="2"/>
    </row>
    <row r="5" spans="1:2" ht="12.75">
      <c r="A5" s="2"/>
      <c r="B5" s="2"/>
    </row>
    <row r="6" spans="3:5" ht="12.75">
      <c r="C6" s="63"/>
      <c r="E6" s="64"/>
    </row>
    <row r="7" spans="3:5" ht="12.75">
      <c r="C7" s="13" t="s">
        <v>107</v>
      </c>
      <c r="E7" s="13" t="s">
        <v>107</v>
      </c>
    </row>
    <row r="8" spans="3:5" ht="12.75">
      <c r="C8" s="65" t="s">
        <v>60</v>
      </c>
      <c r="E8" s="66" t="s">
        <v>60</v>
      </c>
    </row>
    <row r="9" spans="3:5" ht="12.75">
      <c r="C9" s="10" t="s">
        <v>104</v>
      </c>
      <c r="D9" s="11"/>
      <c r="E9" s="10" t="s">
        <v>28</v>
      </c>
    </row>
    <row r="10" spans="3:5" ht="12.75">
      <c r="C10" s="36" t="s">
        <v>26</v>
      </c>
      <c r="D10" s="37"/>
      <c r="E10" s="38" t="s">
        <v>27</v>
      </c>
    </row>
    <row r="11" spans="3:5" ht="12.75">
      <c r="C11" s="13" t="s">
        <v>29</v>
      </c>
      <c r="E11" s="13" t="s">
        <v>29</v>
      </c>
    </row>
    <row r="12" spans="2:3" ht="12.75">
      <c r="B12" s="67" t="s">
        <v>61</v>
      </c>
      <c r="C12" s="68"/>
    </row>
    <row r="13" spans="2:3" ht="12.75">
      <c r="B13" s="69"/>
      <c r="C13" s="68"/>
    </row>
    <row r="14" spans="2:5" ht="12.75">
      <c r="B14" s="69" t="s">
        <v>9</v>
      </c>
      <c r="C14" s="70">
        <v>-1939</v>
      </c>
      <c r="E14" s="70">
        <v>14030</v>
      </c>
    </row>
    <row r="15" spans="2:5" ht="12.75">
      <c r="B15" s="69"/>
      <c r="C15" s="70"/>
      <c r="E15" s="70"/>
    </row>
    <row r="16" spans="2:5" ht="12.75">
      <c r="B16" s="69" t="s">
        <v>62</v>
      </c>
      <c r="C16" s="70"/>
      <c r="E16" s="70"/>
    </row>
    <row r="17" spans="2:5" ht="12.75">
      <c r="B17" s="69" t="s">
        <v>63</v>
      </c>
      <c r="C17" s="101">
        <v>8434</v>
      </c>
      <c r="D17" s="71"/>
      <c r="E17" s="70">
        <v>7260</v>
      </c>
    </row>
    <row r="18" spans="2:5" ht="12.75">
      <c r="B18" s="69" t="s">
        <v>64</v>
      </c>
      <c r="C18" s="70">
        <v>0</v>
      </c>
      <c r="D18" s="71"/>
      <c r="E18" s="70">
        <v>0</v>
      </c>
    </row>
    <row r="19" spans="2:5" ht="12.75">
      <c r="B19" s="69" t="s">
        <v>65</v>
      </c>
      <c r="C19" s="101">
        <v>3499</v>
      </c>
      <c r="D19" s="71"/>
      <c r="E19" s="70">
        <v>874</v>
      </c>
    </row>
    <row r="20" spans="2:5" ht="12.75">
      <c r="B20" s="69" t="s">
        <v>66</v>
      </c>
      <c r="C20" s="101">
        <v>1770</v>
      </c>
      <c r="D20" s="71"/>
      <c r="E20" s="70">
        <v>127</v>
      </c>
    </row>
    <row r="21" spans="2:5" ht="12.75">
      <c r="B21" s="72" t="s">
        <v>67</v>
      </c>
      <c r="C21" s="112">
        <v>-12</v>
      </c>
      <c r="D21" s="113"/>
      <c r="E21" s="79">
        <v>-23</v>
      </c>
    </row>
    <row r="22" spans="2:5" ht="12.75">
      <c r="B22" s="72" t="s">
        <v>115</v>
      </c>
      <c r="C22" s="70">
        <v>0</v>
      </c>
      <c r="D22" s="113"/>
      <c r="E22" s="79">
        <v>-322</v>
      </c>
    </row>
    <row r="23" spans="2:5" ht="12.75">
      <c r="B23" s="72" t="s">
        <v>113</v>
      </c>
      <c r="C23" s="70">
        <v>0</v>
      </c>
      <c r="D23" s="71"/>
      <c r="E23" s="70">
        <v>2000</v>
      </c>
    </row>
    <row r="24" spans="2:5" ht="12.75">
      <c r="B24" s="72" t="s">
        <v>114</v>
      </c>
      <c r="C24" s="73">
        <v>0</v>
      </c>
      <c r="D24" s="71"/>
      <c r="E24" s="73">
        <v>9</v>
      </c>
    </row>
    <row r="25" spans="2:6" ht="12.75">
      <c r="B25" s="72" t="s">
        <v>68</v>
      </c>
      <c r="C25" s="102">
        <f>SUM(C14:C23)</f>
        <v>11752</v>
      </c>
      <c r="E25" s="71">
        <f>SUM(E14:E24)</f>
        <v>23955</v>
      </c>
      <c r="F25" s="114"/>
    </row>
    <row r="26" spans="1:5" ht="12.75">
      <c r="A26" s="74"/>
      <c r="B26" s="72" t="s">
        <v>124</v>
      </c>
      <c r="C26" s="101">
        <v>-1285</v>
      </c>
      <c r="E26" s="70">
        <v>154</v>
      </c>
    </row>
    <row r="27" spans="2:5" ht="12.75">
      <c r="B27" s="72" t="s">
        <v>125</v>
      </c>
      <c r="C27" s="101">
        <v>2226</v>
      </c>
      <c r="E27" s="70">
        <v>0</v>
      </c>
    </row>
    <row r="28" spans="2:5" ht="12.75">
      <c r="B28" s="72" t="s">
        <v>69</v>
      </c>
      <c r="C28" s="100">
        <v>1901</v>
      </c>
      <c r="E28" s="73">
        <v>257</v>
      </c>
    </row>
    <row r="29" spans="1:5" ht="12.75">
      <c r="A29" s="75"/>
      <c r="B29" s="72" t="s">
        <v>70</v>
      </c>
      <c r="C29" s="101">
        <f>SUM(C25:C28)</f>
        <v>14594</v>
      </c>
      <c r="E29" s="70">
        <f>SUM(E25:E28)</f>
        <v>24366</v>
      </c>
    </row>
    <row r="30" spans="1:5" ht="12.75">
      <c r="A30" s="75"/>
      <c r="B30" s="72" t="s">
        <v>71</v>
      </c>
      <c r="C30" s="101">
        <f>-C20</f>
        <v>-1770</v>
      </c>
      <c r="E30" s="70">
        <v>-57</v>
      </c>
    </row>
    <row r="31" spans="1:5" ht="12.75">
      <c r="A31" s="76"/>
      <c r="B31" s="72" t="s">
        <v>72</v>
      </c>
      <c r="C31" s="101">
        <v>-3000</v>
      </c>
      <c r="E31" s="70">
        <v>0</v>
      </c>
    </row>
    <row r="32" spans="1:5" ht="12.75">
      <c r="A32" s="75"/>
      <c r="B32" s="72" t="s">
        <v>73</v>
      </c>
      <c r="C32" s="103">
        <f>SUM(C29:C31)</f>
        <v>9824</v>
      </c>
      <c r="E32" s="77">
        <f>SUM(E29:E31)</f>
        <v>24309</v>
      </c>
    </row>
    <row r="33" spans="1:5" ht="12.75">
      <c r="A33" s="75"/>
      <c r="B33" s="69"/>
      <c r="C33" s="101"/>
      <c r="E33" s="70"/>
    </row>
    <row r="34" spans="1:5" ht="12.75">
      <c r="A34" s="75"/>
      <c r="B34" s="69"/>
      <c r="C34" s="101"/>
      <c r="E34" s="70"/>
    </row>
    <row r="35" spans="1:5" ht="12.75">
      <c r="A35" s="75"/>
      <c r="B35" s="67" t="s">
        <v>74</v>
      </c>
      <c r="C35" s="101"/>
      <c r="E35" s="70"/>
    </row>
    <row r="36" spans="1:5" ht="12.75">
      <c r="A36" s="75"/>
      <c r="B36" s="67"/>
      <c r="C36" s="101"/>
      <c r="E36" s="70"/>
    </row>
    <row r="37" spans="1:5" ht="12.75">
      <c r="A37" s="75"/>
      <c r="B37" s="69" t="s">
        <v>117</v>
      </c>
      <c r="C37" s="101">
        <v>0</v>
      </c>
      <c r="E37" s="70">
        <v>-23200</v>
      </c>
    </row>
    <row r="38" spans="1:5" ht="12.75">
      <c r="A38" s="75"/>
      <c r="B38" s="69" t="s">
        <v>75</v>
      </c>
      <c r="C38" s="101">
        <v>-11117</v>
      </c>
      <c r="E38" s="70">
        <v>-89</v>
      </c>
    </row>
    <row r="39" spans="1:5" ht="12.75">
      <c r="A39" s="75"/>
      <c r="B39" s="69" t="s">
        <v>115</v>
      </c>
      <c r="C39" s="70">
        <v>0</v>
      </c>
      <c r="E39" s="70">
        <v>322</v>
      </c>
    </row>
    <row r="40" spans="1:5" ht="12.75">
      <c r="A40" s="75"/>
      <c r="B40" s="72" t="s">
        <v>76</v>
      </c>
      <c r="C40" s="101">
        <f>-C21</f>
        <v>12</v>
      </c>
      <c r="E40" s="70">
        <v>23</v>
      </c>
    </row>
    <row r="41" spans="1:5" ht="12.75">
      <c r="A41" s="76"/>
      <c r="B41" s="72" t="s">
        <v>116</v>
      </c>
      <c r="C41" s="70">
        <v>0</v>
      </c>
      <c r="E41" s="70">
        <v>-70</v>
      </c>
    </row>
    <row r="42" spans="1:5" ht="12.75">
      <c r="A42" s="75"/>
      <c r="B42" s="69" t="s">
        <v>77</v>
      </c>
      <c r="C42" s="103">
        <f>SUM(C38:C41)</f>
        <v>-11105</v>
      </c>
      <c r="E42" s="77">
        <f>SUM(E37:E41)</f>
        <v>-23014</v>
      </c>
    </row>
    <row r="43" spans="1:5" ht="12.75">
      <c r="A43" s="75"/>
      <c r="B43" s="69"/>
      <c r="C43" s="101"/>
      <c r="E43" s="71"/>
    </row>
    <row r="44" spans="1:5" ht="12.75">
      <c r="A44" s="75"/>
      <c r="B44" s="67" t="s">
        <v>78</v>
      </c>
      <c r="C44" s="101"/>
      <c r="E44" s="71"/>
    </row>
    <row r="45" spans="1:3" ht="12.75">
      <c r="A45" s="75"/>
      <c r="B45" s="69"/>
      <c r="C45" s="101"/>
    </row>
    <row r="46" spans="1:5" ht="12.75">
      <c r="A46" s="75"/>
      <c r="B46" s="69" t="s">
        <v>126</v>
      </c>
      <c r="C46" s="101">
        <v>-2</v>
      </c>
      <c r="E46" s="70">
        <v>0</v>
      </c>
    </row>
    <row r="47" spans="1:5" ht="12.75">
      <c r="A47" s="22"/>
      <c r="B47" s="69" t="s">
        <v>112</v>
      </c>
      <c r="C47" s="101">
        <v>1030</v>
      </c>
      <c r="E47" s="70">
        <v>0</v>
      </c>
    </row>
    <row r="48" spans="2:5" ht="12.75">
      <c r="B48" s="69" t="s">
        <v>79</v>
      </c>
      <c r="C48" s="103">
        <f>SUM(C46:C47)</f>
        <v>1028</v>
      </c>
      <c r="E48" s="77">
        <f>SUM(E46:E47)</f>
        <v>0</v>
      </c>
    </row>
    <row r="49" spans="2:5" ht="12.75">
      <c r="B49" s="69"/>
      <c r="C49" s="101"/>
      <c r="E49" s="70"/>
    </row>
    <row r="50" spans="2:5" ht="12.75">
      <c r="B50" s="67" t="s">
        <v>127</v>
      </c>
      <c r="C50" s="101">
        <f>C32+C42+C48</f>
        <v>-253</v>
      </c>
      <c r="E50" s="101">
        <f>E32+E42+E48</f>
        <v>1295</v>
      </c>
    </row>
    <row r="51" spans="2:5" ht="12.75">
      <c r="B51" s="67" t="s">
        <v>80</v>
      </c>
      <c r="C51" s="101"/>
      <c r="E51" s="70"/>
    </row>
    <row r="52" spans="2:5" ht="12.75">
      <c r="B52" s="67" t="s">
        <v>81</v>
      </c>
      <c r="C52" s="101">
        <v>1295</v>
      </c>
      <c r="E52" s="70">
        <v>0</v>
      </c>
    </row>
    <row r="53" spans="2:5" ht="12.75">
      <c r="B53" s="67" t="s">
        <v>128</v>
      </c>
      <c r="C53" s="104"/>
      <c r="E53" s="70"/>
    </row>
    <row r="54" spans="2:5" ht="12.75">
      <c r="B54" s="67" t="s">
        <v>129</v>
      </c>
      <c r="C54" s="103">
        <f>SUM(C50:C53)</f>
        <v>1042</v>
      </c>
      <c r="E54" s="77">
        <f>SUM(E50:E53)</f>
        <v>1295</v>
      </c>
    </row>
    <row r="55" spans="2:5" ht="12.75">
      <c r="B55" s="69"/>
      <c r="C55" s="104"/>
      <c r="E55" s="70"/>
    </row>
    <row r="56" spans="2:5" ht="12.75">
      <c r="B56" s="69" t="s">
        <v>82</v>
      </c>
      <c r="C56" s="104"/>
      <c r="E56" s="70"/>
    </row>
    <row r="57" spans="2:5" ht="12.75">
      <c r="B57" s="69" t="s">
        <v>43</v>
      </c>
      <c r="C57" s="101">
        <v>1042</v>
      </c>
      <c r="E57" s="70">
        <v>1811</v>
      </c>
    </row>
    <row r="58" spans="1:5" ht="12.75">
      <c r="A58" s="78"/>
      <c r="B58" s="69" t="s">
        <v>83</v>
      </c>
      <c r="C58" s="101">
        <v>0</v>
      </c>
      <c r="E58" s="70">
        <v>-516</v>
      </c>
    </row>
    <row r="59" spans="2:5" ht="12.75">
      <c r="B59" s="69"/>
      <c r="C59" s="103">
        <f>SUM(C57:C58)</f>
        <v>1042</v>
      </c>
      <c r="E59" s="77">
        <f>SUM(E57:E58)</f>
        <v>1295</v>
      </c>
    </row>
    <row r="60" spans="2:5" ht="12.75">
      <c r="B60" s="69"/>
      <c r="C60" s="105"/>
      <c r="E60" s="79"/>
    </row>
    <row r="61" spans="3:5" ht="12.75">
      <c r="C61" s="16"/>
      <c r="E61" s="80"/>
    </row>
    <row r="62" spans="2:5" ht="12.75">
      <c r="B62" s="69"/>
      <c r="C62" s="106"/>
      <c r="E62" s="80"/>
    </row>
    <row r="63" spans="2:5" ht="12.75">
      <c r="B63" s="69"/>
      <c r="C63" s="106"/>
      <c r="E63" s="80"/>
    </row>
    <row r="64" spans="2:5" ht="12.75">
      <c r="B64" s="69" t="s">
        <v>118</v>
      </c>
      <c r="C64" s="106"/>
      <c r="E64" s="80"/>
    </row>
    <row r="65" spans="2:5" ht="12.75">
      <c r="B65" s="69" t="s">
        <v>119</v>
      </c>
      <c r="C65" s="106"/>
      <c r="E65" s="80"/>
    </row>
    <row r="66" spans="2:5" ht="12.75">
      <c r="B66" s="69"/>
      <c r="C66" s="106"/>
      <c r="E66" s="80"/>
    </row>
    <row r="67" spans="2:5" ht="12.75">
      <c r="B67" s="69" t="s">
        <v>40</v>
      </c>
      <c r="C67" s="70">
        <v>0</v>
      </c>
      <c r="E67" s="115">
        <v>1480</v>
      </c>
    </row>
    <row r="68" spans="2:5" ht="12.75">
      <c r="B68" s="69" t="s">
        <v>120</v>
      </c>
      <c r="C68" s="70">
        <v>0</v>
      </c>
      <c r="E68" s="115">
        <v>-3588</v>
      </c>
    </row>
    <row r="69" spans="2:5" ht="12.75">
      <c r="B69" s="69" t="s">
        <v>121</v>
      </c>
      <c r="C69" s="70">
        <v>0</v>
      </c>
      <c r="E69" s="115">
        <v>-636</v>
      </c>
    </row>
    <row r="70" spans="2:5" ht="12.75">
      <c r="B70" s="69" t="s">
        <v>122</v>
      </c>
      <c r="C70" s="70">
        <v>0</v>
      </c>
      <c r="E70" s="115">
        <v>-20456</v>
      </c>
    </row>
    <row r="71" spans="2:5" ht="13.5" thickBot="1">
      <c r="B71" s="69"/>
      <c r="C71" s="117">
        <v>0</v>
      </c>
      <c r="E71" s="116">
        <f>SUM(E67:E70)</f>
        <v>-23200</v>
      </c>
    </row>
    <row r="72" spans="2:5" ht="13.5" thickTop="1">
      <c r="B72" s="69"/>
      <c r="C72" s="106"/>
      <c r="E72" s="80"/>
    </row>
    <row r="73" spans="2:5" ht="12.75">
      <c r="B73" s="69"/>
      <c r="C73" s="106"/>
      <c r="E73" s="80"/>
    </row>
    <row r="74" spans="2:3" ht="12.75">
      <c r="B74" s="69"/>
      <c r="C74" s="107"/>
    </row>
    <row r="75" spans="2:3" ht="12.75">
      <c r="B75" s="82" t="s">
        <v>84</v>
      </c>
      <c r="C75" s="83"/>
    </row>
    <row r="76" spans="2:3" ht="12.75">
      <c r="B76" s="22" t="s">
        <v>85</v>
      </c>
      <c r="C76" s="84"/>
    </row>
    <row r="77" ht="12.75">
      <c r="B77" s="22" t="s">
        <v>18</v>
      </c>
    </row>
    <row r="78" ht="12.75">
      <c r="C78" s="81"/>
    </row>
    <row r="79" spans="2:3" ht="12.75" hidden="1">
      <c r="B79" s="29" t="s">
        <v>57</v>
      </c>
      <c r="C79"/>
    </row>
    <row r="80" spans="2:3" ht="12.75" hidden="1">
      <c r="B80" s="29" t="s">
        <v>58</v>
      </c>
      <c r="C80"/>
    </row>
    <row r="81" ht="12.75" hidden="1">
      <c r="B81" s="30" t="s">
        <v>86</v>
      </c>
    </row>
  </sheetData>
  <printOptions/>
  <pageMargins left="0.75" right="0.75" top="0.51" bottom="0.41" header="0.28" footer="0.26"/>
  <pageSetup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75" zoomScaleNormal="75" workbookViewId="0" topLeftCell="A1">
      <selection activeCell="G26" sqref="G26"/>
    </sheetView>
  </sheetViews>
  <sheetFormatPr defaultColWidth="9.140625" defaultRowHeight="12.75"/>
  <cols>
    <col min="1" max="1" width="22.00390625" style="0" customWidth="1"/>
    <col min="2" max="2" width="9.57421875" style="0" customWidth="1"/>
    <col min="3" max="3" width="14.140625" style="31" customWidth="1"/>
    <col min="4" max="4" width="1.28515625" style="31" customWidth="1"/>
    <col min="5" max="5" width="19.421875" style="31" customWidth="1"/>
    <col min="6" max="6" width="1.28515625" style="31" customWidth="1"/>
    <col min="7" max="7" width="15.28125" style="31" customWidth="1"/>
    <col min="8" max="8" width="6.00390625" style="0" customWidth="1"/>
  </cols>
  <sheetData>
    <row r="1" spans="1:7" ht="12.75">
      <c r="A1" s="118" t="s">
        <v>0</v>
      </c>
      <c r="B1" s="118"/>
      <c r="C1" s="118"/>
      <c r="D1" s="118"/>
      <c r="E1" s="118"/>
      <c r="F1" s="118"/>
      <c r="G1" s="118"/>
    </row>
    <row r="2" spans="4:6" ht="12.75">
      <c r="D2" s="85"/>
      <c r="F2" s="85"/>
    </row>
    <row r="3" spans="1:7" ht="12.75">
      <c r="A3" s="86" t="s">
        <v>87</v>
      </c>
      <c r="B3" s="86"/>
      <c r="C3" s="86"/>
      <c r="D3" s="86"/>
      <c r="E3" s="86"/>
      <c r="F3" s="86"/>
      <c r="G3" s="86"/>
    </row>
    <row r="4" spans="1:7" ht="12.75">
      <c r="A4" s="2" t="s">
        <v>105</v>
      </c>
      <c r="B4" s="86"/>
      <c r="C4" s="86"/>
      <c r="D4" s="86"/>
      <c r="E4" s="86"/>
      <c r="F4" s="86"/>
      <c r="G4" s="86"/>
    </row>
    <row r="5" spans="4:6" ht="12.75">
      <c r="D5" s="85"/>
      <c r="F5" s="85"/>
    </row>
    <row r="6" spans="4:6" ht="12.75">
      <c r="D6" s="85"/>
      <c r="F6" s="85"/>
    </row>
    <row r="7" spans="4:6" ht="12.75">
      <c r="D7" s="85"/>
      <c r="F7" s="85"/>
    </row>
    <row r="8" spans="3:7" ht="12.75">
      <c r="C8" s="87"/>
      <c r="D8" s="88"/>
      <c r="E8" s="87"/>
      <c r="F8" s="88"/>
      <c r="G8" s="87"/>
    </row>
    <row r="9" spans="3:7" ht="12.75">
      <c r="C9" s="87"/>
      <c r="D9" s="88"/>
      <c r="F9" s="88"/>
      <c r="G9" s="87"/>
    </row>
    <row r="10" spans="2:7" ht="12.75">
      <c r="B10" s="8"/>
      <c r="C10" s="89" t="s">
        <v>51</v>
      </c>
      <c r="D10" s="90"/>
      <c r="E10" s="99" t="s">
        <v>101</v>
      </c>
      <c r="F10" s="90"/>
      <c r="G10" s="89" t="s">
        <v>88</v>
      </c>
    </row>
    <row r="11" spans="3:7" ht="12.75">
      <c r="C11" s="13" t="s">
        <v>29</v>
      </c>
      <c r="D11" s="91"/>
      <c r="E11" s="13" t="s">
        <v>29</v>
      </c>
      <c r="F11" s="91"/>
      <c r="G11" s="13" t="s">
        <v>29</v>
      </c>
    </row>
    <row r="12" spans="3:7" ht="12.75">
      <c r="C12" s="92"/>
      <c r="D12" s="91"/>
      <c r="E12" s="92"/>
      <c r="F12" s="91"/>
      <c r="G12" s="92"/>
    </row>
    <row r="13" spans="1:7" ht="12.75">
      <c r="A13" t="s">
        <v>89</v>
      </c>
      <c r="C13" s="92">
        <v>0</v>
      </c>
      <c r="D13" s="91"/>
      <c r="E13" s="92">
        <v>-5</v>
      </c>
      <c r="F13" s="91"/>
      <c r="G13" s="31">
        <f>SUM(C13:F13)</f>
        <v>-5</v>
      </c>
    </row>
    <row r="14" spans="3:6" ht="12.75">
      <c r="C14" s="92"/>
      <c r="D14" s="91"/>
      <c r="E14" s="92"/>
      <c r="F14" s="91"/>
    </row>
    <row r="15" spans="1:7" ht="12.75">
      <c r="A15" t="s">
        <v>90</v>
      </c>
      <c r="C15" s="92">
        <v>142231</v>
      </c>
      <c r="D15" s="91"/>
      <c r="E15" s="92"/>
      <c r="F15" s="91"/>
      <c r="G15" s="31">
        <f>SUM(C15:F15)</f>
        <v>142231</v>
      </c>
    </row>
    <row r="16" spans="3:6" ht="12.75">
      <c r="C16" s="92"/>
      <c r="D16" s="91"/>
      <c r="E16" s="92"/>
      <c r="F16" s="91"/>
    </row>
    <row r="17" spans="1:7" ht="12.75">
      <c r="A17" t="s">
        <v>91</v>
      </c>
      <c r="C17" s="92">
        <v>0</v>
      </c>
      <c r="D17" s="91"/>
      <c r="E17" s="71">
        <v>12205</v>
      </c>
      <c r="F17" s="91"/>
      <c r="G17" s="31">
        <f>SUM(C17:F17)</f>
        <v>12205</v>
      </c>
    </row>
    <row r="18" spans="3:6" ht="12.75">
      <c r="C18" s="92"/>
      <c r="D18" s="91"/>
      <c r="E18" s="92"/>
      <c r="F18" s="91"/>
    </row>
    <row r="19" spans="1:7" ht="12.75">
      <c r="A19" s="27"/>
      <c r="B19" s="27"/>
      <c r="C19" s="93"/>
      <c r="D19" s="93"/>
      <c r="E19" s="93"/>
      <c r="F19" s="93"/>
      <c r="G19" s="94"/>
    </row>
    <row r="20" spans="1:7" ht="12.75">
      <c r="A20" t="s">
        <v>92</v>
      </c>
      <c r="C20" s="95">
        <f>SUM(C1:C19)</f>
        <v>142231</v>
      </c>
      <c r="D20" s="96"/>
      <c r="E20" s="95">
        <f>SUM(E1:E19)</f>
        <v>12200</v>
      </c>
      <c r="F20" s="96"/>
      <c r="G20" s="95">
        <f>SUM(G1:G19)</f>
        <v>154431</v>
      </c>
    </row>
    <row r="21" spans="3:7" ht="12.75">
      <c r="C21" s="92"/>
      <c r="D21" s="91"/>
      <c r="E21" s="92"/>
      <c r="F21" s="91"/>
      <c r="G21" s="92"/>
    </row>
    <row r="22" spans="1:7" ht="12.75">
      <c r="A22" t="s">
        <v>93</v>
      </c>
      <c r="C22" s="92">
        <f>C20</f>
        <v>142231</v>
      </c>
      <c r="D22" s="91"/>
      <c r="E22" s="92">
        <f>E20</f>
        <v>12200</v>
      </c>
      <c r="F22" s="91"/>
      <c r="G22" s="31">
        <f>SUM(C22:F22)</f>
        <v>154431</v>
      </c>
    </row>
    <row r="23" spans="3:6" ht="12.75">
      <c r="C23" s="92"/>
      <c r="D23" s="91"/>
      <c r="E23" s="92"/>
      <c r="F23" s="91"/>
    </row>
    <row r="24" spans="1:7" ht="12.75">
      <c r="A24" t="s">
        <v>100</v>
      </c>
      <c r="C24" s="92">
        <v>0</v>
      </c>
      <c r="D24" s="91"/>
      <c r="E24" s="92">
        <v>-2833</v>
      </c>
      <c r="F24" s="91"/>
      <c r="G24" s="31">
        <f>SUM(C24:F24)</f>
        <v>-2833</v>
      </c>
    </row>
    <row r="25" spans="3:6" ht="12.75">
      <c r="C25" s="92"/>
      <c r="D25" s="91"/>
      <c r="E25" s="92"/>
      <c r="F25" s="91"/>
    </row>
    <row r="26" spans="1:7" ht="12.75">
      <c r="A26" s="27"/>
      <c r="B26" s="27"/>
      <c r="C26" s="93"/>
      <c r="D26" s="93"/>
      <c r="E26" s="93"/>
      <c r="F26" s="93"/>
      <c r="G26" s="94"/>
    </row>
    <row r="27" spans="1:7" ht="12.75">
      <c r="A27" t="s">
        <v>106</v>
      </c>
      <c r="C27" s="95">
        <f>SUM(C21:C26)</f>
        <v>142231</v>
      </c>
      <c r="D27" s="96"/>
      <c r="E27" s="95">
        <f>SUM(E21:E26)</f>
        <v>9367</v>
      </c>
      <c r="F27" s="96"/>
      <c r="G27" s="95">
        <f>SUM(G21:G26)</f>
        <v>151598</v>
      </c>
    </row>
    <row r="29" spans="1:6" ht="12.75" hidden="1">
      <c r="A29" t="s">
        <v>94</v>
      </c>
      <c r="C29" s="92">
        <v>2</v>
      </c>
      <c r="D29" s="91"/>
      <c r="E29" s="92">
        <v>-3100</v>
      </c>
      <c r="F29" s="91"/>
    </row>
    <row r="30" spans="3:7" ht="12.75" hidden="1">
      <c r="C30" s="92"/>
      <c r="D30" s="91"/>
      <c r="E30" s="92"/>
      <c r="F30" s="91"/>
      <c r="G30" s="92"/>
    </row>
    <row r="31" spans="1:6" ht="12.75" hidden="1">
      <c r="A31" t="s">
        <v>95</v>
      </c>
      <c r="C31" s="92">
        <v>0</v>
      </c>
      <c r="D31" s="91"/>
      <c r="E31" s="97">
        <v>-2275</v>
      </c>
      <c r="F31" s="91"/>
    </row>
    <row r="32" spans="1:7" ht="12.75" hidden="1">
      <c r="A32" s="27"/>
      <c r="B32" s="27"/>
      <c r="C32" s="91"/>
      <c r="D32" s="91"/>
      <c r="E32" s="91"/>
      <c r="F32" s="91"/>
      <c r="G32" s="91"/>
    </row>
    <row r="33" spans="1:5" ht="12.75" hidden="1">
      <c r="A33" t="s">
        <v>96</v>
      </c>
      <c r="C33" s="98">
        <f>SUM(C29:C32)</f>
        <v>2</v>
      </c>
      <c r="E33" s="98">
        <f>SUM(E29:E32)</f>
        <v>-5375</v>
      </c>
    </row>
    <row r="34" ht="12.75" customHeight="1" hidden="1"/>
    <row r="35" ht="12.75" customHeight="1" hidden="1"/>
    <row r="36" ht="12.75" customHeight="1" hidden="1"/>
    <row r="38" ht="12.75">
      <c r="A38" t="s">
        <v>97</v>
      </c>
    </row>
    <row r="39" ht="12.75">
      <c r="A39" t="s">
        <v>98</v>
      </c>
    </row>
    <row r="40" ht="12.75">
      <c r="A40" t="s">
        <v>99</v>
      </c>
    </row>
    <row r="42" spans="1:6" ht="12.75" hidden="1">
      <c r="A42" s="29" t="s">
        <v>57</v>
      </c>
      <c r="D42" s="85"/>
      <c r="F42" s="85"/>
    </row>
    <row r="43" spans="1:7" ht="12.75" hidden="1">
      <c r="A43" s="29" t="s">
        <v>58</v>
      </c>
      <c r="C43" s="87"/>
      <c r="D43" s="88"/>
      <c r="E43" s="87"/>
      <c r="F43" s="88"/>
      <c r="G43" s="87"/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S0055FNY</cp:lastModifiedBy>
  <cp:lastPrinted>2006-02-28T08:39:27Z</cp:lastPrinted>
  <dcterms:created xsi:type="dcterms:W3CDTF">2005-11-22T11:22:46Z</dcterms:created>
  <dcterms:modified xsi:type="dcterms:W3CDTF">2006-02-28T08:39:32Z</dcterms:modified>
  <cp:category/>
  <cp:version/>
  <cp:contentType/>
  <cp:contentStatus/>
</cp:coreProperties>
</file>