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3"/>
  </bookViews>
  <sheets>
    <sheet name="Income Stmt" sheetId="1" r:id="rId1"/>
    <sheet name="Balance Shee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Sheet'!$A$1:$F$56</definedName>
    <definedName name="_xlnm.Print_Area" localSheetId="0">'Income Stmt'!$A$1:$H$40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<sst xmlns="http://schemas.openxmlformats.org/spreadsheetml/2006/main" count="173" uniqueCount="129">
  <si>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</si>
  <si>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</si>
  <si>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</si>
  <si>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</si>
  <si>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</si>
  <si>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</si>
  <si>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</si>
  <si>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</si>
  <si>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</si>
  <si>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</si>
  <si>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</si>
  <si>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</si>
  <si>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</si>
  <si>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</si>
  <si>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</si>
  <si>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</si>
  <si>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</si>
  <si>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</si>
  <si>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Net current assets or current liabilities</t>
  </si>
  <si>
    <t>Long term borrowings</t>
  </si>
  <si>
    <t>Deferred taxation</t>
  </si>
  <si>
    <t>Net tangible assets per share (RM)</t>
  </si>
  <si>
    <t>Other receivables, deposits &amp; prepayments</t>
  </si>
  <si>
    <t>Foreign exchange reserves</t>
  </si>
  <si>
    <t>Other payables &amp; accruals</t>
  </si>
  <si>
    <t>Trade payables</t>
  </si>
  <si>
    <t xml:space="preserve">Condensed Consolidated Income Statements </t>
  </si>
  <si>
    <t>Revenue</t>
  </si>
  <si>
    <t>EPS - Basic (sen)</t>
  </si>
  <si>
    <t>(The Condensed Consolidated Income Statements should be read in conjunction with the</t>
  </si>
  <si>
    <t>Condensed Consolidated Statement of Changes in Equity</t>
  </si>
  <si>
    <t>Retained</t>
  </si>
  <si>
    <t>Profits</t>
  </si>
  <si>
    <t>Total</t>
  </si>
  <si>
    <t>Condensed Consolidated Balance Sheets</t>
  </si>
  <si>
    <t>explanatory notes attached to the quarterly financial statements)</t>
  </si>
  <si>
    <t>(The Condensed Consolidated Balance Sheet should be read in conjunction with the</t>
  </si>
  <si>
    <t xml:space="preserve">Note 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</si>
  <si>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</si>
  <si>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</si>
  <si>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</si>
  <si>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</si>
  <si>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</si>
  <si>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</si>
  <si>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</si>
  <si>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</si>
  <si>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</si>
  <si>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</si>
  <si>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 xml:space="preserve">3 months ended </t>
  </si>
  <si>
    <t>Issue of share capital</t>
  </si>
  <si>
    <t>Dividend payable</t>
  </si>
  <si>
    <t>As at 30 September 2004 (UNAUDITED)</t>
  </si>
  <si>
    <t>30-09-2004</t>
  </si>
  <si>
    <t>For the period ended 30 September 2004 (UNAUDITED)</t>
  </si>
  <si>
    <t>30 Sep 2004</t>
  </si>
  <si>
    <t>30 Sep 2003</t>
  </si>
  <si>
    <t>For the period ended 30 September 2004</t>
  </si>
  <si>
    <t>At 30 September 2004</t>
  </si>
  <si>
    <t>Cost of sales</t>
  </si>
  <si>
    <t>Gross profit</t>
  </si>
  <si>
    <t>Other operating income</t>
  </si>
  <si>
    <t>Profit from operations</t>
  </si>
  <si>
    <t>Finance cost</t>
  </si>
  <si>
    <t>Income tax expenses</t>
  </si>
  <si>
    <t>Minority interest</t>
  </si>
  <si>
    <t>Profit/(Loss) before tax</t>
  </si>
  <si>
    <t>Profit/(Loss) after tax</t>
  </si>
  <si>
    <t>ended</t>
  </si>
  <si>
    <t>(The Condensed Consolidated Cash Flow Statement should be read in conjunction</t>
  </si>
  <si>
    <t>CASH FLOWS FROM OPERATING ACTIVITIES</t>
  </si>
  <si>
    <t>Profit before taxation</t>
  </si>
  <si>
    <t>Adjustments for :</t>
  </si>
  <si>
    <t>Depreciation</t>
  </si>
  <si>
    <t>Property, plant and equipment written off</t>
  </si>
  <si>
    <t>*</t>
  </si>
  <si>
    <t>Inventory written off</t>
  </si>
  <si>
    <t>Interest expense</t>
  </si>
  <si>
    <t>Interest income</t>
  </si>
  <si>
    <t>Operating profit before working capital changes</t>
  </si>
  <si>
    <t>Increase in receivables</t>
  </si>
  <si>
    <t>**</t>
  </si>
  <si>
    <t>(Increase)/decrease in inventories</t>
  </si>
  <si>
    <t>Increase in payables</t>
  </si>
  <si>
    <t>Interest paid</t>
  </si>
  <si>
    <t>Tax paid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</si>
  <si>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</si>
  <si>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</si>
  <si>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</si>
  <si>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</si>
  <si>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</si>
  <si>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 xml:space="preserve">Share issuance &amp; premium </t>
  </si>
  <si>
    <t>Short term borrowings (excluding OD)</t>
  </si>
  <si>
    <t xml:space="preserve"> EQUIVALENTS</t>
  </si>
  <si>
    <t>CASH AND CASH EQUIVALENTS AT BEGINNING</t>
  </si>
  <si>
    <t xml:space="preserve"> OF PERIOD</t>
  </si>
  <si>
    <t>CASH AND CASH EQUIVALENTS AT END OF PERIOD</t>
  </si>
  <si>
    <t>Cash and cash equivalents comprise :</t>
  </si>
  <si>
    <t>Cash and bank balances</t>
  </si>
  <si>
    <t>Bank overdrafts</t>
  </si>
  <si>
    <t>Net profit/(Loss) for the period</t>
  </si>
  <si>
    <t xml:space="preserve">Goodwill </t>
  </si>
  <si>
    <t>Repayment of term loans</t>
  </si>
  <si>
    <t>Cash generated from/(used in) operations</t>
  </si>
  <si>
    <t>Gain on disposal of property, plant and equipment</t>
  </si>
  <si>
    <t xml:space="preserve">NET (DECREASE)/INCREASE IN CASH AND CASH </t>
  </si>
  <si>
    <t>Net cash used in operating activities</t>
  </si>
  <si>
    <t>Net cash generated from financing activities</t>
  </si>
  <si>
    <t>Drawdown of hire purchase</t>
  </si>
  <si>
    <t>MAXBIZ CORPORATION BERHAD  (Co No : 587870-T)</t>
  </si>
  <si>
    <t>At 1 January 2004</t>
  </si>
  <si>
    <t>nil</t>
  </si>
  <si>
    <t>Other operating expenses</t>
  </si>
  <si>
    <t>Retained profit/Accumulated loss)</t>
  </si>
  <si>
    <t>Hire purchase</t>
  </si>
  <si>
    <t>(RM)</t>
  </si>
  <si>
    <t>Loss on disposal of subsisdiary</t>
  </si>
  <si>
    <t>Purchase of subsisdiaries</t>
  </si>
  <si>
    <t>Proceeds from disposal of subsisdiary</t>
  </si>
  <si>
    <t>Issuance of loan stock</t>
  </si>
  <si>
    <t xml:space="preserve"> with the Annual Financial Report for the year ended 31 December 2003)</t>
  </si>
  <si>
    <t xml:space="preserve"> audited financial statements for the year ended 31 December 2003 and the accompanying</t>
  </si>
  <si>
    <t xml:space="preserve">9 months ended </t>
  </si>
  <si>
    <t>9 months</t>
  </si>
  <si>
    <t>At 1 January 2003</t>
  </si>
  <si>
    <t>Net loss for the period</t>
  </si>
  <si>
    <t>At 30 September 2003</t>
  </si>
  <si>
    <t xml:space="preserve">(The Condensed Consolidated Statement of Changes in Equity should be read in </t>
  </si>
  <si>
    <t xml:space="preserve">conjuction with the Annual Financial Statements for the year ended 31 December 2003 </t>
  </si>
  <si>
    <t>and the accompanying explanatory notes attached to the quarterly financial statements.)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</si>
</sst>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[Red]\(&quot;RM&quot;#,##0\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000_);_(* \(#,##0.0000\);_(* &quot;-&quot;??_);_(@_)"/>
    <numFmt numFmtId="168" formatCode="_(* #,##0_);_(* \(#,##0\);_(* &quot;-&quot;??_);_(@_)"/>
    <numFmt numFmtId="169" formatCode="0.00_)"/>
    <numFmt numFmtId="170" formatCode="0.000%"/>
    <numFmt numFmtId="171" formatCode="&quot;NT$&quot;#,##0;\-&quot;NT$&quot;#,##0"/>
    <numFmt numFmtId="172" formatCode="0.00%;\(0.00\)%"/>
    <numFmt numFmtId="173" formatCode="#,##0.000_);[Red]\(#,##0.000\)"/>
    <numFmt numFmtId="174" formatCode="d/m/yyyy"/>
    <numFmt numFmtId="175" formatCode="&quot;$&quot;#,##0.00"/>
    <numFmt numFmtId="176" formatCode="General_)"/>
    <numFmt numFmtId="177" formatCode="#,##0.0000_);\(#,##0.0000\)"/>
    <numFmt numFmtId="178" formatCode="_(* #,##0.0_);_(* \(#,##0.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>
      <alignment horizontal="center"/>
      <protection/>
    </xf>
    <xf numFmtId="0" fontId="6" fillId="0" borderId="0">
      <alignment/>
      <protection/>
    </xf>
    <xf numFmtId="0" fontId="6" fillId="0" borderId="2" applyFill="0">
      <alignment horizontal="center"/>
      <protection locked="0"/>
    </xf>
    <xf numFmtId="0" fontId="5" fillId="0" borderId="0" applyFill="0">
      <alignment horizontal="center"/>
      <protection locked="0"/>
    </xf>
    <xf numFmtId="0" fontId="5" fillId="2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0" fontId="6" fillId="3" borderId="0">
      <alignment horizontal="right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7" fillId="0" borderId="0">
      <alignment/>
      <protection locked="0"/>
    </xf>
    <xf numFmtId="173" fontId="0" fillId="0" borderId="0">
      <alignment/>
      <protection locked="0"/>
    </xf>
    <xf numFmtId="0" fontId="8" fillId="0" borderId="0" applyNumberForma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0" fontId="9" fillId="0" borderId="0" applyNumberFormat="0" applyFill="0" applyBorder="0" applyAlignment="0" applyProtection="0"/>
    <xf numFmtId="171" fontId="0" fillId="0" borderId="0">
      <alignment horizontal="center"/>
      <protection/>
    </xf>
    <xf numFmtId="164" fontId="0" fillId="0" borderId="0" applyFont="0" applyFill="0" applyBorder="0" applyAlignment="0" applyProtection="0"/>
    <xf numFmtId="169" fontId="10" fillId="0" borderId="0">
      <alignment/>
      <protection/>
    </xf>
    <xf numFmtId="9" fontId="0" fillId="0" borderId="0" applyFont="0" applyFill="0" applyBorder="0" applyAlignment="0" applyProtection="0"/>
    <xf numFmtId="176" fontId="11" fillId="0" borderId="0">
      <alignment/>
      <protection/>
    </xf>
    <xf numFmtId="170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 quotePrefix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5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5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ill="1" applyAlignment="1">
      <alignment/>
    </xf>
    <xf numFmtId="168" fontId="0" fillId="0" borderId="0" xfId="26" applyNumberFormat="1" applyAlignment="1">
      <alignment/>
    </xf>
    <xf numFmtId="168" fontId="0" fillId="0" borderId="0" xfId="26" applyNumberFormat="1" applyFill="1" applyAlignment="1">
      <alignment/>
    </xf>
    <xf numFmtId="168" fontId="0" fillId="0" borderId="0" xfId="26" applyNumberFormat="1" applyBorder="1" applyAlignment="1">
      <alignment/>
    </xf>
    <xf numFmtId="168" fontId="0" fillId="0" borderId="0" xfId="26" applyNumberFormat="1" applyAlignment="1">
      <alignment horizontal="center"/>
    </xf>
    <xf numFmtId="168" fontId="0" fillId="0" borderId="0" xfId="26" applyNumberFormat="1" applyBorder="1" applyAlignment="1">
      <alignment horizontal="center"/>
    </xf>
    <xf numFmtId="168" fontId="0" fillId="0" borderId="4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Alignment="1" quotePrefix="1">
      <alignment horizontal="center"/>
    </xf>
    <xf numFmtId="168" fontId="0" fillId="0" borderId="0" xfId="26" applyNumberFormat="1" applyBorder="1" applyAlignment="1" quotePrefix="1">
      <alignment horizontal="center"/>
    </xf>
    <xf numFmtId="168" fontId="0" fillId="0" borderId="4" xfId="26" applyNumberFormat="1" applyBorder="1" applyAlignment="1">
      <alignment/>
    </xf>
    <xf numFmtId="168" fontId="0" fillId="0" borderId="4" xfId="26" applyNumberFormat="1" applyBorder="1" applyAlignment="1" quotePrefix="1">
      <alignment horizontal="center"/>
    </xf>
    <xf numFmtId="41" fontId="1" fillId="0" borderId="0" xfId="0" applyNumberFormat="1" applyFont="1" applyAlignment="1">
      <alignment horizontal="center"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5" xfId="0" applyNumberFormat="1" applyFont="1" applyFill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41" fontId="0" fillId="0" borderId="3" xfId="0" applyNumberFormat="1" applyFont="1" applyFill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167" fontId="0" fillId="0" borderId="0" xfId="26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68" fontId="0" fillId="0" borderId="0" xfId="26" applyNumberFormat="1" applyFont="1" applyFill="1" applyAlignment="1">
      <alignment horizontal="center" vertical="top" wrapText="1"/>
    </xf>
    <xf numFmtId="168" fontId="0" fillId="0" borderId="0" xfId="26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168" fontId="0" fillId="0" borderId="4" xfId="26" applyNumberFormat="1" applyFont="1" applyFill="1" applyBorder="1" applyAlignment="1">
      <alignment horizontal="center" vertical="top" wrapText="1"/>
    </xf>
    <xf numFmtId="168" fontId="0" fillId="0" borderId="4" xfId="26" applyNumberFormat="1" applyFont="1" applyBorder="1" applyAlignment="1">
      <alignment/>
    </xf>
    <xf numFmtId="168" fontId="0" fillId="0" borderId="0" xfId="26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168" fontId="0" fillId="0" borderId="6" xfId="26" applyNumberFormat="1" applyFont="1" applyFill="1" applyBorder="1" applyAlignment="1">
      <alignment horizontal="center" vertical="top" wrapText="1"/>
    </xf>
    <xf numFmtId="168" fontId="0" fillId="0" borderId="6" xfId="26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8" fontId="0" fillId="0" borderId="6" xfId="0" applyNumberFormat="1" applyFont="1" applyBorder="1" applyAlignment="1">
      <alignment/>
    </xf>
    <xf numFmtId="43" fontId="0" fillId="0" borderId="0" xfId="26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41" fontId="0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 horizontal="center"/>
    </xf>
    <xf numFmtId="37" fontId="0" fillId="0" borderId="0" xfId="0" applyNumberFormat="1" applyFill="1" applyAlignment="1">
      <alignment horizontal="right"/>
    </xf>
    <xf numFmtId="37" fontId="0" fillId="0" borderId="4" xfId="0" applyNumberFormat="1" applyFill="1" applyBorder="1" applyAlignment="1">
      <alignment horizontal="right"/>
    </xf>
    <xf numFmtId="39" fontId="0" fillId="0" borderId="0" xfId="0" applyNumberFormat="1" applyFill="1" applyBorder="1" applyAlignment="1">
      <alignment horizontal="center"/>
    </xf>
    <xf numFmtId="39" fontId="0" fillId="0" borderId="0" xfId="26" applyNumberForma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S%20L%20L\Documents%20and%20Settings\S%20L%20L\Local%20Settings\Temporary%20Internet%20Files\Content.IE5\6JYLAZOX\Conso-Sep%202004(Cash%20Flo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mt"/>
      <sheetName val="Balance Sheet"/>
      <sheetName val="Cashflow-mgt "/>
      <sheetName val="Cashflow"/>
      <sheetName val="Equity"/>
    </sheetNames>
    <sheetDataSet>
      <sheetData sheetId="3">
        <row r="3">
          <cell r="A3" t="str">
            <v>Condensed Consolidated Cash Flow Statement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28">
      <selection activeCell="F34" sqref="F34"/>
    </sheetView>
  </sheetViews>
  <sheetFormatPr defaultColWidth="9.140625" defaultRowHeight="12.75"/>
  <cols>
    <col min="1" max="1" width="36.281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spans="1:7" ht="12.75">
      <c r="A1" s="101" t="s">
        <v>108</v>
      </c>
      <c r="B1" s="101"/>
      <c r="C1" s="101"/>
      <c r="D1" s="101"/>
      <c r="E1" s="101"/>
      <c r="F1" s="101"/>
      <c r="G1" s="101"/>
    </row>
    <row r="3" ht="12.75">
      <c r="A3" s="6" t="s">
        <v>26</v>
      </c>
    </row>
    <row r="4" ht="12.75">
      <c r="A4" s="6" t="s">
        <v>53</v>
      </c>
    </row>
    <row r="6" spans="2:8" ht="12.75">
      <c r="B6" s="7"/>
      <c r="C6" s="8"/>
      <c r="D6" s="7"/>
      <c r="E6" s="7"/>
      <c r="F6" s="7"/>
      <c r="G6" s="7"/>
      <c r="H6" s="7"/>
    </row>
    <row r="7" spans="2:8" ht="12.75">
      <c r="B7" s="34" t="s">
        <v>48</v>
      </c>
      <c r="C7" s="36"/>
      <c r="D7" s="34"/>
      <c r="E7" s="9"/>
      <c r="F7" s="34" t="s">
        <v>121</v>
      </c>
      <c r="G7" s="35"/>
      <c r="H7" s="35"/>
    </row>
    <row r="8" spans="2:8" ht="12.75">
      <c r="B8" s="33" t="s">
        <v>54</v>
      </c>
      <c r="C8" s="12"/>
      <c r="D8" s="11" t="s">
        <v>55</v>
      </c>
      <c r="E8" s="11"/>
      <c r="F8" s="33" t="s">
        <v>54</v>
      </c>
      <c r="G8" s="12"/>
      <c r="H8" s="11" t="s">
        <v>55</v>
      </c>
    </row>
    <row r="9" spans="2:8" ht="12.75">
      <c r="B9" s="71" t="s">
        <v>114</v>
      </c>
      <c r="C9" s="10"/>
      <c r="D9" s="71" t="s">
        <v>114</v>
      </c>
      <c r="E9" s="9"/>
      <c r="F9" s="71" t="s">
        <v>114</v>
      </c>
      <c r="G9" s="9"/>
      <c r="H9" s="71" t="s">
        <v>114</v>
      </c>
    </row>
    <row r="10" spans="2:8" ht="12.75">
      <c r="B10" s="17"/>
      <c r="C10" s="18"/>
      <c r="D10" s="17"/>
      <c r="E10" s="17"/>
      <c r="F10" s="17"/>
      <c r="G10" s="17"/>
      <c r="H10" s="17"/>
    </row>
    <row r="11" spans="1:8" ht="12.75">
      <c r="A11" s="40" t="s">
        <v>27</v>
      </c>
      <c r="B11" s="16">
        <v>17050234</v>
      </c>
      <c r="C11" s="19"/>
      <c r="D11" s="96" t="s">
        <v>110</v>
      </c>
      <c r="E11" s="19"/>
      <c r="F11" s="96">
        <v>52060535</v>
      </c>
      <c r="G11" s="19"/>
      <c r="H11" s="96" t="s">
        <v>110</v>
      </c>
    </row>
    <row r="12" spans="1:8" ht="12.75">
      <c r="A12" s="40"/>
      <c r="B12" s="16"/>
      <c r="C12" s="19"/>
      <c r="D12" s="16"/>
      <c r="E12" s="19"/>
      <c r="F12" s="16"/>
      <c r="G12" s="19"/>
      <c r="H12" s="16"/>
    </row>
    <row r="13" spans="1:8" ht="12.75">
      <c r="A13" s="40" t="s">
        <v>58</v>
      </c>
      <c r="B13" s="20">
        <v>-11561943</v>
      </c>
      <c r="C13" s="19"/>
      <c r="D13" s="97" t="s">
        <v>110</v>
      </c>
      <c r="E13" s="19"/>
      <c r="F13" s="97">
        <v>-38615368</v>
      </c>
      <c r="G13" s="19"/>
      <c r="H13" s="97" t="s">
        <v>110</v>
      </c>
    </row>
    <row r="14" spans="1:8" ht="12.75">
      <c r="A14" s="40"/>
      <c r="B14" s="16"/>
      <c r="C14" s="19"/>
      <c r="D14" s="16"/>
      <c r="E14" s="19"/>
      <c r="F14" s="16"/>
      <c r="G14" s="19"/>
      <c r="H14" s="16"/>
    </row>
    <row r="15" spans="1:8" ht="12.75">
      <c r="A15" t="s">
        <v>59</v>
      </c>
      <c r="B15" s="16">
        <f>SUM(B11:B13)</f>
        <v>5488291</v>
      </c>
      <c r="C15" s="19"/>
      <c r="D15" s="16">
        <f>SUM(D11:D13)</f>
        <v>0</v>
      </c>
      <c r="E15" s="19"/>
      <c r="F15" s="16">
        <f>SUM(F11:F13)</f>
        <v>13445167</v>
      </c>
      <c r="G15" s="19"/>
      <c r="H15" s="16">
        <f>SUM(H11:H13)</f>
        <v>0</v>
      </c>
    </row>
    <row r="16" spans="2:8" ht="12.75">
      <c r="B16" s="16"/>
      <c r="C16" s="19"/>
      <c r="D16" s="16"/>
      <c r="E16" s="19"/>
      <c r="F16" s="16"/>
      <c r="G16" s="19"/>
      <c r="H16" s="16"/>
    </row>
    <row r="17" spans="1:8" ht="12.75">
      <c r="A17" t="s">
        <v>60</v>
      </c>
      <c r="B17" s="16">
        <v>77991</v>
      </c>
      <c r="C17" s="19"/>
      <c r="D17" s="16">
        <v>0</v>
      </c>
      <c r="E17" s="19"/>
      <c r="F17" s="16">
        <v>249120</v>
      </c>
      <c r="G17" s="19"/>
      <c r="H17" s="16">
        <v>0</v>
      </c>
    </row>
    <row r="18" spans="1:8" ht="12.75">
      <c r="A18" t="s">
        <v>111</v>
      </c>
      <c r="B18" s="20">
        <v>-2779051</v>
      </c>
      <c r="C18" s="19"/>
      <c r="D18" s="20">
        <v>-2275</v>
      </c>
      <c r="E18" s="19"/>
      <c r="F18" s="20">
        <v>-4310128</v>
      </c>
      <c r="G18" s="19"/>
      <c r="H18" s="20">
        <v>-2275</v>
      </c>
    </row>
    <row r="19" spans="2:8" ht="12.75">
      <c r="B19" s="19"/>
      <c r="C19" s="19"/>
      <c r="D19" s="19"/>
      <c r="E19" s="19"/>
      <c r="F19" s="19"/>
      <c r="G19" s="19"/>
      <c r="H19" s="19"/>
    </row>
    <row r="20" spans="1:8" ht="12.75">
      <c r="A20" t="s">
        <v>61</v>
      </c>
      <c r="B20" s="16">
        <f>SUM(B15:B18)</f>
        <v>2787231</v>
      </c>
      <c r="C20" s="19"/>
      <c r="D20" s="16">
        <f>SUM(D15:D18)</f>
        <v>-2275</v>
      </c>
      <c r="E20" s="19"/>
      <c r="F20" s="16">
        <f>SUM(F15:F18)</f>
        <v>9384159</v>
      </c>
      <c r="G20" s="19"/>
      <c r="H20" s="16">
        <f>SUM(H15:H18)</f>
        <v>-2275</v>
      </c>
    </row>
    <row r="21" spans="2:8" ht="12.75">
      <c r="B21" s="16"/>
      <c r="C21" s="19"/>
      <c r="D21" s="16"/>
      <c r="E21" s="19"/>
      <c r="F21" s="16"/>
      <c r="G21" s="19"/>
      <c r="H21" s="16"/>
    </row>
    <row r="22" spans="1:9" ht="12.75">
      <c r="A22" t="s">
        <v>62</v>
      </c>
      <c r="B22" s="16">
        <v>-76115</v>
      </c>
      <c r="C22" s="19"/>
      <c r="D22" s="16">
        <v>0</v>
      </c>
      <c r="E22" s="19"/>
      <c r="F22" s="16">
        <v>-201448</v>
      </c>
      <c r="G22" s="19"/>
      <c r="H22" s="16">
        <v>0</v>
      </c>
      <c r="I22" s="14"/>
    </row>
    <row r="23" spans="2:8" ht="12.75">
      <c r="B23" s="19"/>
      <c r="C23" s="19"/>
      <c r="D23" s="19"/>
      <c r="E23" s="19"/>
      <c r="F23" s="16"/>
      <c r="G23" s="19"/>
      <c r="H23" s="16"/>
    </row>
    <row r="24" spans="1:8" ht="12.75">
      <c r="A24" s="5" t="s">
        <v>65</v>
      </c>
      <c r="B24" s="54">
        <f>SUM(B20:B22)</f>
        <v>2711116</v>
      </c>
      <c r="C24" s="54"/>
      <c r="D24" s="54">
        <f>SUM(D20:D22)</f>
        <v>-2275</v>
      </c>
      <c r="E24" s="54"/>
      <c r="F24" s="54">
        <f>SUM(F20:F22)</f>
        <v>9182711</v>
      </c>
      <c r="G24" s="54"/>
      <c r="H24" s="54">
        <f>SUM(H20:H22)</f>
        <v>-2275</v>
      </c>
    </row>
    <row r="25" spans="1:8" ht="12.75">
      <c r="A25" s="5"/>
      <c r="B25" s="16"/>
      <c r="C25" s="19"/>
      <c r="D25" s="16"/>
      <c r="E25" s="19"/>
      <c r="F25" s="16"/>
      <c r="G25" s="19"/>
      <c r="H25" s="16"/>
    </row>
    <row r="26" spans="1:8" ht="12.75">
      <c r="A26" s="40" t="s">
        <v>63</v>
      </c>
      <c r="B26" s="20">
        <v>-422000</v>
      </c>
      <c r="C26" s="19"/>
      <c r="D26" s="20">
        <v>0</v>
      </c>
      <c r="E26" s="19"/>
      <c r="F26" s="20">
        <v>-1266000</v>
      </c>
      <c r="G26" s="19"/>
      <c r="H26" s="20">
        <v>0</v>
      </c>
    </row>
    <row r="27" spans="1:8" ht="12.75">
      <c r="A27" s="5"/>
      <c r="B27" s="16"/>
      <c r="C27" s="19"/>
      <c r="D27" s="16"/>
      <c r="E27" s="19"/>
      <c r="F27" s="16"/>
      <c r="G27" s="19"/>
      <c r="H27" s="16"/>
    </row>
    <row r="28" spans="1:8" ht="12.75">
      <c r="A28" s="5" t="s">
        <v>66</v>
      </c>
      <c r="B28" s="54">
        <f>SUM(B24:B26)</f>
        <v>2289116</v>
      </c>
      <c r="C28" s="54"/>
      <c r="D28" s="54">
        <f>SUM(D24:D26)</f>
        <v>-2275</v>
      </c>
      <c r="E28" s="54"/>
      <c r="F28" s="54">
        <f>SUM(F24:F26)</f>
        <v>7916711</v>
      </c>
      <c r="G28" s="54"/>
      <c r="H28" s="54">
        <f>SUM(H24:H26)</f>
        <v>-2275</v>
      </c>
    </row>
    <row r="29" spans="1:8" ht="12.75">
      <c r="A29" s="5"/>
      <c r="B29" s="16"/>
      <c r="C29" s="19"/>
      <c r="D29" s="16"/>
      <c r="E29" s="19"/>
      <c r="F29" s="16"/>
      <c r="G29" s="19"/>
      <c r="H29" s="16"/>
    </row>
    <row r="30" spans="1:8" ht="12.75">
      <c r="A30" s="40" t="s">
        <v>64</v>
      </c>
      <c r="B30" s="20">
        <v>0</v>
      </c>
      <c r="C30" s="19"/>
      <c r="D30" s="20">
        <v>0</v>
      </c>
      <c r="E30" s="19"/>
      <c r="F30" s="20">
        <v>0</v>
      </c>
      <c r="G30" s="19"/>
      <c r="H30" s="20">
        <v>0</v>
      </c>
    </row>
    <row r="31" spans="1:8" ht="12.75">
      <c r="A31" s="5"/>
      <c r="B31" s="16"/>
      <c r="C31" s="19"/>
      <c r="D31" s="16"/>
      <c r="E31" s="19"/>
      <c r="F31" s="16"/>
      <c r="G31" s="19"/>
      <c r="H31" s="16"/>
    </row>
    <row r="32" spans="1:8" ht="12.75">
      <c r="A32" s="5" t="s">
        <v>99</v>
      </c>
      <c r="B32" s="54">
        <f>+B28-B30</f>
        <v>2289116</v>
      </c>
      <c r="C32" s="54"/>
      <c r="D32" s="54">
        <f>+D28-D30</f>
        <v>-2275</v>
      </c>
      <c r="E32" s="54"/>
      <c r="F32" s="54">
        <f>+F28-F30</f>
        <v>7916711</v>
      </c>
      <c r="G32" s="54"/>
      <c r="H32" s="54">
        <f>+H28-H30</f>
        <v>-2275</v>
      </c>
    </row>
    <row r="33" spans="2:8" ht="12.75">
      <c r="B33" s="16"/>
      <c r="C33" s="19"/>
      <c r="D33" s="16"/>
      <c r="E33" s="19"/>
      <c r="F33" s="16"/>
      <c r="G33" s="19"/>
      <c r="H33" s="16"/>
    </row>
    <row r="34" spans="1:8" ht="12.75">
      <c r="A34" t="s">
        <v>28</v>
      </c>
      <c r="B34" s="21">
        <v>1.61</v>
      </c>
      <c r="C34" s="21"/>
      <c r="D34" s="21">
        <v>-113750</v>
      </c>
      <c r="E34" s="21"/>
      <c r="F34" s="21">
        <v>5.57</v>
      </c>
      <c r="G34" s="21"/>
      <c r="H34" s="21">
        <v>-113750</v>
      </c>
    </row>
    <row r="35" spans="1:8" ht="12.75">
      <c r="A35" s="13"/>
      <c r="B35" s="98"/>
      <c r="C35" s="21"/>
      <c r="D35" s="98"/>
      <c r="E35" s="21"/>
      <c r="F35" s="98"/>
      <c r="G35" s="21"/>
      <c r="H35" s="98"/>
    </row>
    <row r="36" spans="2:8" ht="12.75">
      <c r="B36" s="16"/>
      <c r="C36" s="19"/>
      <c r="D36" s="16"/>
      <c r="E36" s="19"/>
      <c r="F36" s="41"/>
      <c r="G36" s="19"/>
      <c r="H36" s="16"/>
    </row>
    <row r="37" spans="3:7" ht="12.75">
      <c r="C37" s="13"/>
      <c r="E37" s="13"/>
      <c r="G37" s="13"/>
    </row>
    <row r="38" spans="1:7" ht="12.75">
      <c r="A38" s="15" t="s">
        <v>29</v>
      </c>
      <c r="C38" s="13"/>
      <c r="E38" s="13"/>
      <c r="G38" s="13"/>
    </row>
    <row r="39" spans="1:7" ht="12.75">
      <c r="A39" s="5" t="s">
        <v>120</v>
      </c>
      <c r="E39" s="13"/>
      <c r="G39" s="13"/>
    </row>
    <row r="40" spans="1:7" ht="12.75">
      <c r="A40" s="5" t="s">
        <v>35</v>
      </c>
      <c r="E40" s="13"/>
      <c r="G40" s="13"/>
    </row>
    <row r="41" spans="5:7" ht="12.75">
      <c r="E41" s="13"/>
      <c r="G41" s="13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workbookViewId="0" topLeftCell="A1">
      <pane xSplit="3" ySplit="12" topLeftCell="D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53" sqref="D53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2" bestFit="1" customWidth="1"/>
    <col min="5" max="5" width="3.7109375" style="3" customWidth="1"/>
    <col min="6" max="6" width="14.140625" style="2" customWidth="1"/>
    <col min="7" max="7" width="14.421875" style="0" customWidth="1"/>
    <col min="8" max="8" width="14.00390625" style="42" bestFit="1" customWidth="1"/>
  </cols>
  <sheetData>
    <row r="1" spans="1:7" ht="12.75">
      <c r="A1" s="101" t="s">
        <v>108</v>
      </c>
      <c r="B1" s="101"/>
      <c r="C1" s="101"/>
      <c r="D1" s="101"/>
      <c r="E1" s="101"/>
      <c r="F1" s="101"/>
      <c r="G1" s="101"/>
    </row>
    <row r="2" ht="12.75">
      <c r="A2" s="1"/>
    </row>
    <row r="3" ht="12.75">
      <c r="A3" s="6" t="s">
        <v>34</v>
      </c>
    </row>
    <row r="4" ht="12.75">
      <c r="A4" s="6" t="s">
        <v>51</v>
      </c>
    </row>
    <row r="5" spans="4:6" ht="12.75">
      <c r="D5" s="37"/>
      <c r="E5" s="38"/>
      <c r="F5" s="37"/>
    </row>
    <row r="6" spans="4:6" ht="12.75">
      <c r="D6" s="4" t="s">
        <v>38</v>
      </c>
      <c r="E6" s="31"/>
      <c r="F6" s="39" t="s">
        <v>43</v>
      </c>
    </row>
    <row r="7" spans="4:6" ht="12.75">
      <c r="D7" s="4" t="s">
        <v>39</v>
      </c>
      <c r="E7" s="31"/>
      <c r="F7" s="39" t="s">
        <v>44</v>
      </c>
    </row>
    <row r="8" spans="4:6" ht="12.75">
      <c r="D8" s="4" t="s">
        <v>40</v>
      </c>
      <c r="E8" s="31"/>
      <c r="F8" s="39" t="s">
        <v>45</v>
      </c>
    </row>
    <row r="9" spans="4:6" ht="12.75">
      <c r="D9" s="4" t="s">
        <v>41</v>
      </c>
      <c r="E9" s="31"/>
      <c r="F9" s="39" t="s">
        <v>46</v>
      </c>
    </row>
    <row r="10" spans="4:6" ht="12.75">
      <c r="D10" s="4" t="s">
        <v>42</v>
      </c>
      <c r="E10" s="31"/>
      <c r="F10" s="39" t="s">
        <v>47</v>
      </c>
    </row>
    <row r="11" spans="4:6" ht="12.75">
      <c r="D11" s="4" t="s">
        <v>52</v>
      </c>
      <c r="E11" s="31"/>
      <c r="F11" s="39">
        <v>37986</v>
      </c>
    </row>
    <row r="12" spans="4:6" ht="12.75">
      <c r="D12" s="71" t="s">
        <v>114</v>
      </c>
      <c r="E12" s="31"/>
      <c r="F12" s="71" t="s">
        <v>114</v>
      </c>
    </row>
    <row r="13" spans="1:6" ht="12.75">
      <c r="A13" t="s">
        <v>7</v>
      </c>
      <c r="D13" s="59">
        <v>95573922</v>
      </c>
      <c r="F13" s="2">
        <v>0</v>
      </c>
    </row>
    <row r="14" spans="1:6" ht="12.75" hidden="1">
      <c r="A14" t="s">
        <v>8</v>
      </c>
      <c r="D14" s="53">
        <v>0</v>
      </c>
      <c r="F14" s="2">
        <v>0</v>
      </c>
    </row>
    <row r="15" spans="1:6" ht="12.75" hidden="1">
      <c r="A15" t="s">
        <v>9</v>
      </c>
      <c r="D15" s="53">
        <v>0</v>
      </c>
      <c r="F15" s="2">
        <v>0</v>
      </c>
    </row>
    <row r="16" spans="1:6" ht="12.75" hidden="1">
      <c r="A16" t="s">
        <v>12</v>
      </c>
      <c r="D16" s="53">
        <v>0</v>
      </c>
      <c r="F16" s="2">
        <v>0</v>
      </c>
    </row>
    <row r="17" spans="1:6" ht="12.75">
      <c r="A17" t="s">
        <v>100</v>
      </c>
      <c r="D17" s="94">
        <v>69996601</v>
      </c>
      <c r="F17" s="2">
        <v>0</v>
      </c>
    </row>
    <row r="18" spans="1:6" ht="12.75" hidden="1">
      <c r="A18" t="s">
        <v>11</v>
      </c>
      <c r="D18" s="53">
        <v>0</v>
      </c>
      <c r="F18" s="4">
        <v>0</v>
      </c>
    </row>
    <row r="19" spans="1:6" ht="12.75" hidden="1">
      <c r="A19" t="s">
        <v>10</v>
      </c>
      <c r="D19" s="53">
        <v>0</v>
      </c>
      <c r="F19" s="2">
        <v>0</v>
      </c>
    </row>
    <row r="20" spans="4:6" ht="12.75">
      <c r="D20" s="61">
        <f>SUM(D13:D19)</f>
        <v>165570523</v>
      </c>
      <c r="F20" s="24">
        <f>SUM(F13:F19)</f>
        <v>0</v>
      </c>
    </row>
    <row r="21" spans="1:4" ht="12.75">
      <c r="A21" t="s">
        <v>0</v>
      </c>
      <c r="D21" s="53"/>
    </row>
    <row r="22" spans="1:8" s="17" customFormat="1" ht="12.75">
      <c r="A22" s="22" t="s">
        <v>6</v>
      </c>
      <c r="B22" s="23" t="s">
        <v>13</v>
      </c>
      <c r="D22" s="57">
        <v>13637744</v>
      </c>
      <c r="E22" s="26"/>
      <c r="F22" s="25">
        <v>0</v>
      </c>
      <c r="H22" s="43"/>
    </row>
    <row r="23" spans="1:8" s="17" customFormat="1" ht="12.75">
      <c r="A23" s="22" t="s">
        <v>6</v>
      </c>
      <c r="B23" s="23" t="s">
        <v>14</v>
      </c>
      <c r="D23" s="57">
        <v>9258478</v>
      </c>
      <c r="E23" s="26"/>
      <c r="F23" s="25">
        <v>0</v>
      </c>
      <c r="H23" s="43"/>
    </row>
    <row r="24" spans="1:8" s="17" customFormat="1" ht="12.75" hidden="1">
      <c r="A24" s="22" t="s">
        <v>6</v>
      </c>
      <c r="B24" s="23" t="s">
        <v>15</v>
      </c>
      <c r="D24" s="55"/>
      <c r="E24" s="26"/>
      <c r="F24" s="32">
        <v>0</v>
      </c>
      <c r="H24" s="43"/>
    </row>
    <row r="25" spans="1:8" s="17" customFormat="1" ht="12.75">
      <c r="A25" s="22" t="s">
        <v>6</v>
      </c>
      <c r="B25" s="23" t="s">
        <v>1</v>
      </c>
      <c r="D25" s="57">
        <f>4600410+470522</f>
        <v>5070932</v>
      </c>
      <c r="E25" s="26"/>
      <c r="F25" s="25">
        <v>2</v>
      </c>
      <c r="H25" s="43"/>
    </row>
    <row r="26" spans="1:8" s="17" customFormat="1" ht="12.75">
      <c r="A26" s="22" t="s">
        <v>6</v>
      </c>
      <c r="B26" s="23" t="s">
        <v>22</v>
      </c>
      <c r="D26" s="57">
        <v>13624583</v>
      </c>
      <c r="E26" s="26"/>
      <c r="F26" s="25">
        <v>0</v>
      </c>
      <c r="H26" s="43"/>
    </row>
    <row r="27" spans="4:8" s="17" customFormat="1" ht="12.75">
      <c r="D27" s="60">
        <f>SUM(D22:D26)</f>
        <v>41591737</v>
      </c>
      <c r="E27" s="26"/>
      <c r="F27" s="27">
        <f>SUM(F22:F26)</f>
        <v>2</v>
      </c>
      <c r="H27" s="43"/>
    </row>
    <row r="28" spans="4:8" s="17" customFormat="1" ht="12.75">
      <c r="D28" s="55"/>
      <c r="E28" s="26"/>
      <c r="F28" s="25"/>
      <c r="H28" s="43"/>
    </row>
    <row r="29" spans="1:8" s="17" customFormat="1" ht="12.75">
      <c r="A29" s="17" t="s">
        <v>2</v>
      </c>
      <c r="D29" s="55"/>
      <c r="E29" s="26"/>
      <c r="F29" s="25"/>
      <c r="H29" s="43"/>
    </row>
    <row r="30" spans="1:8" s="17" customFormat="1" ht="12.75">
      <c r="A30" s="22" t="s">
        <v>6</v>
      </c>
      <c r="B30" s="23" t="s">
        <v>25</v>
      </c>
      <c r="D30" s="57">
        <v>6534563</v>
      </c>
      <c r="E30" s="26"/>
      <c r="F30" s="25">
        <v>0</v>
      </c>
      <c r="H30" s="43"/>
    </row>
    <row r="31" spans="1:8" s="17" customFormat="1" ht="12.75">
      <c r="A31" s="22" t="s">
        <v>6</v>
      </c>
      <c r="B31" s="23" t="s">
        <v>24</v>
      </c>
      <c r="D31" s="57">
        <v>2540828</v>
      </c>
      <c r="E31" s="26"/>
      <c r="F31" s="25">
        <v>5375</v>
      </c>
      <c r="H31" s="43"/>
    </row>
    <row r="32" spans="1:8" s="17" customFormat="1" ht="12.75">
      <c r="A32" s="22" t="s">
        <v>6</v>
      </c>
      <c r="B32" s="23" t="s">
        <v>16</v>
      </c>
      <c r="D32" s="57">
        <v>6644326</v>
      </c>
      <c r="E32" s="26"/>
      <c r="F32" s="25">
        <v>0</v>
      </c>
      <c r="H32" s="43"/>
    </row>
    <row r="33" spans="1:8" s="17" customFormat="1" ht="12.75">
      <c r="A33" s="22" t="s">
        <v>6</v>
      </c>
      <c r="B33" s="23" t="s">
        <v>17</v>
      </c>
      <c r="D33" s="58">
        <v>9130215</v>
      </c>
      <c r="E33" s="26"/>
      <c r="F33" s="25">
        <v>0</v>
      </c>
      <c r="H33" s="43"/>
    </row>
    <row r="34" spans="1:8" s="17" customFormat="1" ht="12.75" hidden="1">
      <c r="A34" s="22" t="s">
        <v>6</v>
      </c>
      <c r="B34" s="23" t="s">
        <v>50</v>
      </c>
      <c r="D34" s="55"/>
      <c r="E34" s="26"/>
      <c r="F34" s="25">
        <v>0</v>
      </c>
      <c r="H34" s="43"/>
    </row>
    <row r="35" spans="2:8" s="17" customFormat="1" ht="12.75">
      <c r="B35" s="23"/>
      <c r="D35" s="60">
        <f>SUM(D30:D34)</f>
        <v>24849932</v>
      </c>
      <c r="E35" s="26"/>
      <c r="F35" s="27">
        <f>SUM(F30:F34)</f>
        <v>5375</v>
      </c>
      <c r="H35" s="43"/>
    </row>
    <row r="36" spans="1:8" s="17" customFormat="1" ht="12.75">
      <c r="A36" s="17" t="s">
        <v>18</v>
      </c>
      <c r="D36" s="57">
        <f>D27-D35</f>
        <v>16741805</v>
      </c>
      <c r="E36" s="26"/>
      <c r="F36" s="25">
        <f>F27-F35</f>
        <v>-5373</v>
      </c>
      <c r="H36" s="43"/>
    </row>
    <row r="37" spans="4:8" s="17" customFormat="1" ht="13.5" thickBot="1">
      <c r="D37" s="62">
        <f>+D20+D27-D35</f>
        <v>182312328</v>
      </c>
      <c r="E37" s="26"/>
      <c r="F37" s="28">
        <f>+F20+F27-F35</f>
        <v>-5373</v>
      </c>
      <c r="H37" s="43"/>
    </row>
    <row r="38" spans="4:8" s="17" customFormat="1" ht="13.5" thickTop="1">
      <c r="D38" s="55"/>
      <c r="E38" s="26"/>
      <c r="F38" s="25"/>
      <c r="H38" s="43"/>
    </row>
    <row r="39" spans="4:8" s="17" customFormat="1" ht="12.75">
      <c r="D39" s="55"/>
      <c r="E39" s="26"/>
      <c r="F39" s="25"/>
      <c r="H39" s="43"/>
    </row>
    <row r="40" spans="1:8" s="17" customFormat="1" ht="12.75">
      <c r="A40" s="17" t="s">
        <v>3</v>
      </c>
      <c r="D40" s="55"/>
      <c r="E40" s="26"/>
      <c r="F40" s="25"/>
      <c r="H40" s="43"/>
    </row>
    <row r="41" spans="1:8" s="17" customFormat="1" ht="12.75">
      <c r="A41" s="17" t="s">
        <v>4</v>
      </c>
      <c r="D41" s="57">
        <v>142230902</v>
      </c>
      <c r="E41" s="26"/>
      <c r="F41" s="25">
        <v>2</v>
      </c>
      <c r="H41" s="43"/>
    </row>
    <row r="42" spans="1:8" s="17" customFormat="1" ht="12.75">
      <c r="A42" s="17" t="s">
        <v>5</v>
      </c>
      <c r="D42" s="55"/>
      <c r="E42" s="26"/>
      <c r="F42" s="25"/>
      <c r="H42" s="43"/>
    </row>
    <row r="43" spans="1:8" s="17" customFormat="1" ht="12.75">
      <c r="A43" s="22" t="s">
        <v>6</v>
      </c>
      <c r="B43" s="23" t="s">
        <v>112</v>
      </c>
      <c r="D43" s="57">
        <f>7916711-5375</f>
        <v>7911336</v>
      </c>
      <c r="E43" s="26"/>
      <c r="F43" s="25">
        <v>-5375</v>
      </c>
      <c r="H43" s="43"/>
    </row>
    <row r="44" spans="1:8" s="17" customFormat="1" ht="12.75" hidden="1">
      <c r="A44" s="22" t="s">
        <v>6</v>
      </c>
      <c r="B44" s="23" t="s">
        <v>23</v>
      </c>
      <c r="D44" s="55">
        <v>0</v>
      </c>
      <c r="E44" s="26"/>
      <c r="F44" s="25">
        <v>0</v>
      </c>
      <c r="H44" s="43"/>
    </row>
    <row r="45" spans="2:8" s="17" customFormat="1" ht="12.75">
      <c r="B45" s="23"/>
      <c r="D45" s="60">
        <f>SUM(D41:D44)</f>
        <v>150142238</v>
      </c>
      <c r="E45" s="26"/>
      <c r="F45" s="27">
        <f>SUM(F41:F44)</f>
        <v>-5373</v>
      </c>
      <c r="H45" s="43"/>
    </row>
    <row r="46" spans="4:8" s="17" customFormat="1" ht="12.75">
      <c r="D46" s="55"/>
      <c r="E46" s="26"/>
      <c r="F46" s="25"/>
      <c r="H46" s="43"/>
    </row>
    <row r="47" spans="1:8" s="17" customFormat="1" ht="12.75">
      <c r="A47" s="17" t="s">
        <v>113</v>
      </c>
      <c r="D47" s="57">
        <v>63811</v>
      </c>
      <c r="E47" s="26"/>
      <c r="F47" s="25">
        <v>0</v>
      </c>
      <c r="H47" s="43"/>
    </row>
    <row r="48" spans="1:8" s="17" customFormat="1" ht="12.75">
      <c r="A48" s="17" t="s">
        <v>19</v>
      </c>
      <c r="D48" s="57">
        <v>25615598</v>
      </c>
      <c r="E48" s="26"/>
      <c r="F48" s="25">
        <v>0</v>
      </c>
      <c r="H48" s="43"/>
    </row>
    <row r="49" spans="1:6" ht="12.75">
      <c r="A49" t="s">
        <v>20</v>
      </c>
      <c r="D49" s="59">
        <v>6490683</v>
      </c>
      <c r="F49" s="2">
        <v>0</v>
      </c>
    </row>
    <row r="50" spans="4:6" ht="13.5" thickBot="1">
      <c r="D50" s="63">
        <f>SUM(D45:D49)</f>
        <v>182312330</v>
      </c>
      <c r="F50" s="29">
        <f>SUM(F45:F49)</f>
        <v>-5373</v>
      </c>
    </row>
    <row r="51" spans="4:6" ht="13.5" thickTop="1">
      <c r="D51" s="56"/>
      <c r="F51" s="3"/>
    </row>
    <row r="52" spans="1:6" ht="12.75">
      <c r="A52" t="s">
        <v>21</v>
      </c>
      <c r="D52" s="64">
        <v>0.563</v>
      </c>
      <c r="F52" s="99">
        <v>-2685.5</v>
      </c>
    </row>
    <row r="54" spans="1:6" ht="12.75">
      <c r="A54" s="15" t="s">
        <v>36</v>
      </c>
      <c r="C54" s="13"/>
      <c r="D54" s="9"/>
      <c r="F54" s="30"/>
    </row>
    <row r="55" spans="1:5" ht="12.75">
      <c r="A55" s="5" t="s">
        <v>120</v>
      </c>
      <c r="D55" s="9"/>
      <c r="E55" s="2"/>
    </row>
    <row r="56" ht="12.75">
      <c r="A56" s="5" t="s">
        <v>35</v>
      </c>
    </row>
  </sheetData>
  <mergeCells count="1">
    <mergeCell ref="A1:G1"/>
  </mergeCells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59">
      <selection activeCell="B63" sqref="B63"/>
    </sheetView>
  </sheetViews>
  <sheetFormatPr defaultColWidth="9.140625" defaultRowHeight="12.75"/>
  <cols>
    <col min="1" max="1" width="3.421875" style="40" customWidth="1"/>
    <col min="2" max="2" width="52.421875" style="40" customWidth="1"/>
    <col min="3" max="3" width="13.7109375" style="68" customWidth="1"/>
    <col min="4" max="4" width="5.7109375" style="40" customWidth="1"/>
    <col min="5" max="5" width="12.140625" style="40" customWidth="1"/>
    <col min="6" max="6" width="0" style="40" hidden="1" customWidth="1"/>
    <col min="7" max="16384" width="9.140625" style="40" customWidth="1"/>
  </cols>
  <sheetData>
    <row r="1" spans="1:7" ht="12.75">
      <c r="A1" s="101" t="s">
        <v>108</v>
      </c>
      <c r="B1" s="101"/>
      <c r="C1" s="101"/>
      <c r="D1" s="101"/>
      <c r="E1" s="101"/>
      <c r="F1" s="101"/>
      <c r="G1" s="101"/>
    </row>
    <row r="3" spans="1:2" ht="12.75">
      <c r="A3" s="6" t="str">
        <f>'[6]Cashflow'!A3</f>
        <v>Condensed Consolidated Cash Flow Statement</v>
      </c>
      <c r="B3" s="6"/>
    </row>
    <row r="4" spans="1:2" ht="12.75">
      <c r="A4" s="6" t="s">
        <v>51</v>
      </c>
      <c r="B4" s="6"/>
    </row>
    <row r="5" spans="1:2" ht="12.75">
      <c r="A5" s="6"/>
      <c r="B5" s="6"/>
    </row>
    <row r="6" spans="3:5" ht="12.75">
      <c r="C6" s="70"/>
      <c r="E6" s="65"/>
    </row>
    <row r="7" spans="3:5" ht="12.75">
      <c r="C7" s="100" t="s">
        <v>122</v>
      </c>
      <c r="E7" s="72" t="s">
        <v>122</v>
      </c>
    </row>
    <row r="8" spans="3:5" ht="12.75">
      <c r="C8" s="73" t="s">
        <v>67</v>
      </c>
      <c r="E8" s="72" t="s">
        <v>67</v>
      </c>
    </row>
    <row r="9" spans="3:5" ht="12.75">
      <c r="C9" s="71" t="s">
        <v>54</v>
      </c>
      <c r="D9" s="72"/>
      <c r="E9" s="95" t="s">
        <v>55</v>
      </c>
    </row>
    <row r="10" spans="3:5" ht="12.75">
      <c r="C10" s="71" t="s">
        <v>114</v>
      </c>
      <c r="E10" s="71" t="s">
        <v>114</v>
      </c>
    </row>
    <row r="11" spans="2:3" ht="12.75">
      <c r="B11" s="74" t="s">
        <v>69</v>
      </c>
      <c r="C11" s="75"/>
    </row>
    <row r="12" spans="2:3" ht="12.75">
      <c r="B12" s="76"/>
      <c r="C12" s="75"/>
    </row>
    <row r="13" spans="2:5" ht="12.75">
      <c r="B13" s="76" t="s">
        <v>70</v>
      </c>
      <c r="C13" s="77">
        <v>9182710</v>
      </c>
      <c r="E13" s="78">
        <v>-2275</v>
      </c>
    </row>
    <row r="14" spans="2:5" ht="12.75">
      <c r="B14" s="76"/>
      <c r="C14" s="77"/>
      <c r="E14" s="78"/>
    </row>
    <row r="15" spans="2:5" ht="12.75">
      <c r="B15" s="76" t="s">
        <v>71</v>
      </c>
      <c r="C15" s="77"/>
      <c r="E15" s="78"/>
    </row>
    <row r="16" spans="2:5" ht="12.75">
      <c r="B16" s="76" t="s">
        <v>72</v>
      </c>
      <c r="C16" s="77">
        <v>5281313</v>
      </c>
      <c r="D16" s="78"/>
      <c r="E16" s="78">
        <v>0</v>
      </c>
    </row>
    <row r="17" spans="2:5" ht="12.75">
      <c r="B17" s="76" t="s">
        <v>115</v>
      </c>
      <c r="C17" s="77">
        <v>1999898</v>
      </c>
      <c r="E17" s="78">
        <v>0</v>
      </c>
    </row>
    <row r="18" spans="1:6" ht="12.75">
      <c r="A18" s="79"/>
      <c r="B18" s="80" t="s">
        <v>73</v>
      </c>
      <c r="C18" s="77"/>
      <c r="E18" s="78">
        <v>0</v>
      </c>
      <c r="F18" s="40" t="s">
        <v>74</v>
      </c>
    </row>
    <row r="19" spans="1:6" ht="12.75">
      <c r="A19" s="79"/>
      <c r="B19" s="80" t="s">
        <v>75</v>
      </c>
      <c r="C19" s="77">
        <v>0</v>
      </c>
      <c r="E19" s="78">
        <v>0</v>
      </c>
      <c r="F19" s="40" t="s">
        <v>74</v>
      </c>
    </row>
    <row r="20" spans="2:5" ht="12.75">
      <c r="B20" s="76" t="s">
        <v>76</v>
      </c>
      <c r="C20" s="77">
        <v>201448</v>
      </c>
      <c r="D20" s="78"/>
      <c r="E20" s="78">
        <v>0</v>
      </c>
    </row>
    <row r="21" spans="1:6" ht="12.75">
      <c r="A21" s="79"/>
      <c r="B21" s="80" t="s">
        <v>103</v>
      </c>
      <c r="C21" s="77">
        <v>0</v>
      </c>
      <c r="E21" s="78">
        <v>0</v>
      </c>
      <c r="F21" s="40" t="s">
        <v>74</v>
      </c>
    </row>
    <row r="22" spans="2:5" ht="12.75">
      <c r="B22" s="80" t="s">
        <v>77</v>
      </c>
      <c r="C22" s="81">
        <v>-11358</v>
      </c>
      <c r="D22" s="78"/>
      <c r="E22" s="82">
        <v>0</v>
      </c>
    </row>
    <row r="23" spans="2:5" ht="12.75">
      <c r="B23" s="80" t="s">
        <v>78</v>
      </c>
      <c r="C23" s="78">
        <f>SUM(C13:C22)</f>
        <v>16654011</v>
      </c>
      <c r="E23" s="78">
        <f>SUM(E13:E22)</f>
        <v>-2275</v>
      </c>
    </row>
    <row r="24" spans="1:6" ht="12.75">
      <c r="A24" s="79"/>
      <c r="B24" s="80" t="s">
        <v>79</v>
      </c>
      <c r="C24" s="77">
        <f>-9258478-13624583</f>
        <v>-22883061</v>
      </c>
      <c r="E24" s="78">
        <v>0</v>
      </c>
      <c r="F24" s="40" t="s">
        <v>80</v>
      </c>
    </row>
    <row r="25" spans="2:5" ht="12.75">
      <c r="B25" s="80" t="s">
        <v>81</v>
      </c>
      <c r="C25" s="77">
        <v>-13637744</v>
      </c>
      <c r="E25" s="78">
        <v>0</v>
      </c>
    </row>
    <row r="26" spans="2:5" ht="12.75">
      <c r="B26" s="80" t="s">
        <v>82</v>
      </c>
      <c r="C26" s="81">
        <f>6534563+2540828+9130215-5375+6490683-1266000</f>
        <v>23424914</v>
      </c>
      <c r="E26" s="82">
        <v>2275</v>
      </c>
    </row>
    <row r="27" spans="1:5" ht="12.75">
      <c r="A27" s="69"/>
      <c r="B27" s="80" t="s">
        <v>102</v>
      </c>
      <c r="C27" s="77">
        <f>SUM(C23:C26)</f>
        <v>3558120</v>
      </c>
      <c r="E27" s="78">
        <f>SUM(E23:E26)</f>
        <v>0</v>
      </c>
    </row>
    <row r="28" spans="1:5" ht="12.75">
      <c r="A28" s="69"/>
      <c r="B28" s="80" t="s">
        <v>83</v>
      </c>
      <c r="C28" s="77">
        <v>-201448</v>
      </c>
      <c r="E28" s="78">
        <v>0</v>
      </c>
    </row>
    <row r="29" spans="1:6" ht="12.75">
      <c r="A29" s="84"/>
      <c r="B29" s="80" t="s">
        <v>84</v>
      </c>
      <c r="C29" s="77">
        <v>0</v>
      </c>
      <c r="E29" s="78">
        <v>0</v>
      </c>
      <c r="F29" s="40" t="s">
        <v>74</v>
      </c>
    </row>
    <row r="30" spans="1:5" ht="12.75">
      <c r="A30" s="69"/>
      <c r="B30" s="80" t="s">
        <v>105</v>
      </c>
      <c r="C30" s="85">
        <f>SUM(C27:C29)</f>
        <v>3356672</v>
      </c>
      <c r="E30" s="86">
        <f>SUM(E27:E29)</f>
        <v>0</v>
      </c>
    </row>
    <row r="31" spans="1:5" ht="12.75">
      <c r="A31" s="69"/>
      <c r="B31" s="76"/>
      <c r="C31" s="77"/>
      <c r="E31" s="78"/>
    </row>
    <row r="32" spans="1:5" ht="12.75">
      <c r="A32" s="69"/>
      <c r="B32" s="76"/>
      <c r="C32" s="77"/>
      <c r="E32" s="78"/>
    </row>
    <row r="33" spans="1:5" ht="12.75">
      <c r="A33" s="69"/>
      <c r="B33" s="74" t="s">
        <v>85</v>
      </c>
      <c r="C33" s="77"/>
      <c r="E33" s="78"/>
    </row>
    <row r="34" spans="1:5" ht="12.75">
      <c r="A34" s="69"/>
      <c r="B34" s="76"/>
      <c r="C34" s="77"/>
      <c r="E34" s="78"/>
    </row>
    <row r="35" spans="1:6" ht="12.75">
      <c r="A35" s="84"/>
      <c r="B35" s="80" t="s">
        <v>86</v>
      </c>
      <c r="C35" s="77">
        <f>-(95573923+5281313)</f>
        <v>-100855236</v>
      </c>
      <c r="E35" s="78">
        <v>0</v>
      </c>
      <c r="F35" s="40" t="s">
        <v>74</v>
      </c>
    </row>
    <row r="36" spans="1:5" ht="12.75">
      <c r="A36" s="84"/>
      <c r="B36" s="80" t="s">
        <v>116</v>
      </c>
      <c r="C36" s="77">
        <f>-1999900-69996601</f>
        <v>-71996501</v>
      </c>
      <c r="E36" s="78"/>
    </row>
    <row r="37" spans="1:5" ht="12.75">
      <c r="A37" s="69"/>
      <c r="B37" s="80" t="s">
        <v>87</v>
      </c>
      <c r="C37" s="77">
        <v>11358</v>
      </c>
      <c r="E37" s="78">
        <v>0</v>
      </c>
    </row>
    <row r="38" spans="1:6" ht="12.75">
      <c r="A38" s="84"/>
      <c r="B38" s="80" t="s">
        <v>117</v>
      </c>
      <c r="C38" s="77">
        <v>2</v>
      </c>
      <c r="E38" s="78">
        <v>0</v>
      </c>
      <c r="F38" s="40" t="s">
        <v>74</v>
      </c>
    </row>
    <row r="39" spans="1:5" ht="12.75">
      <c r="A39" s="69"/>
      <c r="B39" s="76" t="s">
        <v>88</v>
      </c>
      <c r="C39" s="85">
        <f>SUM(C34:C38)</f>
        <v>-172840377</v>
      </c>
      <c r="E39" s="86">
        <f>SUM(E35:E38)</f>
        <v>0</v>
      </c>
    </row>
    <row r="40" spans="1:5" ht="12.75">
      <c r="A40" s="69"/>
      <c r="B40" s="76"/>
      <c r="C40" s="77"/>
      <c r="E40" s="78"/>
    </row>
    <row r="41" spans="1:5" ht="12.75">
      <c r="A41" s="69"/>
      <c r="B41" s="74" t="s">
        <v>89</v>
      </c>
      <c r="C41" s="77"/>
      <c r="E41" s="78"/>
    </row>
    <row r="42" spans="1:3" ht="12.75">
      <c r="A42" s="69"/>
      <c r="B42" s="76"/>
      <c r="C42" s="77"/>
    </row>
    <row r="43" spans="1:5" ht="12.75">
      <c r="A43" s="69"/>
      <c r="B43" s="76" t="s">
        <v>90</v>
      </c>
      <c r="C43" s="77">
        <v>142230900</v>
      </c>
      <c r="E43" s="78">
        <v>0</v>
      </c>
    </row>
    <row r="44" spans="1:5" ht="12.75">
      <c r="A44" s="69"/>
      <c r="B44" s="76" t="s">
        <v>107</v>
      </c>
      <c r="C44" s="77">
        <v>63811</v>
      </c>
      <c r="E44" s="78">
        <v>0</v>
      </c>
    </row>
    <row r="45" spans="2:5" ht="12.75">
      <c r="B45" s="76" t="s">
        <v>118</v>
      </c>
      <c r="C45" s="77">
        <v>25615598</v>
      </c>
      <c r="E45" s="78">
        <v>0</v>
      </c>
    </row>
    <row r="46" spans="1:5" ht="12.75">
      <c r="A46" s="15"/>
      <c r="B46" s="76" t="s">
        <v>101</v>
      </c>
      <c r="C46" s="77">
        <v>0</v>
      </c>
      <c r="E46" s="78">
        <v>0</v>
      </c>
    </row>
    <row r="47" spans="1:5" ht="12.75">
      <c r="A47" s="5"/>
      <c r="B47" s="76" t="s">
        <v>91</v>
      </c>
      <c r="C47" s="77">
        <v>6644326</v>
      </c>
      <c r="E47" s="78">
        <v>0</v>
      </c>
    </row>
    <row r="48" spans="1:5" ht="12.75">
      <c r="A48" s="87"/>
      <c r="B48" s="76"/>
      <c r="C48" s="77"/>
      <c r="E48" s="78"/>
    </row>
    <row r="49" spans="2:5" ht="12.75">
      <c r="B49" s="76" t="s">
        <v>106</v>
      </c>
      <c r="C49" s="85">
        <f>SUM(C43:C48)</f>
        <v>174554635</v>
      </c>
      <c r="E49" s="86">
        <f>SUM(E43:E48)</f>
        <v>0</v>
      </c>
    </row>
    <row r="50" spans="2:5" ht="12.75">
      <c r="B50" s="76"/>
      <c r="C50" s="77"/>
      <c r="E50" s="78"/>
    </row>
    <row r="51" spans="2:5" ht="12.75">
      <c r="B51" s="74" t="s">
        <v>104</v>
      </c>
      <c r="C51" s="77">
        <f>C30+C39+C49</f>
        <v>5070930</v>
      </c>
      <c r="E51" s="78">
        <v>0</v>
      </c>
    </row>
    <row r="52" spans="2:5" ht="12.75">
      <c r="B52" s="74" t="s">
        <v>92</v>
      </c>
      <c r="C52" s="77"/>
      <c r="E52" s="78"/>
    </row>
    <row r="53" spans="2:5" ht="12.75">
      <c r="B53" s="74" t="s">
        <v>93</v>
      </c>
      <c r="C53" s="77">
        <v>2</v>
      </c>
      <c r="E53" s="78">
        <v>2</v>
      </c>
    </row>
    <row r="54" spans="2:5" ht="12.75">
      <c r="B54" s="74" t="s">
        <v>94</v>
      </c>
      <c r="C54" s="77"/>
      <c r="E54" s="78"/>
    </row>
    <row r="55" spans="2:5" ht="12.75">
      <c r="B55" s="74" t="s">
        <v>95</v>
      </c>
      <c r="C55" s="85">
        <f>SUM(C51:C54)</f>
        <v>5070932</v>
      </c>
      <c r="E55" s="86">
        <f>SUM(E51:E53)</f>
        <v>2</v>
      </c>
    </row>
    <row r="56" spans="2:5" ht="12.75">
      <c r="B56" s="76"/>
      <c r="C56" s="77"/>
      <c r="E56" s="78"/>
    </row>
    <row r="57" spans="2:5" ht="12.75">
      <c r="B57" s="76" t="s">
        <v>96</v>
      </c>
      <c r="C57" s="77"/>
      <c r="E57" s="78"/>
    </row>
    <row r="58" spans="2:5" ht="12.75">
      <c r="B58" s="76" t="s">
        <v>97</v>
      </c>
      <c r="C58" s="77">
        <v>5070932</v>
      </c>
      <c r="E58" s="78">
        <v>2</v>
      </c>
    </row>
    <row r="59" spans="1:6" ht="12.75">
      <c r="A59" s="88"/>
      <c r="B59" s="76" t="s">
        <v>98</v>
      </c>
      <c r="C59" s="77">
        <v>0</v>
      </c>
      <c r="E59" s="78">
        <v>0</v>
      </c>
      <c r="F59" s="40" t="s">
        <v>74</v>
      </c>
    </row>
    <row r="60" spans="2:5" ht="12.75">
      <c r="B60" s="76"/>
      <c r="C60" s="85">
        <f>SUM(C58:C59)</f>
        <v>5070932</v>
      </c>
      <c r="E60" s="89">
        <f>SUM(E58:E59)</f>
        <v>2</v>
      </c>
    </row>
    <row r="61" spans="2:3" ht="12.75">
      <c r="B61" s="76"/>
      <c r="C61" s="83"/>
    </row>
    <row r="62" spans="2:3" ht="12.75">
      <c r="B62" s="76"/>
      <c r="C62" s="90"/>
    </row>
    <row r="63" spans="2:3" ht="12.75">
      <c r="B63" s="76"/>
      <c r="C63" s="91"/>
    </row>
    <row r="64" spans="2:3" ht="12.75">
      <c r="B64" s="66" t="s">
        <v>68</v>
      </c>
      <c r="C64" s="92"/>
    </row>
    <row r="65" spans="2:3" ht="12.75">
      <c r="B65" s="67" t="s">
        <v>119</v>
      </c>
      <c r="C65" s="93"/>
    </row>
  </sheetData>
  <mergeCells count="1">
    <mergeCell ref="A1:G1"/>
  </mergeCells>
  <printOptions/>
  <pageMargins left="0.75" right="0.75" top="0.83" bottom="0.68" header="0.5" footer="0.3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workbookViewId="0" topLeftCell="A1">
      <selection activeCell="I25" sqref="I25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2.140625" style="42" customWidth="1"/>
    <col min="4" max="4" width="1.28515625" style="42" customWidth="1"/>
    <col min="5" max="5" width="12.140625" style="42" customWidth="1"/>
    <col min="6" max="6" width="1.28515625" style="42" customWidth="1"/>
    <col min="7" max="7" width="12.140625" style="42" customWidth="1"/>
    <col min="8" max="8" width="6.00390625" style="0" customWidth="1"/>
  </cols>
  <sheetData>
    <row r="1" spans="1:7" ht="12.75">
      <c r="A1" s="101" t="s">
        <v>108</v>
      </c>
      <c r="B1" s="101"/>
      <c r="C1" s="101"/>
      <c r="D1" s="101"/>
      <c r="E1" s="101"/>
      <c r="F1" s="101"/>
      <c r="G1" s="101"/>
    </row>
    <row r="2" spans="4:6" ht="12.75">
      <c r="D2" s="44"/>
      <c r="F2" s="44"/>
    </row>
    <row r="3" spans="1:7" ht="12.75">
      <c r="A3" s="102" t="s">
        <v>30</v>
      </c>
      <c r="B3" s="102"/>
      <c r="C3" s="102"/>
      <c r="D3" s="102"/>
      <c r="E3" s="102"/>
      <c r="F3" s="102"/>
      <c r="G3" s="102"/>
    </row>
    <row r="4" spans="1:7" ht="12.75">
      <c r="A4" s="102" t="s">
        <v>56</v>
      </c>
      <c r="B4" s="102"/>
      <c r="C4" s="102"/>
      <c r="D4" s="102"/>
      <c r="E4" s="102"/>
      <c r="F4" s="102"/>
      <c r="G4" s="102"/>
    </row>
    <row r="5" spans="4:6" ht="12.75">
      <c r="D5" s="44"/>
      <c r="F5" s="44"/>
    </row>
    <row r="6" spans="3:7" ht="12.75">
      <c r="C6" s="45"/>
      <c r="D6" s="46"/>
      <c r="E6" s="45"/>
      <c r="F6" s="46"/>
      <c r="G6" s="45"/>
    </row>
    <row r="7" spans="3:7" ht="12.75">
      <c r="C7" s="45"/>
      <c r="D7" s="46"/>
      <c r="E7" s="45" t="s">
        <v>31</v>
      </c>
      <c r="F7" s="46"/>
      <c r="G7" s="45"/>
    </row>
    <row r="8" spans="2:7" ht="12.75">
      <c r="B8" s="9" t="s">
        <v>37</v>
      </c>
      <c r="C8" s="47" t="s">
        <v>4</v>
      </c>
      <c r="D8" s="48"/>
      <c r="E8" s="47" t="s">
        <v>32</v>
      </c>
      <c r="F8" s="48"/>
      <c r="G8" s="47" t="s">
        <v>33</v>
      </c>
    </row>
    <row r="9" spans="3:7" ht="12.75">
      <c r="C9" s="71" t="s">
        <v>114</v>
      </c>
      <c r="D9" s="50"/>
      <c r="E9" s="71" t="s">
        <v>114</v>
      </c>
      <c r="F9" s="50"/>
      <c r="G9" s="71" t="s">
        <v>114</v>
      </c>
    </row>
    <row r="10" spans="3:7" ht="12.75">
      <c r="C10" s="49"/>
      <c r="D10" s="50"/>
      <c r="E10" s="49"/>
      <c r="F10" s="50"/>
      <c r="G10" s="49"/>
    </row>
    <row r="11" spans="1:7" ht="12.75">
      <c r="A11" t="s">
        <v>109</v>
      </c>
      <c r="C11" s="49">
        <v>2</v>
      </c>
      <c r="D11" s="50"/>
      <c r="E11" s="49">
        <v>-5375</v>
      </c>
      <c r="F11" s="50"/>
      <c r="G11" s="42">
        <f>SUM(C11:F11)</f>
        <v>-5373</v>
      </c>
    </row>
    <row r="12" spans="3:6" ht="12.75">
      <c r="C12" s="49"/>
      <c r="D12" s="50"/>
      <c r="E12" s="49"/>
      <c r="F12" s="50"/>
    </row>
    <row r="13" spans="1:7" ht="12.75">
      <c r="A13" t="s">
        <v>49</v>
      </c>
      <c r="C13" s="49">
        <v>142230900</v>
      </c>
      <c r="D13" s="50"/>
      <c r="E13" s="49"/>
      <c r="F13" s="50"/>
      <c r="G13" s="42">
        <f>SUM(C13:F13)</f>
        <v>142230900</v>
      </c>
    </row>
    <row r="14" spans="3:6" ht="12.75">
      <c r="C14" s="49"/>
      <c r="D14" s="50"/>
      <c r="E14" s="49"/>
      <c r="F14" s="50"/>
    </row>
    <row r="15" spans="1:7" ht="12.75">
      <c r="A15" t="s">
        <v>124</v>
      </c>
      <c r="C15" s="49">
        <v>0</v>
      </c>
      <c r="D15" s="50"/>
      <c r="E15" s="49">
        <v>7916711</v>
      </c>
      <c r="F15" s="50"/>
      <c r="G15" s="42">
        <f>SUM(C15:F15)</f>
        <v>7916711</v>
      </c>
    </row>
    <row r="16" spans="3:6" ht="12.75">
      <c r="C16" s="49"/>
      <c r="D16" s="50"/>
      <c r="E16" s="49"/>
      <c r="F16" s="50"/>
    </row>
    <row r="17" spans="1:7" ht="12.75">
      <c r="A17" s="13"/>
      <c r="B17" s="13"/>
      <c r="C17" s="52"/>
      <c r="D17" s="52"/>
      <c r="E17" s="52"/>
      <c r="F17" s="52"/>
      <c r="G17" s="51"/>
    </row>
    <row r="18" spans="1:7" ht="12.75">
      <c r="A18" t="s">
        <v>57</v>
      </c>
      <c r="C18" s="51">
        <f>SUM(C10:C17)</f>
        <v>142230902</v>
      </c>
      <c r="D18" s="44"/>
      <c r="E18" s="51">
        <f>SUM(E10:E17)</f>
        <v>7911336</v>
      </c>
      <c r="F18" s="44"/>
      <c r="G18" s="51">
        <f>SUM(G10:G17)</f>
        <v>150142238</v>
      </c>
    </row>
    <row r="20" spans="1:7" ht="12.75">
      <c r="A20" t="s">
        <v>123</v>
      </c>
      <c r="C20" s="49">
        <v>2</v>
      </c>
      <c r="D20" s="50"/>
      <c r="E20" s="49">
        <v>-3100</v>
      </c>
      <c r="F20" s="50"/>
      <c r="G20" s="42">
        <f>SUM(C20:F20)</f>
        <v>-3098</v>
      </c>
    </row>
    <row r="21" spans="3:7" ht="12.75">
      <c r="C21" s="49"/>
      <c r="D21" s="50"/>
      <c r="E21" s="49"/>
      <c r="F21" s="50"/>
      <c r="G21" s="49"/>
    </row>
    <row r="22" spans="1:7" ht="12.75">
      <c r="A22" t="s">
        <v>124</v>
      </c>
      <c r="C22" s="50">
        <v>0</v>
      </c>
      <c r="D22" s="50"/>
      <c r="E22" s="50">
        <v>-2275</v>
      </c>
      <c r="F22" s="50"/>
      <c r="G22" s="44">
        <v>-2275</v>
      </c>
    </row>
    <row r="23" spans="1:7" ht="12.75">
      <c r="A23" s="13"/>
      <c r="B23" s="13"/>
      <c r="C23" s="50"/>
      <c r="D23" s="50"/>
      <c r="E23" s="50"/>
      <c r="F23" s="50"/>
      <c r="G23" s="50"/>
    </row>
    <row r="24" spans="1:7" ht="12.75">
      <c r="A24" t="s">
        <v>125</v>
      </c>
      <c r="C24" s="44">
        <v>2</v>
      </c>
      <c r="D24" s="44"/>
      <c r="E24" s="44">
        <v>-5375</v>
      </c>
      <c r="F24" s="44"/>
      <c r="G24" s="44">
        <v>-5373</v>
      </c>
    </row>
    <row r="26" ht="12.75" hidden="1"/>
    <row r="27" ht="12.75" hidden="1"/>
    <row r="28" ht="12.75" hidden="1"/>
    <row r="29" ht="12.75">
      <c r="A29" t="s">
        <v>126</v>
      </c>
    </row>
    <row r="30" ht="12.75">
      <c r="A30" t="s">
        <v>127</v>
      </c>
    </row>
    <row r="31" ht="12.75">
      <c r="A31" t="s">
        <v>128</v>
      </c>
    </row>
  </sheetData>
  <mergeCells count="3">
    <mergeCell ref="A1:G1"/>
    <mergeCell ref="A3:G3"/>
    <mergeCell ref="A4:G4"/>
  </mergeCells>
  <printOptions/>
  <pageMargins left="0.75" right="0.41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S0055FNY</cp:lastModifiedBy>
  <cp:lastPrinted>2004-12-23T09:35:40Z</cp:lastPrinted>
  <dcterms:created xsi:type="dcterms:W3CDTF">2000-02-25T08:35:32Z</dcterms:created>
  <dcterms:modified xsi:type="dcterms:W3CDTF">2004-12-23T09:36:06Z</dcterms:modified>
  <cp:category/>
  <cp:version/>
  <cp:contentType/>
  <cp:contentStatus/>
</cp:coreProperties>
</file>