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60" windowHeight="3075" tabRatio="599" activeTab="3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1">'BS'!$A$1:$J$57</definedName>
    <definedName name="_xlnm.Print_Area" localSheetId="2">'CE'!$A$1:$L$47</definedName>
    <definedName name="_xlnm.Print_Area" localSheetId="3">'CF'!$A$1:$K$63</definedName>
    <definedName name="_xlnm.Print_Area" localSheetId="0">'IS'!$A$1:$K$60</definedName>
  </definedNames>
  <calcPr fullCalcOnLoad="1"/>
</workbook>
</file>

<file path=xl/comments4.xml><?xml version="1.0" encoding="utf-8"?>
<comments xmlns="http://schemas.openxmlformats.org/spreadsheetml/2006/main">
  <authors>
    <author>  COMPUTER  2</author>
  </authors>
  <commentList>
    <comment ref="G48" authorId="0">
      <text>
        <r>
          <rPr>
            <b/>
            <sz val="8"/>
            <rFont val="Tahoma"/>
            <family val="2"/>
          </rPr>
          <t xml:space="preserve">  COMPUTER  2:</t>
        </r>
        <r>
          <rPr>
            <sz val="8"/>
            <rFont val="Tahoma"/>
            <family val="2"/>
          </rPr>
          <t xml:space="preserve">
B/f 1/01/11</t>
        </r>
      </text>
    </comment>
  </commentList>
</comments>
</file>

<file path=xl/sharedStrings.xml><?xml version="1.0" encoding="utf-8"?>
<sst xmlns="http://schemas.openxmlformats.org/spreadsheetml/2006/main" count="174" uniqueCount="126">
  <si>
    <t xml:space="preserve">    (Incorporated in Malaysia)</t>
  </si>
  <si>
    <t xml:space="preserve">UNITED BINTANG BERHAD </t>
  </si>
  <si>
    <t>Revenue</t>
  </si>
  <si>
    <t>Cost of sales</t>
  </si>
  <si>
    <t>Finance costs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</si>
  <si>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</si>
  <si>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</si>
  <si>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</si>
  <si>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</si>
  <si>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</si>
  <si>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</si>
  <si>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</si>
  <si>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</si>
  <si>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</si>
  <si>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</si>
  <si>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</si>
  <si>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</si>
  <si>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</si>
  <si>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N/A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</si>
  <si>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</si>
  <si>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</si>
  <si>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</si>
  <si>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</si>
  <si>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</si>
  <si>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</si>
  <si>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</si>
  <si>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</si>
  <si>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Net Change in Cash &amp; Cash Equivalents</t>
  </si>
  <si>
    <t>Non-cash items</t>
  </si>
  <si>
    <t>Administrative expenses</t>
  </si>
  <si>
    <t>Purchase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</si>
  <si>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</si>
  <si>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</si>
  <si>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</si>
  <si>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</si>
  <si>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</si>
  <si>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</si>
  <si>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</si>
  <si>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</si>
  <si>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</si>
  <si>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</si>
  <si>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</si>
  <si>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</si>
  <si>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</si>
  <si>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</si>
  <si>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</si>
  <si>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</si>
  <si>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</si>
  <si>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</si>
  <si>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</si>
  <si>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</si>
  <si>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Investment properties</t>
  </si>
  <si>
    <t>Non-</t>
  </si>
  <si>
    <t>Distributable</t>
  </si>
  <si>
    <t>Assets</t>
  </si>
  <si>
    <t>Hire purchase term charges paid</t>
  </si>
  <si>
    <t>* Cash and Cash equivalents at end of financial period</t>
  </si>
  <si>
    <t>CONDENSED CONSOLIDATED  STATEMENTS OF CHANGES IN EQUITY</t>
  </si>
  <si>
    <t>Equity</t>
  </si>
  <si>
    <t>(The figures have not been audited)</t>
  </si>
  <si>
    <t>Net asset per share attributable to ordinary equity</t>
  </si>
  <si>
    <t>holders of the parent (RM)</t>
  </si>
  <si>
    <t>Fixed deposits</t>
  </si>
  <si>
    <t>Cash &amp; Cash Equivalents Brought Forward</t>
  </si>
  <si>
    <t>Cash &amp; Cash Equivalents Carried Forward</t>
  </si>
  <si>
    <t>Interest received</t>
  </si>
  <si>
    <t>(Placement)/ Uplifting of time deposit</t>
  </si>
  <si>
    <t>CASH FLOWS FROM OPERATING ACTIVITIES</t>
  </si>
  <si>
    <t>CASH FLOWS FROM INVESTING ACTIVITIES</t>
  </si>
  <si>
    <t>CASH FLOWS FROM FINANCING ACTIVITIES</t>
  </si>
  <si>
    <t xml:space="preserve"> </t>
  </si>
  <si>
    <t>At 1st January 2010</t>
  </si>
  <si>
    <t>CONDENSED CONSOLIDATED FINANCIAL POSITION</t>
  </si>
  <si>
    <t>CONDENSED CONSOLIDATED STATEMENTS OF COMPREHENSIVE INCOME</t>
  </si>
  <si>
    <t>Other Comprehensive Income</t>
  </si>
  <si>
    <t>Equity attributable to owner of the parent</t>
  </si>
  <si>
    <t>Long Term Borrowings</t>
  </si>
  <si>
    <t>Short Term Borrowings</t>
  </si>
  <si>
    <t xml:space="preserve">The Condensed Consolidated  Statements of Changes in Equity should be read in conjunction with the  </t>
  </si>
  <si>
    <t>Total Comprehensive</t>
  </si>
  <si>
    <t>CONDENSED CONSOLIDATED STATEMENT OF CASH FLOW</t>
  </si>
  <si>
    <t xml:space="preserve">The Condensed Consolidated Statement of Cash Flow should be read in conjunction with the audited financial </t>
  </si>
  <si>
    <t>Repayment of hire purchase</t>
  </si>
  <si>
    <t>Loss for the period</t>
  </si>
  <si>
    <t>Taxation</t>
  </si>
  <si>
    <t>-</t>
  </si>
  <si>
    <t>Attributable to Owners Of The Company</t>
  </si>
  <si>
    <t xml:space="preserve">EPS Attributable To </t>
  </si>
  <si>
    <t>Owners Of The Company:</t>
  </si>
  <si>
    <t>Diluted  EPS For The Period (Sen)</t>
  </si>
  <si>
    <t xml:space="preserve">The Condensed Consolidated  of Comprehensive Income Statements should be read in conjunction </t>
  </si>
  <si>
    <t>31.12.2010</t>
  </si>
  <si>
    <t>Profit /(Loss) Before Taxation</t>
  </si>
  <si>
    <t>Profit /(Loss) for the period</t>
  </si>
  <si>
    <t>Available for sale financial asset</t>
  </si>
  <si>
    <t>Total Comprehensive Income/(Loss) For The Period</t>
  </si>
  <si>
    <t>To Owners Of The  Company</t>
  </si>
  <si>
    <t>Profit/(Loss) For The Period Attributable</t>
  </si>
  <si>
    <t>At 1st January 2011</t>
  </si>
  <si>
    <t>with the audited financial statements for the year ended 31 December 2010</t>
  </si>
  <si>
    <t>statements for the year ended 31 December 2010</t>
  </si>
  <si>
    <t xml:space="preserve">The Condensed Consolidated  Statements of Financial Position should be read in conjunction </t>
  </si>
  <si>
    <t>Profit/(Loss) before taxation</t>
  </si>
  <si>
    <t>Operating profit/(loss) before changes in working capital</t>
  </si>
  <si>
    <t xml:space="preserve">Gross profit </t>
  </si>
  <si>
    <t>Income for the period</t>
  </si>
  <si>
    <t>Basic  Earnings/(Loss) Per Share For The Period (Sen)</t>
  </si>
  <si>
    <t>(Repayment to)/ Advances from directors</t>
  </si>
  <si>
    <t>Net cash from investing activities</t>
  </si>
  <si>
    <t xml:space="preserve">- Gain on disposal of available for sale  </t>
  </si>
  <si>
    <t>For the Nine-Months Ended 30th September 2011</t>
  </si>
  <si>
    <t>Interim report for the third quarter ended 30th September 2011</t>
  </si>
  <si>
    <t>30.09.2011</t>
  </si>
  <si>
    <t>30.09.2010</t>
  </si>
  <si>
    <t>At 30th September 2011</t>
  </si>
  <si>
    <t>At 30th September 2010</t>
  </si>
  <si>
    <t>As at 30th September 2011</t>
  </si>
  <si>
    <t>Period Ended 30th September 2011</t>
  </si>
  <si>
    <t>Period Ended 30th September 2010</t>
  </si>
  <si>
    <t>Cash utilised in operations</t>
  </si>
  <si>
    <t>Net cash used in operating activities</t>
  </si>
  <si>
    <t xml:space="preserve">Net cash (used in)/ from financing activities </t>
  </si>
  <si>
    <t xml:space="preserve">  asset</t>
  </si>
  <si>
    <t>Proceeds from disposal of available for sale asset</t>
  </si>
  <si>
    <t>Proceeds from disposal of property, plant &amp; equipment</t>
  </si>
  <si>
    <t>9 months ended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</si>
</sst>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"/>
    <numFmt numFmtId="195" formatCode="0.000"/>
    <numFmt numFmtId="196" formatCode="[$-409]dddd\,\ mmmm\ dd\,\ yyyy"/>
    <numFmt numFmtId="197" formatCode="[$-409]h:mm:ss\ AM/PM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91" fontId="12" fillId="0" borderId="0" xfId="42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91" fontId="12" fillId="0" borderId="10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/>
    </xf>
    <xf numFmtId="191" fontId="12" fillId="0" borderId="11" xfId="42" applyNumberFormat="1" applyFont="1" applyFill="1" applyBorder="1" applyAlignment="1">
      <alignment horizontal="right"/>
    </xf>
    <xf numFmtId="191" fontId="12" fillId="0" borderId="11" xfId="42" applyNumberFormat="1" applyFont="1" applyFill="1" applyBorder="1" applyAlignment="1">
      <alignment/>
    </xf>
    <xf numFmtId="191" fontId="12" fillId="0" borderId="12" xfId="42" applyNumberFormat="1" applyFont="1" applyFill="1" applyBorder="1" applyAlignment="1">
      <alignment horizontal="right"/>
    </xf>
    <xf numFmtId="191" fontId="12" fillId="0" borderId="12" xfId="42" applyNumberFormat="1" applyFont="1" applyFill="1" applyBorder="1" applyAlignment="1">
      <alignment/>
    </xf>
    <xf numFmtId="191" fontId="12" fillId="0" borderId="13" xfId="42" applyNumberFormat="1" applyFont="1" applyFill="1" applyBorder="1" applyAlignment="1">
      <alignment horizontal="right"/>
    </xf>
    <xf numFmtId="191" fontId="12" fillId="0" borderId="13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 horizontal="right"/>
    </xf>
    <xf numFmtId="191" fontId="12" fillId="0" borderId="14" xfId="42" applyNumberFormat="1" applyFont="1" applyFill="1" applyBorder="1" applyAlignment="1">
      <alignment/>
    </xf>
    <xf numFmtId="191" fontId="12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91" fontId="14" fillId="0" borderId="0" xfId="42" applyNumberFormat="1" applyFont="1" applyFill="1" applyBorder="1" applyAlignment="1">
      <alignment/>
    </xf>
    <xf numFmtId="191" fontId="14" fillId="0" borderId="0" xfId="42" applyNumberFormat="1" applyFont="1" applyFill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191" fontId="14" fillId="0" borderId="10" xfId="42" applyNumberFormat="1" applyFont="1" applyFill="1" applyBorder="1" applyAlignment="1">
      <alignment/>
    </xf>
    <xf numFmtId="37" fontId="14" fillId="0" borderId="10" xfId="0" applyNumberFormat="1" applyFont="1" applyFill="1" applyBorder="1" applyAlignment="1">
      <alignment/>
    </xf>
    <xf numFmtId="191" fontId="14" fillId="0" borderId="0" xfId="42" applyNumberFormat="1" applyFont="1" applyFill="1" applyAlignment="1">
      <alignment horizontal="center"/>
    </xf>
    <xf numFmtId="37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14" xfId="0" applyNumberFormat="1" applyFont="1" applyFill="1" applyBorder="1" applyAlignment="1">
      <alignment/>
    </xf>
    <xf numFmtId="191" fontId="14" fillId="0" borderId="10" xfId="42" applyNumberFormat="1" applyFont="1" applyFill="1" applyBorder="1" applyAlignment="1" quotePrefix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3" fontId="14" fillId="0" borderId="15" xfId="42" applyFont="1" applyFill="1" applyBorder="1" applyAlignment="1">
      <alignment horizontal="right"/>
    </xf>
    <xf numFmtId="43" fontId="14" fillId="0" borderId="0" xfId="42" applyFont="1" applyFill="1" applyAlignment="1">
      <alignment horizontal="right"/>
    </xf>
    <xf numFmtId="39" fontId="14" fillId="0" borderId="0" xfId="0" applyNumberFormat="1" applyFont="1" applyFill="1" applyAlignment="1">
      <alignment horizontal="center"/>
    </xf>
    <xf numFmtId="37" fontId="14" fillId="0" borderId="15" xfId="0" applyNumberFormat="1" applyFont="1" applyFill="1" applyBorder="1" applyAlignment="1">
      <alignment horizontal="right"/>
    </xf>
    <xf numFmtId="37" fontId="14" fillId="0" borderId="15" xfId="0" applyNumberFormat="1" applyFont="1" applyFill="1" applyBorder="1" applyAlignment="1">
      <alignment horizontal="center"/>
    </xf>
    <xf numFmtId="37" fontId="1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191" fontId="0" fillId="0" borderId="0" xfId="42" applyNumberFormat="1" applyFill="1" applyAlignment="1">
      <alignment/>
    </xf>
    <xf numFmtId="191" fontId="0" fillId="0" borderId="16" xfId="42" applyNumberFormat="1" applyFill="1" applyBorder="1" applyAlignment="1">
      <alignment/>
    </xf>
    <xf numFmtId="191" fontId="0" fillId="0" borderId="0" xfId="42" applyNumberFormat="1" applyFill="1" applyBorder="1" applyAlignment="1">
      <alignment/>
    </xf>
    <xf numFmtId="191" fontId="0" fillId="0" borderId="15" xfId="42" applyNumberFormat="1" applyFill="1" applyBorder="1" applyAlignment="1">
      <alignment/>
    </xf>
    <xf numFmtId="191" fontId="0" fillId="0" borderId="10" xfId="42" applyNumberFormat="1" applyFill="1" applyBorder="1" applyAlignment="1">
      <alignment/>
    </xf>
    <xf numFmtId="193" fontId="0" fillId="0" borderId="15" xfId="42" applyNumberFormat="1" applyFill="1" applyBorder="1" applyAlignment="1">
      <alignment/>
    </xf>
    <xf numFmtId="193" fontId="0" fillId="0" borderId="0" xfId="42" applyNumberFormat="1" applyFill="1" applyAlignment="1">
      <alignment/>
    </xf>
    <xf numFmtId="193" fontId="0" fillId="0" borderId="0" xfId="0" applyNumberFormat="1" applyFill="1" applyBorder="1" applyAlignment="1">
      <alignment/>
    </xf>
    <xf numFmtId="19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91" fontId="2" fillId="0" borderId="0" xfId="42" applyNumberFormat="1" applyFont="1" applyFill="1" applyAlignment="1">
      <alignment horizontal="right"/>
    </xf>
    <xf numFmtId="191" fontId="0" fillId="0" borderId="0" xfId="42" applyNumberFormat="1" applyFont="1" applyFill="1" applyAlignment="1">
      <alignment horizontal="right"/>
    </xf>
    <xf numFmtId="191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191" fontId="0" fillId="0" borderId="17" xfId="42" applyNumberFormat="1" applyFont="1" applyFill="1" applyBorder="1" applyAlignment="1">
      <alignment horizontal="right"/>
    </xf>
    <xf numFmtId="191" fontId="0" fillId="0" borderId="18" xfId="42" applyNumberFormat="1" applyFont="1" applyFill="1" applyBorder="1" applyAlignment="1">
      <alignment horizontal="right"/>
    </xf>
    <xf numFmtId="191" fontId="0" fillId="0" borderId="0" xfId="42" applyNumberFormat="1" applyFont="1" applyFill="1" applyAlignment="1">
      <alignment/>
    </xf>
    <xf numFmtId="15" fontId="5" fillId="0" borderId="0" xfId="0" applyNumberFormat="1" applyFont="1" applyFill="1" applyBorder="1" applyAlignment="1" quotePrefix="1">
      <alignment/>
    </xf>
    <xf numFmtId="191" fontId="0" fillId="0" borderId="17" xfId="42" applyNumberFormat="1" applyFont="1" applyFill="1" applyBorder="1" applyAlignment="1">
      <alignment/>
    </xf>
    <xf numFmtId="191" fontId="0" fillId="0" borderId="18" xfId="42" applyNumberFormat="1" applyFont="1" applyFill="1" applyBorder="1" applyAlignment="1">
      <alignment/>
    </xf>
    <xf numFmtId="191" fontId="38" fillId="0" borderId="0" xfId="42" applyNumberFormat="1" applyFont="1" applyFill="1" applyAlignment="1">
      <alignment/>
    </xf>
    <xf numFmtId="191" fontId="38" fillId="0" borderId="16" xfId="42" applyNumberFormat="1" applyFont="1" applyFill="1" applyBorder="1" applyAlignment="1">
      <alignment/>
    </xf>
    <xf numFmtId="191" fontId="38" fillId="0" borderId="15" xfId="42" applyNumberFormat="1" applyFont="1" applyFill="1" applyBorder="1" applyAlignment="1">
      <alignment/>
    </xf>
    <xf numFmtId="191" fontId="38" fillId="0" borderId="10" xfId="42" applyNumberFormat="1" applyFont="1" applyFill="1" applyBorder="1" applyAlignment="1">
      <alignment/>
    </xf>
    <xf numFmtId="37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93" fontId="38" fillId="0" borderId="15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 quotePrefix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showGridLines="0" view="pageBreakPreview" zoomScale="86" zoomScaleSheetLayoutView="86" zoomScalePageLayoutView="0" workbookViewId="0" topLeftCell="A25">
      <selection activeCell="E38" sqref="E38"/>
    </sheetView>
  </sheetViews>
  <sheetFormatPr defaultColWidth="9.140625" defaultRowHeight="12.75"/>
  <cols>
    <col min="1" max="2" width="9.140625" style="30" customWidth="1"/>
    <col min="3" max="3" width="5.00390625" style="30" customWidth="1"/>
    <col min="4" max="4" width="25.8515625" style="30" customWidth="1"/>
    <col min="5" max="5" width="10.57421875" style="30" customWidth="1"/>
    <col min="6" max="6" width="3.57421875" style="30" customWidth="1"/>
    <col min="7" max="7" width="10.28125" style="30" customWidth="1"/>
    <col min="8" max="8" width="3.57421875" style="30" customWidth="1"/>
    <col min="9" max="9" width="11.7109375" style="30" bestFit="1" customWidth="1"/>
    <col min="10" max="10" width="3.57421875" style="30" customWidth="1"/>
    <col min="11" max="11" width="15.8515625" style="30" customWidth="1"/>
    <col min="12" max="12" width="9.140625" style="30" customWidth="1"/>
    <col min="13" max="16" width="0" style="30" hidden="1" customWidth="1"/>
    <col min="17" max="17" width="9.57421875" style="30" bestFit="1" customWidth="1"/>
    <col min="18" max="16384" width="9.140625" style="30" customWidth="1"/>
  </cols>
  <sheetData>
    <row r="2" spans="1:11" ht="15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6.5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6.5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1.25" customHeight="1">
      <c r="A5" s="31"/>
      <c r="B5" s="31"/>
      <c r="C5" s="31"/>
      <c r="D5" s="31"/>
      <c r="E5" s="32"/>
      <c r="F5" s="31"/>
      <c r="G5" s="31"/>
      <c r="H5" s="31"/>
      <c r="I5" s="31"/>
      <c r="J5" s="31"/>
      <c r="K5" s="31"/>
    </row>
    <row r="6" spans="1:11" ht="16.5">
      <c r="A6" s="99" t="s">
        <v>111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6.5">
      <c r="A7" s="97" t="s">
        <v>59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6.5">
      <c r="A9" s="101" t="s">
        <v>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6.5">
      <c r="A10" s="98" t="s">
        <v>110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ht="8.25" customHeight="1">
      <c r="L11" s="33"/>
    </row>
    <row r="12" spans="5:15" ht="16.5">
      <c r="E12" s="101" t="s">
        <v>5</v>
      </c>
      <c r="F12" s="101"/>
      <c r="G12" s="101"/>
      <c r="H12" s="34"/>
      <c r="I12" s="101" t="s">
        <v>125</v>
      </c>
      <c r="J12" s="101"/>
      <c r="K12" s="101"/>
      <c r="L12" s="33"/>
      <c r="M12" s="101" t="s">
        <v>31</v>
      </c>
      <c r="N12" s="101"/>
      <c r="O12" s="101"/>
    </row>
    <row r="13" spans="5:15" ht="16.5">
      <c r="E13" s="35" t="s">
        <v>112</v>
      </c>
      <c r="F13" s="35"/>
      <c r="G13" s="35" t="s">
        <v>113</v>
      </c>
      <c r="H13" s="35"/>
      <c r="I13" s="35" t="str">
        <f>+E13</f>
        <v>30.09.2011</v>
      </c>
      <c r="J13" s="35"/>
      <c r="K13" s="35" t="str">
        <f>+G13</f>
        <v>30.09.2010</v>
      </c>
      <c r="L13" s="33"/>
      <c r="M13" s="35" t="s">
        <v>33</v>
      </c>
      <c r="N13" s="35"/>
      <c r="O13" s="35" t="s">
        <v>34</v>
      </c>
    </row>
    <row r="14" spans="5:15" ht="16.5">
      <c r="E14" s="35" t="s">
        <v>6</v>
      </c>
      <c r="F14" s="35"/>
      <c r="G14" s="35" t="s">
        <v>6</v>
      </c>
      <c r="H14" s="35"/>
      <c r="I14" s="35" t="s">
        <v>6</v>
      </c>
      <c r="J14" s="35"/>
      <c r="K14" s="35" t="s">
        <v>6</v>
      </c>
      <c r="L14" s="33"/>
      <c r="M14" s="35" t="s">
        <v>6</v>
      </c>
      <c r="N14" s="35"/>
      <c r="O14" s="35" t="s">
        <v>6</v>
      </c>
    </row>
    <row r="15" spans="5:15" ht="16.5">
      <c r="E15" s="35"/>
      <c r="F15" s="35"/>
      <c r="G15" s="34"/>
      <c r="H15" s="35"/>
      <c r="I15" s="35"/>
      <c r="J15" s="35"/>
      <c r="K15" s="34"/>
      <c r="L15" s="33"/>
      <c r="M15" s="35"/>
      <c r="N15" s="35"/>
      <c r="O15" s="35"/>
    </row>
    <row r="16" ht="9.75" customHeight="1">
      <c r="L16" s="33"/>
    </row>
    <row r="17" spans="1:17" ht="16.5">
      <c r="A17" s="30" t="s">
        <v>2</v>
      </c>
      <c r="E17" s="36">
        <f>15031-10446</f>
        <v>4585</v>
      </c>
      <c r="F17" s="37"/>
      <c r="G17" s="36">
        <v>6090</v>
      </c>
      <c r="H17" s="37"/>
      <c r="I17" s="36">
        <f>3399+7047+4585</f>
        <v>15031</v>
      </c>
      <c r="J17" s="37"/>
      <c r="K17" s="36">
        <f>4223+6083+G17</f>
        <v>16396</v>
      </c>
      <c r="L17" s="38"/>
      <c r="M17" s="39"/>
      <c r="N17" s="38">
        <v>12300</v>
      </c>
      <c r="O17" s="39">
        <v>6225</v>
      </c>
      <c r="Q17" s="40"/>
    </row>
    <row r="18" spans="5:15" ht="16.5">
      <c r="E18" s="37"/>
      <c r="F18" s="37"/>
      <c r="G18" s="37"/>
      <c r="H18" s="37"/>
      <c r="I18" s="37"/>
      <c r="J18" s="37"/>
      <c r="K18" s="37"/>
      <c r="L18" s="38"/>
      <c r="M18" s="39"/>
      <c r="N18" s="39"/>
      <c r="O18" s="39"/>
    </row>
    <row r="19" spans="1:17" ht="16.5">
      <c r="A19" s="30" t="s">
        <v>3</v>
      </c>
      <c r="E19" s="37">
        <f>-13093+9020</f>
        <v>-4073</v>
      </c>
      <c r="F19" s="37"/>
      <c r="G19" s="37">
        <v>-5615</v>
      </c>
      <c r="H19" s="37"/>
      <c r="I19" s="37">
        <f>-2861-6159-4073</f>
        <v>-13093</v>
      </c>
      <c r="J19" s="37"/>
      <c r="K19" s="37">
        <f>-3793-6078-5615</f>
        <v>-15486</v>
      </c>
      <c r="L19" s="38"/>
      <c r="M19" s="39"/>
      <c r="N19" s="39">
        <v>-11654</v>
      </c>
      <c r="O19" s="39">
        <v>-5476</v>
      </c>
      <c r="Q19" s="40"/>
    </row>
    <row r="20" spans="5:15" ht="16.5">
      <c r="E20" s="41"/>
      <c r="F20" s="37"/>
      <c r="G20" s="41"/>
      <c r="H20" s="37"/>
      <c r="I20" s="41"/>
      <c r="J20" s="37"/>
      <c r="K20" s="41"/>
      <c r="L20" s="38"/>
      <c r="M20" s="39"/>
      <c r="N20" s="42"/>
      <c r="O20" s="42"/>
    </row>
    <row r="21" spans="1:15" ht="16.5">
      <c r="A21" s="30" t="s">
        <v>104</v>
      </c>
      <c r="E21" s="37">
        <f>SUM(E17:E20)</f>
        <v>512</v>
      </c>
      <c r="F21" s="37"/>
      <c r="G21" s="37">
        <f>SUM(G17:G20)</f>
        <v>475</v>
      </c>
      <c r="H21" s="37"/>
      <c r="I21" s="37">
        <f>SUM(I17:I20)</f>
        <v>1938</v>
      </c>
      <c r="J21" s="37"/>
      <c r="K21" s="37">
        <f>SUM(K17:K20)</f>
        <v>910</v>
      </c>
      <c r="L21" s="38"/>
      <c r="M21" s="39"/>
      <c r="N21" s="39">
        <v>646</v>
      </c>
      <c r="O21" s="39">
        <v>749</v>
      </c>
    </row>
    <row r="22" spans="5:15" ht="10.5" customHeight="1">
      <c r="E22" s="37"/>
      <c r="F22" s="37"/>
      <c r="G22" s="37"/>
      <c r="H22" s="37"/>
      <c r="I22" s="37"/>
      <c r="J22" s="37"/>
      <c r="K22" s="37"/>
      <c r="L22" s="38"/>
      <c r="M22" s="39"/>
      <c r="N22" s="39"/>
      <c r="O22" s="39"/>
    </row>
    <row r="23" spans="1:17" ht="16.5">
      <c r="A23" s="30" t="s">
        <v>38</v>
      </c>
      <c r="E23" s="37">
        <f>250-219</f>
        <v>31</v>
      </c>
      <c r="F23" s="37"/>
      <c r="G23" s="37">
        <v>196</v>
      </c>
      <c r="H23" s="37"/>
      <c r="I23" s="37">
        <f>13+206+31</f>
        <v>250</v>
      </c>
      <c r="J23" s="37"/>
      <c r="K23" s="37">
        <f>9+164+196</f>
        <v>369</v>
      </c>
      <c r="L23" s="38"/>
      <c r="M23" s="39"/>
      <c r="N23" s="39">
        <v>93</v>
      </c>
      <c r="O23" s="39">
        <v>64</v>
      </c>
      <c r="Q23" s="40"/>
    </row>
    <row r="24" spans="5:15" ht="11.25" customHeight="1">
      <c r="E24" s="37"/>
      <c r="F24" s="37"/>
      <c r="G24" s="37"/>
      <c r="H24" s="37"/>
      <c r="I24" s="37"/>
      <c r="J24" s="37"/>
      <c r="K24" s="37"/>
      <c r="L24" s="38"/>
      <c r="M24" s="39"/>
      <c r="N24" s="39"/>
      <c r="O24" s="39"/>
    </row>
    <row r="25" spans="1:17" ht="16.5">
      <c r="A25" s="30" t="s">
        <v>29</v>
      </c>
      <c r="E25" s="37">
        <f>-1021+707</f>
        <v>-314</v>
      </c>
      <c r="F25" s="37"/>
      <c r="G25" s="37">
        <v>-461</v>
      </c>
      <c r="H25" s="37"/>
      <c r="I25" s="37">
        <f>-372-335-314</f>
        <v>-1021</v>
      </c>
      <c r="J25" s="37"/>
      <c r="K25" s="37">
        <f>-576-555-461</f>
        <v>-1592</v>
      </c>
      <c r="L25" s="38"/>
      <c r="M25" s="39"/>
      <c r="N25" s="39">
        <v>-1716</v>
      </c>
      <c r="O25" s="39">
        <v>-779</v>
      </c>
      <c r="Q25" s="40"/>
    </row>
    <row r="26" spans="5:15" ht="10.5" customHeight="1">
      <c r="E26" s="37"/>
      <c r="F26" s="37"/>
      <c r="G26" s="37"/>
      <c r="H26" s="37"/>
      <c r="I26" s="37"/>
      <c r="J26" s="37"/>
      <c r="K26" s="37"/>
      <c r="L26" s="38"/>
      <c r="M26" s="39"/>
      <c r="N26" s="39"/>
      <c r="O26" s="39"/>
    </row>
    <row r="27" spans="1:17" ht="16.5">
      <c r="A27" s="30" t="s">
        <v>39</v>
      </c>
      <c r="E27" s="37">
        <f>-379+279</f>
        <v>-100</v>
      </c>
      <c r="F27" s="37"/>
      <c r="G27" s="37">
        <v>-304</v>
      </c>
      <c r="H27" s="37"/>
      <c r="I27" s="37">
        <f>-72-207-100</f>
        <v>-379</v>
      </c>
      <c r="J27" s="37"/>
      <c r="K27" s="37">
        <f>-117-404-304</f>
        <v>-825</v>
      </c>
      <c r="L27" s="38"/>
      <c r="M27" s="39"/>
      <c r="N27" s="39">
        <v>-1304</v>
      </c>
      <c r="O27" s="39">
        <v>-438</v>
      </c>
      <c r="Q27" s="40"/>
    </row>
    <row r="28" spans="5:15" ht="12" customHeight="1">
      <c r="E28" s="37"/>
      <c r="F28" s="37"/>
      <c r="G28" s="37"/>
      <c r="H28" s="37"/>
      <c r="I28" s="37"/>
      <c r="J28" s="37"/>
      <c r="K28" s="37"/>
      <c r="L28" s="38"/>
      <c r="M28" s="39"/>
      <c r="N28" s="39"/>
      <c r="O28" s="39"/>
    </row>
    <row r="29" spans="1:17" ht="16.5">
      <c r="A29" s="30" t="s">
        <v>4</v>
      </c>
      <c r="E29" s="37">
        <f>-169+111</f>
        <v>-58</v>
      </c>
      <c r="F29" s="37"/>
      <c r="G29" s="37">
        <v>-71</v>
      </c>
      <c r="H29" s="37"/>
      <c r="I29" s="37">
        <f>-55-56-58</f>
        <v>-169</v>
      </c>
      <c r="J29" s="37"/>
      <c r="K29" s="37">
        <f>-66-84-71</f>
        <v>-221</v>
      </c>
      <c r="L29" s="38"/>
      <c r="M29" s="39"/>
      <c r="N29" s="39">
        <v>-184</v>
      </c>
      <c r="O29" s="39"/>
      <c r="Q29" s="40"/>
    </row>
    <row r="30" spans="5:15" ht="16.5">
      <c r="E30" s="41"/>
      <c r="F30" s="37"/>
      <c r="G30" s="41"/>
      <c r="H30" s="37"/>
      <c r="I30" s="41"/>
      <c r="J30" s="37"/>
      <c r="K30" s="41"/>
      <c r="L30" s="38"/>
      <c r="M30" s="39"/>
      <c r="N30" s="42"/>
      <c r="O30" s="42"/>
    </row>
    <row r="31" spans="1:15" ht="16.5">
      <c r="A31" s="34" t="s">
        <v>92</v>
      </c>
      <c r="E31" s="37">
        <f>SUM(E21:E30)</f>
        <v>71</v>
      </c>
      <c r="F31" s="37"/>
      <c r="G31" s="37">
        <f>SUM(G21:G30)</f>
        <v>-165</v>
      </c>
      <c r="H31" s="37"/>
      <c r="I31" s="37">
        <f>SUM(I21:I30)</f>
        <v>619</v>
      </c>
      <c r="J31" s="37"/>
      <c r="K31" s="37">
        <f>SUM(K21:K30)</f>
        <v>-1359</v>
      </c>
      <c r="L31" s="38"/>
      <c r="M31" s="39"/>
      <c r="N31" s="39">
        <v>-2465</v>
      </c>
      <c r="O31" s="39">
        <v>-404</v>
      </c>
    </row>
    <row r="32" spans="5:15" ht="9.75" customHeight="1"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</row>
    <row r="33" spans="1:15" ht="16.5">
      <c r="A33" s="30" t="s">
        <v>84</v>
      </c>
      <c r="E33" s="43" t="s">
        <v>17</v>
      </c>
      <c r="F33" s="37"/>
      <c r="G33" s="43" t="s">
        <v>17</v>
      </c>
      <c r="H33" s="37"/>
      <c r="I33" s="43" t="s">
        <v>17</v>
      </c>
      <c r="J33" s="37"/>
      <c r="K33" s="43" t="s">
        <v>17</v>
      </c>
      <c r="L33" s="44"/>
      <c r="M33" s="39"/>
      <c r="N33" s="45">
        <v>0</v>
      </c>
      <c r="O33" s="45">
        <v>5</v>
      </c>
    </row>
    <row r="34" spans="5:15" ht="12" customHeight="1">
      <c r="E34" s="41"/>
      <c r="F34" s="36"/>
      <c r="G34" s="41"/>
      <c r="H34" s="36"/>
      <c r="I34" s="41"/>
      <c r="J34" s="36"/>
      <c r="K34" s="41"/>
      <c r="L34" s="38"/>
      <c r="M34" s="38"/>
      <c r="N34" s="38"/>
      <c r="O34" s="42"/>
    </row>
    <row r="35" spans="5:15" ht="16.5">
      <c r="E35" s="36"/>
      <c r="F35" s="37"/>
      <c r="G35" s="36"/>
      <c r="H35" s="37"/>
      <c r="I35" s="36"/>
      <c r="J35" s="37"/>
      <c r="K35" s="36"/>
      <c r="L35" s="33"/>
      <c r="O35" s="39">
        <v>5</v>
      </c>
    </row>
    <row r="36" spans="1:15" ht="17.25" thickBot="1">
      <c r="A36" s="34" t="s">
        <v>93</v>
      </c>
      <c r="E36" s="36">
        <f>SUM(E31:E34)</f>
        <v>71</v>
      </c>
      <c r="F36" s="37"/>
      <c r="G36" s="36">
        <f>SUM(G31:G34)</f>
        <v>-165</v>
      </c>
      <c r="H36" s="37"/>
      <c r="I36" s="36">
        <f>SUM(I31:I34)</f>
        <v>619</v>
      </c>
      <c r="J36" s="37"/>
      <c r="K36" s="36">
        <f>SUM(K31:K34)</f>
        <v>-1359</v>
      </c>
      <c r="L36" s="38"/>
      <c r="M36" s="39"/>
      <c r="N36" s="46">
        <v>-2465</v>
      </c>
      <c r="O36" s="39"/>
    </row>
    <row r="37" spans="5:15" ht="12" customHeight="1" thickTop="1">
      <c r="E37" s="36"/>
      <c r="F37" s="37"/>
      <c r="G37" s="36"/>
      <c r="H37" s="37"/>
      <c r="I37" s="36"/>
      <c r="J37" s="37"/>
      <c r="K37" s="36"/>
      <c r="L37" s="38"/>
      <c r="M37" s="39"/>
      <c r="N37" s="38"/>
      <c r="O37" s="39"/>
    </row>
    <row r="38" spans="1:15" ht="15.75" customHeight="1">
      <c r="A38" s="34" t="s">
        <v>74</v>
      </c>
      <c r="L38" s="38"/>
      <c r="M38" s="39"/>
      <c r="N38" s="38"/>
      <c r="O38" s="39"/>
    </row>
    <row r="39" spans="1:15" ht="18" customHeight="1">
      <c r="A39" s="93" t="s">
        <v>109</v>
      </c>
      <c r="M39" s="39"/>
      <c r="N39" s="38"/>
      <c r="O39" s="39"/>
    </row>
    <row r="40" spans="1:15" ht="16.5">
      <c r="A40" s="30" t="s">
        <v>122</v>
      </c>
      <c r="E40" s="47">
        <v>0</v>
      </c>
      <c r="F40" s="43"/>
      <c r="G40" s="47" t="s">
        <v>85</v>
      </c>
      <c r="H40" s="43"/>
      <c r="I40" s="47">
        <v>10</v>
      </c>
      <c r="J40" s="43"/>
      <c r="K40" s="47" t="s">
        <v>85</v>
      </c>
      <c r="L40" s="38"/>
      <c r="M40" s="39"/>
      <c r="N40" s="38"/>
      <c r="O40" s="39"/>
    </row>
    <row r="41" spans="5:15" ht="16.5">
      <c r="E41" s="36"/>
      <c r="F41" s="37"/>
      <c r="G41" s="36"/>
      <c r="H41" s="37"/>
      <c r="I41" s="36"/>
      <c r="J41" s="37"/>
      <c r="K41" s="36"/>
      <c r="L41" s="38"/>
      <c r="M41" s="39"/>
      <c r="N41" s="38"/>
      <c r="O41" s="39"/>
    </row>
    <row r="42" spans="1:15" ht="16.5">
      <c r="A42" s="48" t="s">
        <v>95</v>
      </c>
      <c r="E42" s="41">
        <f>SUM(E35:E40)</f>
        <v>71</v>
      </c>
      <c r="F42" s="37"/>
      <c r="G42" s="41">
        <f>SUM(G35:G40)</f>
        <v>-165</v>
      </c>
      <c r="H42" s="37"/>
      <c r="I42" s="41">
        <f>SUM(I35:I40)</f>
        <v>629</v>
      </c>
      <c r="J42" s="37"/>
      <c r="K42" s="41">
        <f>SUM(K35:K40)</f>
        <v>-1359</v>
      </c>
      <c r="L42" s="38"/>
      <c r="M42" s="39"/>
      <c r="N42" s="38"/>
      <c r="O42" s="39"/>
    </row>
    <row r="43" spans="1:15" ht="16.5">
      <c r="A43" s="34"/>
      <c r="E43" s="36"/>
      <c r="F43" s="37"/>
      <c r="G43" s="36"/>
      <c r="H43" s="37"/>
      <c r="I43" s="36"/>
      <c r="J43" s="37"/>
      <c r="K43" s="36"/>
      <c r="L43" s="38"/>
      <c r="M43" s="39"/>
      <c r="N43" s="38"/>
      <c r="O43" s="39"/>
    </row>
    <row r="44" spans="1:15" ht="14.25" customHeight="1">
      <c r="A44" s="34" t="s">
        <v>97</v>
      </c>
      <c r="B44" s="34"/>
      <c r="E44" s="36"/>
      <c r="F44" s="37"/>
      <c r="G44" s="36"/>
      <c r="H44" s="37"/>
      <c r="I44" s="36"/>
      <c r="J44" s="37"/>
      <c r="K44" s="36"/>
      <c r="L44" s="38"/>
      <c r="M44" s="39"/>
      <c r="N44" s="38"/>
      <c r="O44" s="39"/>
    </row>
    <row r="45" spans="1:15" ht="16.5" customHeight="1">
      <c r="A45" s="34" t="s">
        <v>96</v>
      </c>
      <c r="B45" s="34"/>
      <c r="E45" s="41">
        <f>+E42</f>
        <v>71</v>
      </c>
      <c r="F45" s="37"/>
      <c r="G45" s="41">
        <f>+G42</f>
        <v>-165</v>
      </c>
      <c r="H45" s="37"/>
      <c r="I45" s="41">
        <f>+I42</f>
        <v>629</v>
      </c>
      <c r="J45" s="37"/>
      <c r="K45" s="41">
        <f>+K42</f>
        <v>-1359</v>
      </c>
      <c r="L45" s="38"/>
      <c r="M45" s="39"/>
      <c r="N45" s="38"/>
      <c r="O45" s="39"/>
    </row>
    <row r="46" spans="1:15" ht="15" customHeight="1">
      <c r="A46" s="34"/>
      <c r="B46" s="34"/>
      <c r="E46" s="36"/>
      <c r="F46" s="37"/>
      <c r="G46" s="36"/>
      <c r="H46" s="37"/>
      <c r="I46" s="36"/>
      <c r="J46" s="37"/>
      <c r="K46" s="36"/>
      <c r="L46" s="38"/>
      <c r="M46" s="39"/>
      <c r="N46" s="38"/>
      <c r="O46" s="39"/>
    </row>
    <row r="47" spans="1:15" ht="16.5">
      <c r="A47" s="48" t="str">
        <f>A42</f>
        <v>Total Comprehensive Income/(Loss) For The Period</v>
      </c>
      <c r="B47" s="34"/>
      <c r="E47" s="36"/>
      <c r="F47" s="37"/>
      <c r="G47" s="36"/>
      <c r="H47" s="37"/>
      <c r="I47" s="36"/>
      <c r="J47" s="37"/>
      <c r="K47" s="36"/>
      <c r="L47" s="38"/>
      <c r="M47" s="39"/>
      <c r="N47" s="38"/>
      <c r="O47" s="39"/>
    </row>
    <row r="48" spans="1:15" ht="16.5">
      <c r="A48" s="34" t="s">
        <v>86</v>
      </c>
      <c r="B48" s="34"/>
      <c r="E48" s="41">
        <f>+E45</f>
        <v>71</v>
      </c>
      <c r="F48" s="37"/>
      <c r="G48" s="41">
        <f>+G45</f>
        <v>-165</v>
      </c>
      <c r="H48" s="37"/>
      <c r="I48" s="41">
        <f>+I45</f>
        <v>629</v>
      </c>
      <c r="J48" s="37"/>
      <c r="K48" s="41">
        <f>+K45</f>
        <v>-1359</v>
      </c>
      <c r="L48" s="38"/>
      <c r="M48" s="39"/>
      <c r="N48" s="38"/>
      <c r="O48" s="39"/>
    </row>
    <row r="49" spans="1:15" ht="15.75" customHeight="1">
      <c r="A49" s="30" t="s">
        <v>70</v>
      </c>
      <c r="E49" s="36"/>
      <c r="F49" s="37"/>
      <c r="G49" s="36"/>
      <c r="H49" s="37"/>
      <c r="I49" s="36"/>
      <c r="J49" s="37"/>
      <c r="K49" s="36"/>
      <c r="L49" s="38"/>
      <c r="M49" s="39"/>
      <c r="N49" s="38"/>
      <c r="O49" s="39"/>
    </row>
    <row r="50" spans="1:15" ht="14.25" customHeight="1">
      <c r="A50" s="34" t="s">
        <v>87</v>
      </c>
      <c r="B50" s="49"/>
      <c r="C50" s="49"/>
      <c r="D50" s="49"/>
      <c r="E50" s="36"/>
      <c r="F50" s="37"/>
      <c r="G50" s="36"/>
      <c r="H50" s="37"/>
      <c r="I50" s="36"/>
      <c r="J50" s="37"/>
      <c r="K50" s="36"/>
      <c r="L50" s="38"/>
      <c r="M50" s="39"/>
      <c r="N50" s="38"/>
      <c r="O50" s="39"/>
    </row>
    <row r="51" spans="1:15" ht="13.5" customHeight="1">
      <c r="A51" s="50" t="s">
        <v>88</v>
      </c>
      <c r="B51" s="33"/>
      <c r="C51" s="33"/>
      <c r="D51" s="33"/>
      <c r="E51" s="36"/>
      <c r="F51" s="37"/>
      <c r="G51" s="36"/>
      <c r="H51" s="37"/>
      <c r="I51" s="36"/>
      <c r="J51" s="37"/>
      <c r="K51" s="36"/>
      <c r="L51" s="38"/>
      <c r="M51" s="39"/>
      <c r="N51" s="38"/>
      <c r="O51" s="39"/>
    </row>
    <row r="52" spans="5:15" ht="10.5" customHeight="1">
      <c r="E52" s="36"/>
      <c r="F52" s="37"/>
      <c r="G52" s="36"/>
      <c r="H52" s="37"/>
      <c r="I52" s="36"/>
      <c r="J52" s="37"/>
      <c r="K52" s="36"/>
      <c r="L52" s="38"/>
      <c r="M52" s="39"/>
      <c r="N52" s="38"/>
      <c r="O52" s="39"/>
    </row>
    <row r="53" spans="1:15" ht="32.25" customHeight="1" thickBot="1">
      <c r="A53" s="102" t="s">
        <v>106</v>
      </c>
      <c r="B53" s="102"/>
      <c r="C53" s="102"/>
      <c r="D53" s="102"/>
      <c r="E53" s="51">
        <f>+E48/54005*100</f>
        <v>0.13146930839737062</v>
      </c>
      <c r="F53" s="52"/>
      <c r="G53" s="51">
        <f>+G48/54005*100</f>
        <v>-0.30552726599388946</v>
      </c>
      <c r="H53" s="52"/>
      <c r="I53" s="51">
        <f>+I48/54005*100</f>
        <v>1.1647069715767058</v>
      </c>
      <c r="J53" s="52"/>
      <c r="K53" s="51">
        <f>+K48/54005*100</f>
        <v>-2.5164336635496714</v>
      </c>
      <c r="L53" s="39"/>
      <c r="M53" s="53" t="e">
        <v>#REF!</v>
      </c>
      <c r="N53" s="53"/>
      <c r="O53" s="53" t="e">
        <v>#REF!</v>
      </c>
    </row>
    <row r="54" spans="5:15" ht="9.75" customHeight="1" thickTop="1">
      <c r="E54" s="52"/>
      <c r="F54" s="52"/>
      <c r="G54" s="52"/>
      <c r="H54" s="52"/>
      <c r="I54" s="52"/>
      <c r="J54" s="52"/>
      <c r="K54" s="52"/>
      <c r="L54" s="39"/>
      <c r="M54" s="53"/>
      <c r="N54" s="53"/>
      <c r="O54" s="53"/>
    </row>
    <row r="55" spans="1:15" ht="17.25" thickBot="1">
      <c r="A55" s="100" t="s">
        <v>89</v>
      </c>
      <c r="B55" s="100"/>
      <c r="C55" s="100"/>
      <c r="D55" s="100"/>
      <c r="E55" s="54" t="s">
        <v>18</v>
      </c>
      <c r="F55" s="44"/>
      <c r="G55" s="54" t="s">
        <v>18</v>
      </c>
      <c r="H55" s="44"/>
      <c r="I55" s="54" t="s">
        <v>18</v>
      </c>
      <c r="J55" s="44"/>
      <c r="K55" s="54" t="s">
        <v>18</v>
      </c>
      <c r="L55" s="39"/>
      <c r="M55" s="55" t="s">
        <v>18</v>
      </c>
      <c r="N55" s="56"/>
      <c r="O55" s="55" t="s">
        <v>18</v>
      </c>
    </row>
    <row r="56" spans="5:15" ht="11.25" customHeight="1" thickTop="1"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5:15" ht="11.25" customHeight="1"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ht="16.5">
      <c r="A58" s="30" t="s">
        <v>90</v>
      </c>
    </row>
    <row r="59" ht="16.5">
      <c r="A59" s="30" t="s">
        <v>99</v>
      </c>
    </row>
  </sheetData>
  <sheetProtection/>
  <mergeCells count="12">
    <mergeCell ref="A55:D55"/>
    <mergeCell ref="M12:O12"/>
    <mergeCell ref="A53:D53"/>
    <mergeCell ref="A9:K9"/>
    <mergeCell ref="E12:G12"/>
    <mergeCell ref="I12:K12"/>
    <mergeCell ref="A2:K2"/>
    <mergeCell ref="A3:K3"/>
    <mergeCell ref="A10:K10"/>
    <mergeCell ref="A4:K4"/>
    <mergeCell ref="A6:K6"/>
    <mergeCell ref="A7:K7"/>
  </mergeCells>
  <printOptions horizontalCentered="1"/>
  <pageMargins left="0.29" right="0.12" top="0.2" bottom="0.32" header="0.17" footer="0.16"/>
  <pageSetup horizontalDpi="600" verticalDpi="6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showGridLines="0" view="pageBreakPreview" zoomScaleSheetLayoutView="100" zoomScalePageLayoutView="0" workbookViewId="0" topLeftCell="A32">
      <selection activeCell="C46" sqref="C46"/>
    </sheetView>
  </sheetViews>
  <sheetFormatPr defaultColWidth="9.140625" defaultRowHeight="12.75"/>
  <cols>
    <col min="1" max="1" width="3.421875" style="57" customWidth="1"/>
    <col min="2" max="5" width="9.140625" style="57" customWidth="1"/>
    <col min="6" max="6" width="6.00390625" style="57" customWidth="1"/>
    <col min="7" max="7" width="4.57421875" style="57" customWidth="1"/>
    <col min="8" max="8" width="13.28125" style="57" customWidth="1"/>
    <col min="9" max="9" width="5.00390625" style="57" customWidth="1"/>
    <col min="10" max="16384" width="9.140625" style="57" customWidth="1"/>
  </cols>
  <sheetData>
    <row r="1" spans="1:12" ht="18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29"/>
      <c r="L1" s="29"/>
    </row>
    <row r="2" spans="1:12" ht="12.75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58"/>
      <c r="L2" s="58"/>
    </row>
    <row r="3" spans="1:12" ht="12.7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2.7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>
      <c r="A6" s="104" t="str">
        <f>'IS'!A6</f>
        <v>Interim report for the third quarter ended 30th September 2011</v>
      </c>
      <c r="B6" s="104"/>
      <c r="C6" s="104"/>
      <c r="D6" s="104"/>
      <c r="E6" s="104"/>
      <c r="F6" s="104"/>
      <c r="G6" s="104"/>
      <c r="H6" s="104"/>
      <c r="I6" s="104"/>
      <c r="J6" s="104"/>
      <c r="K6" s="60"/>
      <c r="L6" s="60"/>
    </row>
    <row r="7" spans="1:12" ht="12.75">
      <c r="A7" s="103" t="s">
        <v>59</v>
      </c>
      <c r="B7" s="103"/>
      <c r="C7" s="103"/>
      <c r="D7" s="103"/>
      <c r="E7" s="103"/>
      <c r="F7" s="103"/>
      <c r="G7" s="103"/>
      <c r="H7" s="103"/>
      <c r="I7" s="103"/>
      <c r="J7" s="103"/>
      <c r="K7" s="58"/>
      <c r="L7" s="58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2.7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.75">
      <c r="A10" s="104" t="s">
        <v>72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60"/>
      <c r="L10" s="60"/>
    </row>
    <row r="11" spans="1:12" ht="12.75">
      <c r="A11" s="105" t="s">
        <v>116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2"/>
      <c r="L11" s="2"/>
    </row>
    <row r="12" spans="1:12" ht="12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1:15" ht="12.75">
      <c r="K13" s="94"/>
      <c r="L13" s="94"/>
      <c r="M13" s="94"/>
      <c r="N13" s="94"/>
      <c r="O13" s="94"/>
    </row>
    <row r="14" spans="8:15" ht="12.75">
      <c r="H14" s="61" t="s">
        <v>7</v>
      </c>
      <c r="I14" s="61"/>
      <c r="J14" s="61" t="s">
        <v>7</v>
      </c>
      <c r="K14" s="94"/>
      <c r="L14" s="94"/>
      <c r="M14" s="94"/>
      <c r="N14" s="94"/>
      <c r="O14" s="94"/>
    </row>
    <row r="15" spans="8:15" ht="12.75">
      <c r="H15" s="61" t="s">
        <v>112</v>
      </c>
      <c r="I15" s="61"/>
      <c r="J15" s="61" t="s">
        <v>91</v>
      </c>
      <c r="K15" s="94"/>
      <c r="L15" s="94"/>
      <c r="M15" s="94"/>
      <c r="N15" s="94"/>
      <c r="O15" s="94"/>
    </row>
    <row r="16" spans="8:15" ht="12.75">
      <c r="H16" s="61" t="s">
        <v>6</v>
      </c>
      <c r="I16" s="61"/>
      <c r="J16" s="61" t="s">
        <v>6</v>
      </c>
      <c r="K16" s="94"/>
      <c r="L16" s="94"/>
      <c r="M16" s="94"/>
      <c r="N16" s="94"/>
      <c r="O16" s="94"/>
    </row>
    <row r="17" spans="8:15" ht="12.75">
      <c r="H17" s="61"/>
      <c r="I17" s="61"/>
      <c r="J17" s="61"/>
      <c r="K17" s="94"/>
      <c r="L17" s="94"/>
      <c r="M17" s="94"/>
      <c r="N17" s="94"/>
      <c r="O17" s="94"/>
    </row>
    <row r="18" spans="1:15" ht="12.75">
      <c r="A18" s="3" t="s">
        <v>40</v>
      </c>
      <c r="H18" s="62"/>
      <c r="K18" s="94"/>
      <c r="L18" s="94"/>
      <c r="M18" s="94"/>
      <c r="N18" s="94"/>
      <c r="O18" s="94"/>
    </row>
    <row r="19" spans="1:15" ht="12.75">
      <c r="A19" s="3" t="s">
        <v>49</v>
      </c>
      <c r="H19" s="63"/>
      <c r="I19" s="63"/>
      <c r="J19" s="63"/>
      <c r="K19" s="94"/>
      <c r="L19" s="94"/>
      <c r="M19" s="94"/>
      <c r="N19" s="94"/>
      <c r="O19" s="94"/>
    </row>
    <row r="20" spans="2:15" ht="12.75">
      <c r="B20" s="57" t="s">
        <v>8</v>
      </c>
      <c r="H20" s="63">
        <v>857</v>
      </c>
      <c r="I20" s="63"/>
      <c r="J20" s="85">
        <v>4146</v>
      </c>
      <c r="K20" s="95"/>
      <c r="L20" s="94"/>
      <c r="M20" s="94"/>
      <c r="N20" s="94"/>
      <c r="O20" s="94"/>
    </row>
    <row r="21" spans="2:15" ht="12.75">
      <c r="B21" s="57" t="s">
        <v>51</v>
      </c>
      <c r="H21" s="63">
        <v>3500</v>
      </c>
      <c r="I21" s="63"/>
      <c r="J21" s="85">
        <v>3500</v>
      </c>
      <c r="K21" s="95"/>
      <c r="L21" s="94"/>
      <c r="M21" s="94"/>
      <c r="N21" s="94"/>
      <c r="O21" s="94"/>
    </row>
    <row r="22" spans="2:15" ht="12.75">
      <c r="B22" s="1" t="s">
        <v>94</v>
      </c>
      <c r="H22" s="63">
        <v>0</v>
      </c>
      <c r="I22" s="63"/>
      <c r="J22" s="85">
        <v>250</v>
      </c>
      <c r="K22" s="95"/>
      <c r="L22" s="94"/>
      <c r="M22" s="94"/>
      <c r="N22" s="94"/>
      <c r="O22" s="94"/>
    </row>
    <row r="23" spans="8:15" ht="12.75">
      <c r="H23" s="64">
        <f>SUM(H20:H22)</f>
        <v>4357</v>
      </c>
      <c r="I23" s="63"/>
      <c r="J23" s="86">
        <f>SUM(J20:J22)</f>
        <v>7896</v>
      </c>
      <c r="K23" s="95"/>
      <c r="L23" s="94"/>
      <c r="M23" s="94"/>
      <c r="N23" s="94"/>
      <c r="O23" s="94"/>
    </row>
    <row r="24" spans="8:15" ht="12.75">
      <c r="H24" s="63"/>
      <c r="I24" s="63"/>
      <c r="J24" s="85"/>
      <c r="K24" s="95"/>
      <c r="L24" s="94"/>
      <c r="M24" s="94"/>
      <c r="N24" s="94"/>
      <c r="O24" s="94"/>
    </row>
    <row r="25" spans="1:15" ht="12.75">
      <c r="A25" s="3" t="s">
        <v>50</v>
      </c>
      <c r="H25" s="63"/>
      <c r="I25" s="63"/>
      <c r="J25" s="85"/>
      <c r="K25" s="95"/>
      <c r="L25" s="94"/>
      <c r="M25" s="94"/>
      <c r="N25" s="94"/>
      <c r="O25" s="94"/>
    </row>
    <row r="26" spans="2:15" ht="12.75">
      <c r="B26" s="57" t="s">
        <v>9</v>
      </c>
      <c r="H26" s="63">
        <v>22971</v>
      </c>
      <c r="I26" s="65"/>
      <c r="J26" s="85">
        <v>19993</v>
      </c>
      <c r="K26" s="95"/>
      <c r="L26" s="94"/>
      <c r="M26" s="94"/>
      <c r="N26" s="94"/>
      <c r="O26" s="94"/>
    </row>
    <row r="27" spans="2:15" ht="12.75">
      <c r="B27" s="57" t="s">
        <v>36</v>
      </c>
      <c r="H27" s="63">
        <v>4040</v>
      </c>
      <c r="I27" s="65"/>
      <c r="J27" s="85">
        <v>3900</v>
      </c>
      <c r="K27" s="95"/>
      <c r="L27" s="94"/>
      <c r="M27" s="94"/>
      <c r="N27" s="94"/>
      <c r="O27" s="94"/>
    </row>
    <row r="28" spans="2:15" ht="12.75">
      <c r="B28" s="57" t="s">
        <v>62</v>
      </c>
      <c r="H28" s="63">
        <v>5432</v>
      </c>
      <c r="I28" s="65"/>
      <c r="J28" s="85">
        <v>5282</v>
      </c>
      <c r="K28" s="95"/>
      <c r="L28" s="94"/>
      <c r="M28" s="94"/>
      <c r="N28" s="94"/>
      <c r="O28" s="94"/>
    </row>
    <row r="29" spans="2:15" ht="12.75">
      <c r="B29" s="57" t="s">
        <v>10</v>
      </c>
      <c r="H29" s="63">
        <v>388</v>
      </c>
      <c r="I29" s="65"/>
      <c r="J29" s="85">
        <v>142</v>
      </c>
      <c r="K29" s="95"/>
      <c r="L29" s="94"/>
      <c r="M29" s="94"/>
      <c r="N29" s="94"/>
      <c r="O29" s="94"/>
    </row>
    <row r="30" spans="8:15" ht="12.75">
      <c r="H30" s="64">
        <f>SUM(H26:H29)</f>
        <v>32831</v>
      </c>
      <c r="I30" s="65"/>
      <c r="J30" s="86">
        <f>SUM(J26:J29)</f>
        <v>29317</v>
      </c>
      <c r="K30" s="95"/>
      <c r="L30" s="94"/>
      <c r="M30" s="94"/>
      <c r="N30" s="94"/>
      <c r="O30" s="94"/>
    </row>
    <row r="31" spans="8:15" ht="12.75">
      <c r="H31" s="63"/>
      <c r="I31" s="65"/>
      <c r="J31" s="85"/>
      <c r="K31" s="95"/>
      <c r="L31" s="94"/>
      <c r="M31" s="94"/>
      <c r="N31" s="94"/>
      <c r="O31" s="94"/>
    </row>
    <row r="32" spans="1:15" ht="13.5" thickBot="1">
      <c r="A32" s="3" t="s">
        <v>41</v>
      </c>
      <c r="H32" s="66">
        <f>H23+H30</f>
        <v>37188</v>
      </c>
      <c r="I32" s="65"/>
      <c r="J32" s="87">
        <f>J23+J30</f>
        <v>37213</v>
      </c>
      <c r="K32" s="95"/>
      <c r="L32" s="94"/>
      <c r="M32" s="94"/>
      <c r="N32" s="94"/>
      <c r="O32" s="94"/>
    </row>
    <row r="33" spans="1:15" ht="13.5" thickTop="1">
      <c r="A33" s="3"/>
      <c r="H33" s="63"/>
      <c r="I33" s="65"/>
      <c r="J33" s="85"/>
      <c r="K33" s="95"/>
      <c r="L33" s="94"/>
      <c r="M33" s="94"/>
      <c r="N33" s="94"/>
      <c r="O33" s="94"/>
    </row>
    <row r="34" spans="1:15" ht="12.75">
      <c r="A34" s="3" t="s">
        <v>42</v>
      </c>
      <c r="H34" s="63"/>
      <c r="I34" s="65"/>
      <c r="J34" s="85"/>
      <c r="K34" s="95"/>
      <c r="L34" s="94"/>
      <c r="M34" s="94"/>
      <c r="N34" s="94"/>
      <c r="O34" s="94"/>
    </row>
    <row r="35" spans="1:15" ht="12.75">
      <c r="A35" s="3" t="s">
        <v>75</v>
      </c>
      <c r="H35" s="63"/>
      <c r="I35" s="63"/>
      <c r="J35" s="85"/>
      <c r="K35" s="95"/>
      <c r="L35" s="94"/>
      <c r="M35" s="94"/>
      <c r="N35" s="94"/>
      <c r="O35" s="94"/>
    </row>
    <row r="36" spans="2:15" ht="12.75">
      <c r="B36" s="57" t="s">
        <v>11</v>
      </c>
      <c r="H36" s="63">
        <v>54005</v>
      </c>
      <c r="I36" s="63"/>
      <c r="J36" s="85">
        <v>54005</v>
      </c>
      <c r="K36" s="95"/>
      <c r="L36" s="94"/>
      <c r="M36" s="94"/>
      <c r="N36" s="94"/>
      <c r="O36" s="94"/>
    </row>
    <row r="37" spans="2:15" ht="12.75">
      <c r="B37" s="57" t="s">
        <v>43</v>
      </c>
      <c r="H37" s="67">
        <v>-35049</v>
      </c>
      <c r="I37" s="63"/>
      <c r="J37" s="88">
        <v>-35678</v>
      </c>
      <c r="K37" s="95"/>
      <c r="L37" s="94"/>
      <c r="M37" s="94"/>
      <c r="N37" s="94"/>
      <c r="O37" s="94"/>
    </row>
    <row r="38" spans="1:15" ht="12.75">
      <c r="A38" s="3" t="s">
        <v>44</v>
      </c>
      <c r="H38" s="64">
        <f>SUM(H36:H37)</f>
        <v>18956</v>
      </c>
      <c r="I38" s="63"/>
      <c r="J38" s="86">
        <f>SUM(J36:J37)</f>
        <v>18327</v>
      </c>
      <c r="K38" s="95"/>
      <c r="L38" s="94"/>
      <c r="M38" s="94"/>
      <c r="N38" s="94"/>
      <c r="O38" s="94"/>
    </row>
    <row r="39" spans="8:15" ht="12.75">
      <c r="H39" s="63"/>
      <c r="I39" s="63"/>
      <c r="J39" s="85"/>
      <c r="K39" s="95"/>
      <c r="L39" s="94"/>
      <c r="M39" s="94"/>
      <c r="N39" s="94"/>
      <c r="O39" s="94"/>
    </row>
    <row r="40" spans="1:15" ht="12.75">
      <c r="A40" s="3" t="s">
        <v>45</v>
      </c>
      <c r="H40" s="63"/>
      <c r="I40" s="63"/>
      <c r="J40" s="85"/>
      <c r="K40" s="95"/>
      <c r="L40" s="94"/>
      <c r="M40" s="94"/>
      <c r="N40" s="94"/>
      <c r="O40" s="94"/>
    </row>
    <row r="41" spans="2:15" ht="12.75">
      <c r="B41" s="57" t="s">
        <v>76</v>
      </c>
      <c r="H41" s="63">
        <v>0</v>
      </c>
      <c r="I41" s="65"/>
      <c r="J41" s="85">
        <v>6</v>
      </c>
      <c r="K41" s="95"/>
      <c r="L41" s="94"/>
      <c r="M41" s="94"/>
      <c r="N41" s="94"/>
      <c r="O41" s="94"/>
    </row>
    <row r="42" spans="5:15" ht="12.75">
      <c r="E42" s="62"/>
      <c r="H42" s="63"/>
      <c r="I42" s="63"/>
      <c r="J42" s="85"/>
      <c r="K42" s="95"/>
      <c r="L42" s="94"/>
      <c r="M42" s="94"/>
      <c r="N42" s="94"/>
      <c r="O42" s="94"/>
    </row>
    <row r="43" spans="1:15" ht="12.75">
      <c r="A43" s="3" t="s">
        <v>46</v>
      </c>
      <c r="H43" s="63"/>
      <c r="I43" s="63"/>
      <c r="J43" s="85"/>
      <c r="K43" s="95"/>
      <c r="L43" s="94"/>
      <c r="M43" s="94"/>
      <c r="N43" s="94"/>
      <c r="O43" s="94"/>
    </row>
    <row r="44" spans="1:15" ht="12.75">
      <c r="A44" s="3"/>
      <c r="B44" s="57" t="s">
        <v>37</v>
      </c>
      <c r="H44" s="63">
        <v>11546</v>
      </c>
      <c r="I44" s="63"/>
      <c r="J44" s="85">
        <v>13476</v>
      </c>
      <c r="K44" s="95"/>
      <c r="L44" s="94"/>
      <c r="M44" s="94"/>
      <c r="N44" s="94"/>
      <c r="O44" s="94"/>
    </row>
    <row r="45" spans="1:15" ht="12.75">
      <c r="A45" s="3"/>
      <c r="B45" s="57" t="s">
        <v>77</v>
      </c>
      <c r="H45" s="63">
        <v>6686</v>
      </c>
      <c r="I45" s="63"/>
      <c r="J45" s="85">
        <v>5404</v>
      </c>
      <c r="K45" s="95"/>
      <c r="L45" s="94"/>
      <c r="M45" s="94"/>
      <c r="N45" s="94"/>
      <c r="O45" s="94"/>
    </row>
    <row r="46" spans="8:15" ht="12.75">
      <c r="H46" s="64">
        <f>SUM(H44:H45)</f>
        <v>18232</v>
      </c>
      <c r="I46" s="65"/>
      <c r="J46" s="86">
        <f>SUM(J44:J45)</f>
        <v>18880</v>
      </c>
      <c r="K46" s="94"/>
      <c r="L46" s="94"/>
      <c r="M46" s="94"/>
      <c r="N46" s="94"/>
      <c r="O46" s="94"/>
    </row>
    <row r="47" spans="1:15" ht="12.75">
      <c r="A47" s="3" t="s">
        <v>47</v>
      </c>
      <c r="H47" s="64">
        <f>H41+H46</f>
        <v>18232</v>
      </c>
      <c r="I47" s="65"/>
      <c r="J47" s="86">
        <f>J41+J46</f>
        <v>18886</v>
      </c>
      <c r="K47" s="95"/>
      <c r="L47" s="94"/>
      <c r="M47" s="94"/>
      <c r="N47" s="94"/>
      <c r="O47" s="94"/>
    </row>
    <row r="48" spans="1:15" ht="12.75">
      <c r="A48" s="3"/>
      <c r="H48" s="63"/>
      <c r="I48" s="65"/>
      <c r="J48" s="85"/>
      <c r="K48" s="95"/>
      <c r="L48" s="94"/>
      <c r="M48" s="94"/>
      <c r="N48" s="94"/>
      <c r="O48" s="94"/>
    </row>
    <row r="49" spans="1:15" ht="13.5" thickBot="1">
      <c r="A49" s="3" t="s">
        <v>48</v>
      </c>
      <c r="H49" s="66">
        <f>H38+H47</f>
        <v>37188</v>
      </c>
      <c r="I49" s="63"/>
      <c r="J49" s="87">
        <f>J38+J47</f>
        <v>37213</v>
      </c>
      <c r="K49" s="95"/>
      <c r="L49" s="94"/>
      <c r="M49" s="94"/>
      <c r="N49" s="94"/>
      <c r="O49" s="94"/>
    </row>
    <row r="50" spans="8:11" ht="13.5" thickTop="1">
      <c r="H50" s="62"/>
      <c r="I50" s="62"/>
      <c r="J50" s="89"/>
      <c r="K50" s="62"/>
    </row>
    <row r="51" spans="1:11" ht="12.75">
      <c r="A51" s="1" t="s">
        <v>60</v>
      </c>
      <c r="I51" s="62"/>
      <c r="J51" s="90"/>
      <c r="K51" s="62"/>
    </row>
    <row r="52" spans="1:11" ht="13.5" thickBot="1">
      <c r="A52" s="57" t="s">
        <v>61</v>
      </c>
      <c r="H52" s="68">
        <f>H38/H36</f>
        <v>0.3510045366169799</v>
      </c>
      <c r="I52" s="69"/>
      <c r="J52" s="91">
        <f>J38/J36</f>
        <v>0.3393574669012128</v>
      </c>
      <c r="K52" s="62"/>
    </row>
    <row r="53" spans="8:11" ht="13.5" thickTop="1">
      <c r="H53" s="70"/>
      <c r="I53" s="71"/>
      <c r="J53" s="70"/>
      <c r="K53" s="62"/>
    </row>
    <row r="54" spans="8:11" ht="12.75">
      <c r="H54" s="62"/>
      <c r="K54" s="62"/>
    </row>
    <row r="55" ht="12.75">
      <c r="A55" s="57" t="s">
        <v>101</v>
      </c>
    </row>
    <row r="56" ht="12.75">
      <c r="A56" s="1" t="str">
        <f>'IS'!A59</f>
        <v>with the audited financial statements for the year ended 31 December 2010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2" bottom="0.25" header="0.17" footer="0.5"/>
  <pageSetup horizontalDpi="600" verticalDpi="600" orientation="portrait" scale="10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view="pageBreakPreview" zoomScaleSheetLayoutView="100" zoomScalePageLayoutView="0" workbookViewId="0" topLeftCell="B10">
      <selection activeCell="B32" sqref="B32"/>
    </sheetView>
  </sheetViews>
  <sheetFormatPr defaultColWidth="9.140625" defaultRowHeight="12.75"/>
  <cols>
    <col min="1" max="1" width="6.140625" style="72" customWidth="1"/>
    <col min="2" max="2" width="9.57421875" style="72" customWidth="1"/>
    <col min="3" max="3" width="16.421875" style="72" customWidth="1"/>
    <col min="4" max="4" width="3.8515625" style="72" customWidth="1"/>
    <col min="5" max="5" width="10.28125" style="72" bestFit="1" customWidth="1"/>
    <col min="6" max="6" width="4.00390625" style="72" customWidth="1"/>
    <col min="7" max="7" width="10.140625" style="72" customWidth="1"/>
    <col min="8" max="8" width="3.140625" style="72" customWidth="1"/>
    <col min="9" max="9" width="3.7109375" style="72" customWidth="1"/>
    <col min="10" max="10" width="14.28125" style="72" customWidth="1"/>
    <col min="11" max="11" width="4.7109375" style="72" customWidth="1"/>
    <col min="12" max="12" width="10.28125" style="72" bestFit="1" customWidth="1"/>
    <col min="13" max="13" width="2.140625" style="72" customWidth="1"/>
    <col min="14" max="14" width="9.57421875" style="72" bestFit="1" customWidth="1"/>
    <col min="15" max="16384" width="9.140625" style="72" customWidth="1"/>
  </cols>
  <sheetData>
    <row r="1" spans="2:13" ht="18">
      <c r="B1" s="96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12.75">
      <c r="B2" s="106" t="s">
        <v>35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.75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5" spans="2:13" ht="15.75">
      <c r="B5" s="104" t="str">
        <f>'IS'!A6</f>
        <v>Interim report for the third quarter ended 30th September 2011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2.75">
      <c r="B6" s="106" t="s">
        <v>59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8" spans="2:13" ht="15.75">
      <c r="B8" s="104" t="s">
        <v>57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2:13" ht="12.75">
      <c r="B9" s="106" t="str">
        <f>'IS'!A10</f>
        <v>For the Nine-Months Ended 30th September 2011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2" ht="12.75">
      <c r="G12" s="3" t="s">
        <v>52</v>
      </c>
    </row>
    <row r="13" spans="7:10" ht="12.75">
      <c r="G13" s="3" t="s">
        <v>53</v>
      </c>
      <c r="J13" s="3" t="s">
        <v>53</v>
      </c>
    </row>
    <row r="14" spans="5:12" ht="12.75">
      <c r="E14" s="61" t="s">
        <v>12</v>
      </c>
      <c r="F14" s="61"/>
      <c r="G14" s="61" t="s">
        <v>54</v>
      </c>
      <c r="H14" s="61"/>
      <c r="I14" s="61"/>
      <c r="J14" s="61" t="s">
        <v>21</v>
      </c>
      <c r="K14" s="61"/>
      <c r="L14" s="61"/>
    </row>
    <row r="15" spans="5:12" ht="12.75">
      <c r="E15" s="61" t="s">
        <v>19</v>
      </c>
      <c r="F15" s="61"/>
      <c r="G15" s="61" t="s">
        <v>20</v>
      </c>
      <c r="H15" s="61"/>
      <c r="I15" s="61"/>
      <c r="J15" s="61" t="s">
        <v>14</v>
      </c>
      <c r="K15" s="61"/>
      <c r="L15" s="61" t="s">
        <v>15</v>
      </c>
    </row>
    <row r="16" spans="5:12" ht="12.75">
      <c r="E16" s="61"/>
      <c r="F16" s="61"/>
      <c r="G16" s="61" t="s">
        <v>13</v>
      </c>
      <c r="H16" s="61"/>
      <c r="I16" s="61"/>
      <c r="J16" s="61" t="s">
        <v>22</v>
      </c>
      <c r="K16" s="61"/>
      <c r="L16" s="61" t="s">
        <v>58</v>
      </c>
    </row>
    <row r="17" spans="5:12" ht="12.75">
      <c r="E17" s="61" t="s">
        <v>6</v>
      </c>
      <c r="F17" s="61"/>
      <c r="G17" s="61" t="s">
        <v>6</v>
      </c>
      <c r="H17" s="61"/>
      <c r="I17" s="61"/>
      <c r="J17" s="61" t="s">
        <v>6</v>
      </c>
      <c r="K17" s="61"/>
      <c r="L17" s="61" t="s">
        <v>6</v>
      </c>
    </row>
    <row r="18" spans="5:12" ht="12.75">
      <c r="E18" s="61"/>
      <c r="F18" s="61"/>
      <c r="G18" s="61"/>
      <c r="H18" s="61"/>
      <c r="I18" s="61"/>
      <c r="J18" s="61"/>
      <c r="K18" s="61"/>
      <c r="L18" s="61"/>
    </row>
    <row r="19" spans="5:12" ht="12.75">
      <c r="E19" s="61"/>
      <c r="F19" s="61"/>
      <c r="G19" s="61"/>
      <c r="H19" s="61"/>
      <c r="I19" s="61"/>
      <c r="J19" s="61"/>
      <c r="K19" s="61"/>
      <c r="L19" s="61"/>
    </row>
    <row r="20" spans="2:12" ht="12.75">
      <c r="B20" s="92" t="s">
        <v>117</v>
      </c>
      <c r="E20" s="61"/>
      <c r="F20" s="61"/>
      <c r="G20" s="61"/>
      <c r="H20" s="61"/>
      <c r="I20" s="61"/>
      <c r="J20" s="61"/>
      <c r="K20" s="61"/>
      <c r="L20" s="61"/>
    </row>
    <row r="21" spans="5:12" ht="12.75">
      <c r="E21" s="73"/>
      <c r="F21" s="73"/>
      <c r="G21" s="73"/>
      <c r="H21" s="73"/>
      <c r="I21" s="73"/>
      <c r="J21" s="73"/>
      <c r="K21" s="73"/>
      <c r="L21" s="73"/>
    </row>
    <row r="22" spans="2:14" ht="12.75">
      <c r="B22" s="3" t="s">
        <v>98</v>
      </c>
      <c r="E22" s="74">
        <v>54005</v>
      </c>
      <c r="F22" s="74"/>
      <c r="G22" s="75" t="s">
        <v>17</v>
      </c>
      <c r="H22" s="74"/>
      <c r="I22" s="74"/>
      <c r="J22" s="74">
        <v>-35678</v>
      </c>
      <c r="K22" s="74"/>
      <c r="L22" s="74">
        <f>SUM(E22:K22)</f>
        <v>18327</v>
      </c>
      <c r="M22" s="4"/>
      <c r="N22" s="76"/>
    </row>
    <row r="23" spans="2:14" ht="12.75">
      <c r="B23" s="3"/>
      <c r="E23" s="74"/>
      <c r="F23" s="74"/>
      <c r="G23" s="75"/>
      <c r="H23" s="74"/>
      <c r="I23" s="74"/>
      <c r="J23" s="74"/>
      <c r="K23" s="74"/>
      <c r="L23" s="74"/>
      <c r="M23" s="4"/>
      <c r="N23" s="76"/>
    </row>
    <row r="24" spans="2:14" ht="12.75">
      <c r="B24" s="1"/>
      <c r="C24" s="1"/>
      <c r="E24" s="74"/>
      <c r="F24" s="74"/>
      <c r="G24" s="75"/>
      <c r="H24" s="74"/>
      <c r="I24" s="74"/>
      <c r="J24" s="74"/>
      <c r="K24" s="74"/>
      <c r="L24" s="74"/>
      <c r="M24" s="4"/>
      <c r="N24" s="76"/>
    </row>
    <row r="25" spans="2:13" ht="12.75">
      <c r="B25" s="57" t="s">
        <v>79</v>
      </c>
      <c r="E25" s="74"/>
      <c r="F25" s="74"/>
      <c r="G25" s="74"/>
      <c r="H25" s="74"/>
      <c r="I25" s="74"/>
      <c r="J25" s="74"/>
      <c r="K25" s="74"/>
      <c r="L25" s="74"/>
      <c r="M25" s="4"/>
    </row>
    <row r="26" spans="2:13" ht="12.75">
      <c r="B26" s="57" t="s">
        <v>105</v>
      </c>
      <c r="E26" s="77" t="s">
        <v>17</v>
      </c>
      <c r="F26" s="78"/>
      <c r="G26" s="75" t="s">
        <v>17</v>
      </c>
      <c r="H26" s="74"/>
      <c r="I26" s="74"/>
      <c r="J26" s="74">
        <f>+'IS'!I42</f>
        <v>629</v>
      </c>
      <c r="K26" s="74"/>
      <c r="L26" s="74">
        <f>SUM(E26:K26)</f>
        <v>629</v>
      </c>
      <c r="M26" s="4"/>
    </row>
    <row r="27" spans="5:13" ht="13.5" thickBot="1">
      <c r="E27" s="79"/>
      <c r="F27" s="79"/>
      <c r="G27" s="79"/>
      <c r="H27" s="79"/>
      <c r="I27" s="79"/>
      <c r="J27" s="79"/>
      <c r="K27" s="79"/>
      <c r="L27" s="79"/>
      <c r="M27" s="4"/>
    </row>
    <row r="28" spans="2:13" ht="13.5" thickBot="1">
      <c r="B28" s="3" t="s">
        <v>114</v>
      </c>
      <c r="E28" s="80">
        <f>SUM(E22:E27)</f>
        <v>54005</v>
      </c>
      <c r="F28" s="80"/>
      <c r="G28" s="80">
        <f>SUM(G22:G27)</f>
        <v>0</v>
      </c>
      <c r="H28" s="80"/>
      <c r="I28" s="80"/>
      <c r="J28" s="80">
        <f>SUM(J22:J27)</f>
        <v>-35049</v>
      </c>
      <c r="K28" s="80"/>
      <c r="L28" s="80">
        <f>SUM(L22:L27)</f>
        <v>18956</v>
      </c>
      <c r="M28" s="4"/>
    </row>
    <row r="29" spans="5:13" ht="12.75">
      <c r="E29" s="74"/>
      <c r="F29" s="74"/>
      <c r="G29" s="74"/>
      <c r="H29" s="74"/>
      <c r="I29" s="74"/>
      <c r="J29" s="74"/>
      <c r="K29" s="74"/>
      <c r="L29" s="74"/>
      <c r="M29" s="4"/>
    </row>
    <row r="30" spans="4:13" ht="15">
      <c r="D30" s="28"/>
      <c r="E30" s="73"/>
      <c r="F30" s="73"/>
      <c r="G30" s="73"/>
      <c r="H30" s="73"/>
      <c r="I30" s="73"/>
      <c r="J30" s="73"/>
      <c r="K30" s="73"/>
      <c r="L30" s="73"/>
      <c r="M30" s="76"/>
    </row>
    <row r="31" spans="2:13" ht="12.75">
      <c r="B31" s="92" t="s">
        <v>118</v>
      </c>
      <c r="E31" s="81"/>
      <c r="F31" s="81"/>
      <c r="G31" s="81"/>
      <c r="H31" s="81"/>
      <c r="I31" s="81"/>
      <c r="J31" s="81"/>
      <c r="K31" s="81"/>
      <c r="L31" s="81"/>
      <c r="M31" s="76"/>
    </row>
    <row r="32" spans="2:13" ht="12.75">
      <c r="B32" s="82"/>
      <c r="E32" s="81"/>
      <c r="F32" s="81"/>
      <c r="G32" s="81"/>
      <c r="H32" s="81"/>
      <c r="I32" s="81"/>
      <c r="J32" s="81"/>
      <c r="K32" s="81"/>
      <c r="L32" s="81"/>
      <c r="M32" s="76"/>
    </row>
    <row r="33" spans="2:12" ht="12.75">
      <c r="B33" s="3" t="s">
        <v>71</v>
      </c>
      <c r="E33" s="81">
        <v>54005</v>
      </c>
      <c r="F33" s="81"/>
      <c r="G33" s="75" t="s">
        <v>17</v>
      </c>
      <c r="H33" s="81"/>
      <c r="I33" s="81"/>
      <c r="J33" s="81">
        <v>-35830</v>
      </c>
      <c r="K33" s="81"/>
      <c r="L33" s="81">
        <f>SUM(E33:K33)</f>
        <v>18175</v>
      </c>
    </row>
    <row r="34" spans="2:12" ht="12.75">
      <c r="B34" s="3"/>
      <c r="E34" s="81"/>
      <c r="F34" s="81"/>
      <c r="G34" s="81"/>
      <c r="H34" s="81"/>
      <c r="I34" s="81"/>
      <c r="J34" s="81"/>
      <c r="K34" s="81"/>
      <c r="L34" s="81"/>
    </row>
    <row r="35" spans="2:12" ht="12.75">
      <c r="B35" s="3"/>
      <c r="E35" s="81"/>
      <c r="F35" s="81"/>
      <c r="G35" s="81"/>
      <c r="H35" s="81"/>
      <c r="I35" s="81"/>
      <c r="J35" s="81"/>
      <c r="K35" s="81"/>
      <c r="L35" s="81"/>
    </row>
    <row r="36" spans="2:12" ht="12.75">
      <c r="B36" s="57" t="s">
        <v>79</v>
      </c>
      <c r="E36" s="81"/>
      <c r="F36" s="81"/>
      <c r="G36" s="81"/>
      <c r="H36" s="81"/>
      <c r="I36" s="81"/>
      <c r="J36" s="81"/>
      <c r="K36" s="81"/>
      <c r="L36" s="81"/>
    </row>
    <row r="37" spans="2:12" ht="12.75">
      <c r="B37" s="57" t="s">
        <v>83</v>
      </c>
      <c r="E37" s="77" t="s">
        <v>17</v>
      </c>
      <c r="F37" s="78"/>
      <c r="G37" s="75" t="s">
        <v>17</v>
      </c>
      <c r="H37" s="78"/>
      <c r="I37" s="78"/>
      <c r="J37" s="78">
        <f>'IS'!K48</f>
        <v>-1359</v>
      </c>
      <c r="K37" s="78"/>
      <c r="L37" s="78">
        <f>SUM(E37:K37)</f>
        <v>-1359</v>
      </c>
    </row>
    <row r="38" spans="5:12" ht="13.5" thickBot="1">
      <c r="E38" s="83"/>
      <c r="F38" s="83"/>
      <c r="G38" s="83"/>
      <c r="H38" s="83"/>
      <c r="I38" s="83"/>
      <c r="J38" s="83"/>
      <c r="K38" s="83"/>
      <c r="L38" s="83"/>
    </row>
    <row r="39" spans="2:12" ht="13.5" thickBot="1">
      <c r="B39" s="3" t="s">
        <v>115</v>
      </c>
      <c r="E39" s="84">
        <v>54005</v>
      </c>
      <c r="F39" s="84"/>
      <c r="G39" s="84">
        <f>SUM(G33:G36)</f>
        <v>0</v>
      </c>
      <c r="H39" s="84"/>
      <c r="I39" s="84"/>
      <c r="J39" s="84">
        <f>SUM(J33:J38)</f>
        <v>-37189</v>
      </c>
      <c r="K39" s="84"/>
      <c r="L39" s="84">
        <f>SUM(L33:L38)</f>
        <v>16816</v>
      </c>
    </row>
    <row r="40" spans="2:12" ht="12.75">
      <c r="B40" s="3"/>
      <c r="E40" s="81"/>
      <c r="F40" s="81"/>
      <c r="G40" s="81"/>
      <c r="H40" s="81"/>
      <c r="I40" s="81"/>
      <c r="J40" s="81"/>
      <c r="K40" s="81"/>
      <c r="L40" s="81"/>
    </row>
    <row r="41" spans="5:12" ht="12.75">
      <c r="E41" s="76"/>
      <c r="F41" s="76"/>
      <c r="G41" s="76"/>
      <c r="H41" s="76"/>
      <c r="I41" s="76"/>
      <c r="J41" s="76"/>
      <c r="K41" s="76"/>
      <c r="L41" s="76"/>
    </row>
    <row r="42" spans="5:12" ht="12.75">
      <c r="E42" s="76"/>
      <c r="F42" s="76"/>
      <c r="G42" s="76"/>
      <c r="H42" s="76"/>
      <c r="I42" s="76"/>
      <c r="J42" s="76"/>
      <c r="K42" s="76"/>
      <c r="L42" s="76"/>
    </row>
    <row r="45" ht="12.75">
      <c r="B45" s="57" t="s">
        <v>78</v>
      </c>
    </row>
    <row r="46" ht="12.75">
      <c r="B46" s="1" t="str">
        <f>'IS'!A59</f>
        <v>with the audited financial statements for the year ended 31 December 2010</v>
      </c>
    </row>
  </sheetData>
  <sheetProtection/>
  <mergeCells count="7">
    <mergeCell ref="B6:M6"/>
    <mergeCell ref="B8:M8"/>
    <mergeCell ref="B9:M9"/>
    <mergeCell ref="B1:M1"/>
    <mergeCell ref="B2:M2"/>
    <mergeCell ref="B3:M3"/>
    <mergeCell ref="B5:M5"/>
  </mergeCells>
  <printOptions/>
  <pageMargins left="0.25" right="0.25" top="1" bottom="0.75" header="0.5" footer="0.5"/>
  <pageSetup horizontalDpi="180" verticalDpi="180" orientation="portrait" paperSize="9" scale="10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4.28125" style="6" customWidth="1"/>
    <col min="2" max="5" width="9.140625" style="6" customWidth="1"/>
    <col min="6" max="6" width="17.7109375" style="6" customWidth="1"/>
    <col min="7" max="7" width="10.421875" style="6" customWidth="1"/>
    <col min="8" max="8" width="9.140625" style="6" customWidth="1"/>
    <col min="9" max="9" width="9.8515625" style="6" customWidth="1"/>
    <col min="10" max="10" width="10.28125" style="6" bestFit="1" customWidth="1"/>
    <col min="11" max="16384" width="9.140625" style="6" customWidth="1"/>
  </cols>
  <sheetData>
    <row r="1" spans="1:12" ht="18.75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5"/>
    </row>
    <row r="2" spans="1:12" ht="12.75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7"/>
    </row>
    <row r="3" spans="1:12" ht="12.75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7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109" t="str">
        <f>+'CE'!B5</f>
        <v>Interim report for the third quarter ended 30th September 2011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9"/>
    </row>
    <row r="6" spans="1:12" ht="12.75">
      <c r="A6" s="108" t="s">
        <v>59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7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109" t="s">
        <v>80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9"/>
    </row>
    <row r="9" spans="1:12" ht="12.75">
      <c r="A9" s="108" t="str">
        <f>+'CE'!B9</f>
        <v>For the Nine-Months Ended 30th September 2011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7"/>
    </row>
    <row r="10" ht="12.75"/>
    <row r="11" spans="1:11" ht="15">
      <c r="A11" s="10"/>
      <c r="B11" s="10"/>
      <c r="C11" s="10"/>
      <c r="D11" s="10"/>
      <c r="E11" s="10"/>
      <c r="F11" s="10"/>
      <c r="G11" s="110" t="str">
        <f>'IS'!I12</f>
        <v>9 months ended</v>
      </c>
      <c r="H11" s="110"/>
      <c r="I11" s="110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1" t="str">
        <f>'BS'!H15</f>
        <v>30.09.2011</v>
      </c>
      <c r="H12" s="11"/>
      <c r="I12" s="11" t="s">
        <v>113</v>
      </c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1" t="s">
        <v>6</v>
      </c>
      <c r="H13" s="11"/>
      <c r="I13" s="11" t="s">
        <v>6</v>
      </c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>
      <c r="A15" s="12" t="s">
        <v>67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3" t="s">
        <v>102</v>
      </c>
      <c r="B16" s="10"/>
      <c r="C16" s="10"/>
      <c r="D16" s="10"/>
      <c r="E16" s="10"/>
      <c r="F16" s="10"/>
      <c r="G16" s="14">
        <v>629</v>
      </c>
      <c r="H16" s="14"/>
      <c r="I16" s="14">
        <v>-1359</v>
      </c>
      <c r="J16" s="15"/>
      <c r="K16" s="10"/>
    </row>
    <row r="17" spans="1:11" ht="15">
      <c r="A17" s="13" t="s">
        <v>32</v>
      </c>
      <c r="B17" s="10"/>
      <c r="C17" s="10"/>
      <c r="D17" s="10"/>
      <c r="E17" s="10"/>
      <c r="F17" s="10"/>
      <c r="G17" s="14"/>
      <c r="H17" s="14"/>
      <c r="I17" s="14"/>
      <c r="J17" s="15"/>
      <c r="K17" s="10"/>
    </row>
    <row r="18" spans="1:11" ht="15">
      <c r="A18" s="10"/>
      <c r="B18" s="10"/>
      <c r="C18" s="10"/>
      <c r="D18" s="10"/>
      <c r="E18" s="10"/>
      <c r="F18" s="10"/>
      <c r="G18" s="14"/>
      <c r="H18" s="14"/>
      <c r="I18" s="14"/>
      <c r="J18" s="15"/>
      <c r="K18" s="10"/>
    </row>
    <row r="19" spans="1:11" ht="15">
      <c r="A19" s="10"/>
      <c r="B19" s="10" t="s">
        <v>28</v>
      </c>
      <c r="C19" s="10"/>
      <c r="D19" s="10"/>
      <c r="E19" s="10"/>
      <c r="F19" s="10"/>
      <c r="G19" s="14">
        <v>161</v>
      </c>
      <c r="H19" s="14"/>
      <c r="I19" s="14">
        <v>-1</v>
      </c>
      <c r="J19" s="15"/>
      <c r="K19" s="10"/>
    </row>
    <row r="20" spans="1:11" ht="15">
      <c r="A20" s="10"/>
      <c r="B20" s="10"/>
      <c r="C20" s="10"/>
      <c r="D20" s="10"/>
      <c r="E20" s="10"/>
      <c r="F20" s="10"/>
      <c r="G20" s="16"/>
      <c r="H20" s="14"/>
      <c r="I20" s="16"/>
      <c r="J20" s="15"/>
      <c r="K20" s="10"/>
    </row>
    <row r="21" spans="1:11" ht="15">
      <c r="A21" s="13" t="s">
        <v>103</v>
      </c>
      <c r="B21" s="10"/>
      <c r="C21" s="10"/>
      <c r="D21" s="10"/>
      <c r="E21" s="10"/>
      <c r="F21" s="10"/>
      <c r="G21" s="14">
        <f>SUM(G16:G20)</f>
        <v>790</v>
      </c>
      <c r="H21" s="14"/>
      <c r="I21" s="14">
        <f>SUM(I16:I20)</f>
        <v>-1360</v>
      </c>
      <c r="J21" s="15"/>
      <c r="K21" s="10"/>
    </row>
    <row r="22" spans="1:11" ht="15">
      <c r="A22" s="10"/>
      <c r="B22" s="10"/>
      <c r="C22" s="10"/>
      <c r="D22" s="10"/>
      <c r="E22" s="10"/>
      <c r="F22" s="10"/>
      <c r="G22" s="14"/>
      <c r="H22" s="14"/>
      <c r="I22" s="14"/>
      <c r="J22" s="15"/>
      <c r="K22" s="10"/>
    </row>
    <row r="23" spans="1:11" ht="15">
      <c r="A23" s="10"/>
      <c r="B23" s="10" t="s">
        <v>24</v>
      </c>
      <c r="C23" s="10"/>
      <c r="D23" s="10"/>
      <c r="E23" s="10"/>
      <c r="F23" s="10"/>
      <c r="G23" s="17">
        <v>-3118</v>
      </c>
      <c r="H23" s="14"/>
      <c r="I23" s="17">
        <v>-847</v>
      </c>
      <c r="J23" s="15"/>
      <c r="K23" s="10"/>
    </row>
    <row r="24" spans="1:11" ht="15">
      <c r="A24" s="10"/>
      <c r="B24" s="10" t="s">
        <v>25</v>
      </c>
      <c r="C24" s="10"/>
      <c r="D24" s="10"/>
      <c r="E24" s="10"/>
      <c r="F24" s="10"/>
      <c r="G24" s="16">
        <v>-1415</v>
      </c>
      <c r="H24" s="14"/>
      <c r="I24" s="16">
        <v>-1</v>
      </c>
      <c r="J24" s="15"/>
      <c r="K24" s="10"/>
    </row>
    <row r="25" spans="1:11" ht="15">
      <c r="A25" s="13" t="s">
        <v>119</v>
      </c>
      <c r="B25" s="10"/>
      <c r="C25" s="10"/>
      <c r="D25" s="10"/>
      <c r="E25" s="10"/>
      <c r="F25" s="15"/>
      <c r="G25" s="14">
        <f>SUM(G23:G24)+G21</f>
        <v>-3743</v>
      </c>
      <c r="H25" s="14"/>
      <c r="I25" s="14">
        <f>SUM(I21:I24)</f>
        <v>-2208</v>
      </c>
      <c r="J25" s="15"/>
      <c r="K25" s="10"/>
    </row>
    <row r="26" spans="1:11" ht="15">
      <c r="A26" s="13"/>
      <c r="B26" s="10"/>
      <c r="C26" s="10"/>
      <c r="D26" s="10"/>
      <c r="E26" s="10"/>
      <c r="F26" s="15"/>
      <c r="G26" s="14"/>
      <c r="H26" s="14"/>
      <c r="I26" s="14"/>
      <c r="J26" s="15"/>
      <c r="K26" s="10"/>
    </row>
    <row r="27" spans="1:11" ht="15">
      <c r="A27" s="10"/>
      <c r="B27" s="10" t="s">
        <v>26</v>
      </c>
      <c r="C27" s="10"/>
      <c r="D27" s="10"/>
      <c r="E27" s="10"/>
      <c r="F27" s="10"/>
      <c r="G27" s="14">
        <v>-165</v>
      </c>
      <c r="H27" s="14"/>
      <c r="I27" s="14">
        <v>-216</v>
      </c>
      <c r="J27" s="15"/>
      <c r="K27" s="10"/>
    </row>
    <row r="28" spans="1:11" ht="15">
      <c r="A28" s="10"/>
      <c r="B28" s="10" t="s">
        <v>65</v>
      </c>
      <c r="C28" s="10"/>
      <c r="D28" s="10"/>
      <c r="E28" s="10"/>
      <c r="F28" s="10"/>
      <c r="G28" s="16">
        <v>150</v>
      </c>
      <c r="H28" s="14"/>
      <c r="I28" s="16">
        <v>113</v>
      </c>
      <c r="J28" s="15"/>
      <c r="K28" s="10"/>
    </row>
    <row r="29" spans="1:11" ht="15">
      <c r="A29" s="13" t="s">
        <v>120</v>
      </c>
      <c r="B29" s="10"/>
      <c r="C29" s="10"/>
      <c r="D29" s="10"/>
      <c r="E29" s="10"/>
      <c r="F29" s="10"/>
      <c r="G29" s="14">
        <f>SUM(G25:G28)</f>
        <v>-3758</v>
      </c>
      <c r="H29" s="14"/>
      <c r="I29" s="14">
        <f>SUM(I25:I28)</f>
        <v>-2311</v>
      </c>
      <c r="J29" s="15"/>
      <c r="K29" s="10"/>
    </row>
    <row r="30" spans="1:11" ht="15">
      <c r="A30" s="13"/>
      <c r="B30" s="10"/>
      <c r="C30" s="10"/>
      <c r="D30" s="10"/>
      <c r="E30" s="10"/>
      <c r="F30" s="10"/>
      <c r="G30" s="14"/>
      <c r="H30" s="14"/>
      <c r="I30" s="14"/>
      <c r="J30" s="15"/>
      <c r="K30" s="10"/>
    </row>
    <row r="31" spans="1:11" ht="16.5">
      <c r="A31" s="12" t="s">
        <v>68</v>
      </c>
      <c r="B31" s="10"/>
      <c r="C31" s="10"/>
      <c r="D31" s="10"/>
      <c r="E31" s="10"/>
      <c r="F31" s="10"/>
      <c r="G31" s="14"/>
      <c r="H31" s="14"/>
      <c r="I31" s="14"/>
      <c r="J31" s="15"/>
      <c r="K31" s="10"/>
    </row>
    <row r="32" spans="1:11" ht="15">
      <c r="A32" s="10"/>
      <c r="B32" s="10" t="s">
        <v>30</v>
      </c>
      <c r="C32" s="10"/>
      <c r="D32" s="10"/>
      <c r="E32" s="10"/>
      <c r="F32" s="10"/>
      <c r="G32" s="18">
        <v>-19</v>
      </c>
      <c r="H32" s="14"/>
      <c r="I32" s="19">
        <v>-5</v>
      </c>
      <c r="J32" s="15"/>
      <c r="K32" s="10"/>
    </row>
    <row r="33" spans="1:11" ht="15">
      <c r="A33" s="10"/>
      <c r="B33" s="10" t="s">
        <v>124</v>
      </c>
      <c r="C33" s="10"/>
      <c r="D33" s="10"/>
      <c r="E33" s="10"/>
      <c r="F33" s="10"/>
      <c r="G33" s="20">
        <v>3155</v>
      </c>
      <c r="H33" s="14"/>
      <c r="I33" s="21">
        <v>169</v>
      </c>
      <c r="J33" s="15"/>
      <c r="K33" s="10"/>
    </row>
    <row r="34" spans="1:11" ht="15">
      <c r="A34" s="10"/>
      <c r="B34" s="10" t="s">
        <v>123</v>
      </c>
      <c r="C34" s="10"/>
      <c r="D34" s="10"/>
      <c r="E34" s="10"/>
      <c r="F34" s="10"/>
      <c r="G34" s="20">
        <v>260</v>
      </c>
      <c r="H34" s="14"/>
      <c r="I34" s="21">
        <v>0</v>
      </c>
      <c r="J34" s="15"/>
      <c r="K34" s="10"/>
    </row>
    <row r="35" spans="1:11" ht="15">
      <c r="A35" s="10"/>
      <c r="B35" s="10" t="s">
        <v>66</v>
      </c>
      <c r="C35" s="10"/>
      <c r="D35" s="10"/>
      <c r="E35" s="10"/>
      <c r="F35" s="10"/>
      <c r="G35" s="22">
        <v>-149</v>
      </c>
      <c r="H35" s="14"/>
      <c r="I35" s="23">
        <v>-113</v>
      </c>
      <c r="J35" s="15"/>
      <c r="K35" s="10"/>
    </row>
    <row r="36" spans="1:11" ht="15">
      <c r="A36" s="10"/>
      <c r="B36" s="10"/>
      <c r="C36" s="10"/>
      <c r="D36" s="10"/>
      <c r="E36" s="10"/>
      <c r="F36" s="10"/>
      <c r="G36" s="24"/>
      <c r="H36" s="14"/>
      <c r="I36" s="17"/>
      <c r="J36" s="15"/>
      <c r="K36" s="10"/>
    </row>
    <row r="37" spans="1:11" ht="15">
      <c r="A37" s="13" t="s">
        <v>108</v>
      </c>
      <c r="B37" s="10"/>
      <c r="C37" s="10"/>
      <c r="D37" s="10"/>
      <c r="E37" s="10"/>
      <c r="F37" s="10"/>
      <c r="G37" s="17">
        <f>SUM(G32:G36)</f>
        <v>3247</v>
      </c>
      <c r="H37" s="14"/>
      <c r="I37" s="17">
        <f>SUM(I32:I36)</f>
        <v>51</v>
      </c>
      <c r="J37" s="15"/>
      <c r="K37" s="10"/>
    </row>
    <row r="38" spans="1:11" ht="9.75" customHeight="1">
      <c r="A38" s="10"/>
      <c r="B38" s="10"/>
      <c r="C38" s="10"/>
      <c r="D38" s="10"/>
      <c r="E38" s="10"/>
      <c r="F38" s="10"/>
      <c r="G38" s="14"/>
      <c r="H38" s="14"/>
      <c r="I38" s="14"/>
      <c r="J38" s="15"/>
      <c r="K38" s="10"/>
    </row>
    <row r="39" spans="1:11" ht="16.5">
      <c r="A39" s="12" t="s">
        <v>69</v>
      </c>
      <c r="B39" s="10"/>
      <c r="C39" s="10"/>
      <c r="D39" s="10"/>
      <c r="E39" s="10"/>
      <c r="F39" s="10"/>
      <c r="G39" s="17"/>
      <c r="H39" s="14"/>
      <c r="I39" s="14"/>
      <c r="J39" s="15"/>
      <c r="K39" s="10"/>
    </row>
    <row r="40" spans="1:11" ht="15">
      <c r="A40" s="10"/>
      <c r="B40" s="10" t="s">
        <v>82</v>
      </c>
      <c r="C40" s="10"/>
      <c r="D40" s="10"/>
      <c r="E40" s="10"/>
      <c r="F40" s="10"/>
      <c r="G40" s="19">
        <v>-27</v>
      </c>
      <c r="H40" s="14"/>
      <c r="I40" s="19">
        <v>-41</v>
      </c>
      <c r="J40" s="15"/>
      <c r="K40" s="10"/>
    </row>
    <row r="41" spans="1:11" ht="15">
      <c r="A41" s="10"/>
      <c r="B41" s="10" t="s">
        <v>107</v>
      </c>
      <c r="C41" s="10"/>
      <c r="D41" s="10"/>
      <c r="E41" s="10"/>
      <c r="F41" s="10"/>
      <c r="G41" s="21">
        <v>0</v>
      </c>
      <c r="H41" s="14"/>
      <c r="I41" s="21">
        <v>2720</v>
      </c>
      <c r="J41" s="15"/>
      <c r="K41" s="10"/>
    </row>
    <row r="42" spans="1:11" ht="15">
      <c r="A42" s="10"/>
      <c r="B42" s="10" t="s">
        <v>55</v>
      </c>
      <c r="C42" s="10"/>
      <c r="D42" s="10"/>
      <c r="E42" s="10"/>
      <c r="F42" s="10"/>
      <c r="G42" s="23">
        <v>-3</v>
      </c>
      <c r="H42" s="14"/>
      <c r="I42" s="23">
        <v>-5</v>
      </c>
      <c r="J42" s="15"/>
      <c r="K42" s="10"/>
    </row>
    <row r="43" spans="1:11" ht="15">
      <c r="A43" s="10"/>
      <c r="B43" s="10"/>
      <c r="C43" s="10"/>
      <c r="D43" s="10"/>
      <c r="E43" s="10"/>
      <c r="F43" s="10"/>
      <c r="G43" s="17"/>
      <c r="H43" s="14"/>
      <c r="I43" s="17"/>
      <c r="J43" s="15"/>
      <c r="K43" s="10"/>
    </row>
    <row r="44" spans="1:11" ht="15">
      <c r="A44" s="13" t="s">
        <v>121</v>
      </c>
      <c r="B44" s="10"/>
      <c r="C44" s="10"/>
      <c r="D44" s="10"/>
      <c r="E44" s="10"/>
      <c r="F44" s="10"/>
      <c r="G44" s="14">
        <f>SUM(G40:G42)</f>
        <v>-30</v>
      </c>
      <c r="H44" s="14"/>
      <c r="I44" s="17">
        <f>SUM(I40:I42)</f>
        <v>2674</v>
      </c>
      <c r="J44" s="15"/>
      <c r="K44" s="10"/>
    </row>
    <row r="45" spans="1:11" ht="15">
      <c r="A45" s="13"/>
      <c r="B45" s="10"/>
      <c r="C45" s="10"/>
      <c r="D45" s="10"/>
      <c r="E45" s="10"/>
      <c r="F45" s="10"/>
      <c r="G45" s="16"/>
      <c r="H45" s="14"/>
      <c r="I45" s="16"/>
      <c r="J45" s="15"/>
      <c r="K45" s="10"/>
    </row>
    <row r="46" spans="1:11" ht="15">
      <c r="A46" s="13" t="s">
        <v>27</v>
      </c>
      <c r="B46" s="10"/>
      <c r="C46" s="10"/>
      <c r="D46" s="10"/>
      <c r="E46" s="10"/>
      <c r="F46" s="10"/>
      <c r="G46" s="14">
        <f>G29+G37+G44</f>
        <v>-541</v>
      </c>
      <c r="H46" s="14"/>
      <c r="I46" s="14">
        <f>I29+I37+I44</f>
        <v>414</v>
      </c>
      <c r="J46" s="15"/>
      <c r="K46" s="10"/>
    </row>
    <row r="47" spans="1:11" ht="15">
      <c r="A47" s="10"/>
      <c r="B47" s="10"/>
      <c r="C47" s="10"/>
      <c r="D47" s="10"/>
      <c r="E47" s="10"/>
      <c r="F47" s="10"/>
      <c r="G47" s="14"/>
      <c r="H47" s="14"/>
      <c r="I47" s="14"/>
      <c r="J47" s="15"/>
      <c r="K47" s="10"/>
    </row>
    <row r="48" spans="1:11" ht="15">
      <c r="A48" s="13" t="s">
        <v>63</v>
      </c>
      <c r="B48" s="10"/>
      <c r="C48" s="10"/>
      <c r="D48" s="10"/>
      <c r="E48" s="10"/>
      <c r="F48" s="10"/>
      <c r="G48" s="14">
        <v>-77</v>
      </c>
      <c r="H48" s="14"/>
      <c r="I48" s="14">
        <v>75</v>
      </c>
      <c r="J48" s="15"/>
      <c r="K48" s="10"/>
    </row>
    <row r="49" spans="1:11" ht="15">
      <c r="A49" s="10"/>
      <c r="B49" s="10"/>
      <c r="C49" s="10"/>
      <c r="D49" s="10"/>
      <c r="E49" s="10"/>
      <c r="F49" s="10"/>
      <c r="G49" s="14"/>
      <c r="H49" s="14"/>
      <c r="I49" s="14"/>
      <c r="J49" s="15"/>
      <c r="K49" s="10"/>
    </row>
    <row r="50" spans="1:11" ht="15.75" thickBot="1">
      <c r="A50" s="13" t="s">
        <v>64</v>
      </c>
      <c r="B50" s="10"/>
      <c r="C50" s="10"/>
      <c r="D50" s="10"/>
      <c r="E50" s="10"/>
      <c r="F50" s="10"/>
      <c r="G50" s="25">
        <f>SUM(G46:G49)</f>
        <v>-618</v>
      </c>
      <c r="H50" s="14"/>
      <c r="I50" s="25">
        <f>SUM(I46:I49)</f>
        <v>489</v>
      </c>
      <c r="J50" s="15"/>
      <c r="K50" s="10"/>
    </row>
    <row r="51" spans="1:11" ht="7.5" customHeight="1" thickTop="1">
      <c r="A51" s="10"/>
      <c r="B51" s="10"/>
      <c r="C51" s="10"/>
      <c r="D51" s="10"/>
      <c r="E51" s="10"/>
      <c r="F51" s="10"/>
      <c r="G51" s="15"/>
      <c r="H51" s="15"/>
      <c r="I51" s="15"/>
      <c r="J51" s="15"/>
      <c r="K51" s="10"/>
    </row>
    <row r="52" spans="1:11" ht="15">
      <c r="A52" s="10" t="s">
        <v>56</v>
      </c>
      <c r="B52" s="10"/>
      <c r="C52" s="10"/>
      <c r="D52" s="10"/>
      <c r="E52" s="10"/>
      <c r="F52" s="10"/>
      <c r="G52" s="15"/>
      <c r="H52" s="10"/>
      <c r="I52" s="15"/>
      <c r="J52" s="10"/>
      <c r="K52" s="10"/>
    </row>
    <row r="53" spans="1:11" ht="11.25" customHeight="1">
      <c r="A53" s="10" t="s">
        <v>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>
      <c r="A54" s="10"/>
      <c r="B54" s="10"/>
      <c r="C54" s="10"/>
      <c r="D54" s="10"/>
      <c r="E54" s="15"/>
      <c r="F54" s="10"/>
      <c r="G54" s="110" t="str">
        <f>+G11</f>
        <v>9 months ended</v>
      </c>
      <c r="H54" s="110"/>
      <c r="I54" s="1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1" t="str">
        <f>G12</f>
        <v>30.09.2011</v>
      </c>
      <c r="H55" s="11"/>
      <c r="I55" s="13" t="str">
        <f>I12</f>
        <v>30.09.2010</v>
      </c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1" t="s">
        <v>6</v>
      </c>
      <c r="H56" s="11"/>
      <c r="I56" s="11" t="s">
        <v>6</v>
      </c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 t="s">
        <v>10</v>
      </c>
      <c r="B58" s="10"/>
      <c r="C58" s="10"/>
      <c r="D58" s="10"/>
      <c r="E58" s="10"/>
      <c r="F58" s="10"/>
      <c r="G58" s="14">
        <v>388</v>
      </c>
      <c r="H58" s="14"/>
      <c r="I58" s="14">
        <v>489</v>
      </c>
      <c r="J58" s="10"/>
      <c r="K58" s="10"/>
    </row>
    <row r="59" spans="1:11" ht="15">
      <c r="A59" s="10" t="s">
        <v>23</v>
      </c>
      <c r="B59" s="10"/>
      <c r="C59" s="10"/>
      <c r="D59" s="10"/>
      <c r="E59" s="10"/>
      <c r="F59" s="10"/>
      <c r="G59" s="14">
        <v>-1006</v>
      </c>
      <c r="H59" s="14"/>
      <c r="I59" s="14">
        <v>0</v>
      </c>
      <c r="J59" s="10"/>
      <c r="K59" s="10"/>
    </row>
    <row r="60" spans="1:11" ht="15.75" thickBot="1">
      <c r="A60" s="10"/>
      <c r="B60" s="10"/>
      <c r="C60" s="10"/>
      <c r="D60" s="10"/>
      <c r="E60" s="10"/>
      <c r="F60" s="10"/>
      <c r="G60" s="25">
        <f>SUM(G58:G59)</f>
        <v>-618</v>
      </c>
      <c r="H60" s="14"/>
      <c r="I60" s="25">
        <f>SUM(I58:I59)</f>
        <v>489</v>
      </c>
      <c r="J60" s="10"/>
      <c r="K60" s="10"/>
    </row>
    <row r="61" spans="1:11" ht="3.75" customHeight="1" thickTop="1">
      <c r="A61" s="10"/>
      <c r="B61" s="10"/>
      <c r="C61" s="10"/>
      <c r="D61" s="10"/>
      <c r="E61" s="10"/>
      <c r="F61" s="10"/>
      <c r="G61" s="15"/>
      <c r="H61" s="15"/>
      <c r="I61" s="15"/>
      <c r="J61" s="10"/>
      <c r="K61" s="10"/>
    </row>
    <row r="62" spans="1:11" ht="15">
      <c r="A62" s="10" t="s">
        <v>81</v>
      </c>
      <c r="B62" s="10"/>
      <c r="C62" s="10"/>
      <c r="D62" s="10"/>
      <c r="E62" s="10"/>
      <c r="F62" s="10"/>
      <c r="G62" s="15"/>
      <c r="H62" s="15"/>
      <c r="I62" s="15"/>
      <c r="J62" s="15"/>
      <c r="K62" s="10"/>
    </row>
    <row r="63" spans="1:11" ht="15">
      <c r="A63" s="10" t="s">
        <v>100</v>
      </c>
      <c r="B63" s="10"/>
      <c r="C63" s="10"/>
      <c r="D63" s="10"/>
      <c r="E63" s="10"/>
      <c r="F63" s="10"/>
      <c r="G63" s="15"/>
      <c r="H63" s="15"/>
      <c r="I63" s="15"/>
      <c r="J63" s="15"/>
      <c r="K63" s="10"/>
    </row>
    <row r="64" spans="1:11" ht="7.5" customHeight="1">
      <c r="A64" s="10"/>
      <c r="B64" s="10"/>
      <c r="C64" s="10"/>
      <c r="D64" s="10"/>
      <c r="E64" s="10"/>
      <c r="F64" s="10"/>
      <c r="G64" s="15"/>
      <c r="H64" s="15"/>
      <c r="I64" s="15"/>
      <c r="J64" s="15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26">
        <f>+G50-G60</f>
        <v>0</v>
      </c>
      <c r="H66" s="10"/>
      <c r="I66" s="10"/>
      <c r="J66" s="10"/>
      <c r="K66" s="10"/>
    </row>
    <row r="67" ht="12.75">
      <c r="G67" s="27"/>
    </row>
  </sheetData>
  <sheetProtection/>
  <mergeCells count="9">
    <mergeCell ref="A6:K6"/>
    <mergeCell ref="G54:I54"/>
    <mergeCell ref="A8:K8"/>
    <mergeCell ref="A9:K9"/>
    <mergeCell ref="G11:I11"/>
    <mergeCell ref="A1:K1"/>
    <mergeCell ref="A2:K2"/>
    <mergeCell ref="A3:K3"/>
    <mergeCell ref="A5:K5"/>
  </mergeCells>
  <printOptions/>
  <pageMargins left="0.85" right="0" top="0.25" bottom="0" header="0.5" footer="0.16"/>
  <pageSetup horizontalDpi="180" verticalDpi="180" orientation="portrait" scale="85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 </cp:lastModifiedBy>
  <cp:lastPrinted>2011-11-30T02:28:17Z</cp:lastPrinted>
  <dcterms:created xsi:type="dcterms:W3CDTF">2003-07-13T11:27:25Z</dcterms:created>
  <dcterms:modified xsi:type="dcterms:W3CDTF">2011-11-30T02:37:30Z</dcterms:modified>
  <cp:category/>
  <cp:version/>
  <cp:contentType/>
  <cp:contentStatus/>
</cp:coreProperties>
</file>