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61" yWindow="120" windowWidth="9420" windowHeight="5565" tabRatio="603" activeTab="4"/>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'klse-bs'!$A$1:$E$76</definedName>
    <definedName name="_xlnm.Print_Area" localSheetId="4">'klse-note'!$A$1:$I$276</definedName>
    <definedName name="_xlnm.Print_Area" localSheetId="0">'klse-p&amp;l'!$A$1:$J$49</definedName>
    <definedName name="_xlnm.Print_Area" localSheetId="3">'klse-sce'!$A$1:$Q$58</definedName>
    <definedName name="_xlnm.Print_Area" localSheetId="5">'klse-segment'!$A$1:$I$30</definedName>
    <definedName name="_xlnm.Print_Titles" localSheetId="4">'klse-note'!$1:$5</definedName>
  </definedNames>
  <calcPr fullCalcOnLoad="1"/>
</workbook>
</file>

<file path=xl/sharedStrings.xml><?xml version="1.0" encoding="utf-8"?>
<sst xmlns="http://schemas.openxmlformats.org/spreadsheetml/2006/main" count="373" uniqueCount="285">
  <si>
    <t>Financial Year</t>
  </si>
  <si>
    <t>Previous</t>
  </si>
  <si>
    <t>Dividend received from associated company</t>
  </si>
  <si>
    <t>Dividends</t>
  </si>
  <si>
    <t>Total recognised income and expense for the period</t>
  </si>
  <si>
    <t>Currency translation differences</t>
  </si>
  <si>
    <t xml:space="preserve">                    on consolidation</t>
  </si>
  <si>
    <t>Others</t>
  </si>
  <si>
    <t>Deferred tax assets</t>
  </si>
  <si>
    <t>Profit/ (Loss) from operations</t>
  </si>
  <si>
    <t>Operating expenses</t>
  </si>
  <si>
    <t>Trade and other receivables</t>
  </si>
  <si>
    <t>Trade and other payables</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</si>
  <si>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</si>
  <si>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</si>
  <si>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</si>
  <si>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</si>
  <si>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</si>
  <si>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</si>
  <si>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</si>
  <si>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</si>
  <si>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</si>
  <si>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</si>
  <si>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</si>
  <si>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profit recognised directly in equity</t>
  </si>
  <si>
    <t>Amendment to FRS 121</t>
  </si>
  <si>
    <t>Net effect of changes in foreign exchange</t>
  </si>
  <si>
    <t>CONDENSED CONSOLIDATED INCOME STATEMENTS</t>
  </si>
  <si>
    <t>CONDENSED CONSOLIDATED BALANCE SHEETS</t>
  </si>
  <si>
    <t xml:space="preserve">Share </t>
  </si>
  <si>
    <t>Unusual Items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</si>
  <si>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</si>
  <si>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</si>
  <si>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</si>
  <si>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</si>
  <si>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</si>
  <si>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</si>
  <si>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</si>
  <si>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</si>
  <si>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</si>
  <si>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</si>
  <si>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31 December 2007</t>
  </si>
  <si>
    <t>CONDENSED CONSOLIDATED STATEMENTS OF CHANGES IN EQUITY</t>
  </si>
  <si>
    <t>Annual Audit Report</t>
  </si>
  <si>
    <t xml:space="preserve">Weighted average number  </t>
  </si>
  <si>
    <t>Adjustment for:</t>
  </si>
  <si>
    <t>- share options</t>
  </si>
  <si>
    <t>- warrants</t>
  </si>
  <si>
    <t>of ordinary shares in issue ('000)</t>
  </si>
  <si>
    <t>Balance at 1.1.2008</t>
  </si>
  <si>
    <t>Details of segmental analysis (by business segment) are as follow:</t>
  </si>
  <si>
    <t>Individual Quarter</t>
  </si>
  <si>
    <t>Cumulative Quarter</t>
  </si>
  <si>
    <t>Balance at 1.1.2007</t>
  </si>
  <si>
    <t>UNAUDITED</t>
  </si>
  <si>
    <t>AUDITED</t>
  </si>
  <si>
    <t>Cash generated from/(used in) operating activities</t>
  </si>
  <si>
    <t>Net cash generated from financing activities</t>
  </si>
  <si>
    <t>Adjustments for:</t>
  </si>
  <si>
    <t>Securities issued to minority shareholders</t>
  </si>
  <si>
    <t>of ordinary shares in issue for</t>
  </si>
  <si>
    <t>diluted earnings per share ('000)</t>
  </si>
  <si>
    <t>Changes in Contingent Liabilities and Contingent Assets</t>
  </si>
  <si>
    <t>Review of the Performance</t>
  </si>
  <si>
    <t>Eliminations</t>
  </si>
  <si>
    <t>Consolidated</t>
  </si>
  <si>
    <t>REVENUE</t>
  </si>
  <si>
    <t>RESULTS</t>
  </si>
  <si>
    <t>Net assets per share attributable to ordinary equity holders of the parent (RM) - Note (a)</t>
  </si>
  <si>
    <t>Amount due to an associated company</t>
  </si>
  <si>
    <t>Deposits with licensed financial institutions</t>
  </si>
  <si>
    <t>Short term borrowings</t>
  </si>
  <si>
    <t>3 months ended</t>
  </si>
  <si>
    <t>Cumulative Period</t>
  </si>
  <si>
    <t>The audit report of the Group's preceding annual audited financial statements was unqualified.</t>
  </si>
  <si>
    <t>Exchange reserves</t>
  </si>
  <si>
    <t>Share premiums</t>
  </si>
  <si>
    <t>Profit/(loss) from operations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</si>
  <si>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</si>
  <si>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</si>
  <si>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</si>
  <si>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</si>
  <si>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</si>
  <si>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</si>
  <si>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</si>
  <si>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</si>
  <si>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</si>
  <si>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</si>
  <si>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No. of</t>
  </si>
  <si>
    <t>bought back</t>
  </si>
  <si>
    <t xml:space="preserve">Lowest </t>
  </si>
  <si>
    <t>Highest</t>
  </si>
  <si>
    <t xml:space="preserve">Average </t>
  </si>
  <si>
    <t>Consideration</t>
  </si>
  <si>
    <t>(including</t>
  </si>
  <si>
    <t>transaction cost)</t>
  </si>
  <si>
    <t>Month</t>
  </si>
  <si>
    <t>shares</t>
  </si>
  <si>
    <t>paid</t>
  </si>
  <si>
    <t>31.12.2007</t>
  </si>
  <si>
    <t>30.06.2007</t>
  </si>
  <si>
    <t>Dividend paid to shareholders</t>
  </si>
  <si>
    <t>Dividend paid to minority shareholders</t>
  </si>
  <si>
    <t>Seasonality or Cyclicality of Operations</t>
  </si>
  <si>
    <t>Current Year Prospects</t>
  </si>
  <si>
    <t xml:space="preserve">Secured </t>
  </si>
  <si>
    <t xml:space="preserve">Unsecured </t>
  </si>
  <si>
    <t>RM</t>
  </si>
  <si>
    <t>Other income</t>
  </si>
  <si>
    <t>Share capital</t>
  </si>
  <si>
    <t>Purchase of treasury shares</t>
  </si>
  <si>
    <t>(a)</t>
  </si>
  <si>
    <t>(b)</t>
  </si>
  <si>
    <t>Dividend</t>
  </si>
  <si>
    <t>Minority</t>
  </si>
  <si>
    <t>TOTAL ASSETS</t>
  </si>
  <si>
    <t xml:space="preserve"> </t>
  </si>
  <si>
    <t>Long term borrowings</t>
  </si>
  <si>
    <t>Revaluation reserves</t>
  </si>
  <si>
    <t>FRS 120</t>
  </si>
  <si>
    <t>Accounting for Government Grants and Disclosure of Government Assistance</t>
  </si>
  <si>
    <t>FRS 134</t>
  </si>
  <si>
    <t>Interim Financial Reporting</t>
  </si>
  <si>
    <t>IC Interpretation 1</t>
  </si>
  <si>
    <t>Changes in Existing Decommissioning, Restoration and Similar Liabilities</t>
  </si>
  <si>
    <t>IC Interpretation 2</t>
  </si>
  <si>
    <t>IC Interpretation 5</t>
  </si>
  <si>
    <t>IC Interpretation 6</t>
  </si>
  <si>
    <t>Members' Shares in Co-operative Entities and Similar Instruments</t>
  </si>
  <si>
    <t>IC Interpretation 7</t>
  </si>
  <si>
    <t>IC Interpretation 8</t>
  </si>
  <si>
    <r>
      <t>Applying the Restatement Approach under FRS 129</t>
    </r>
    <r>
      <rPr>
        <vertAlign val="subscript"/>
        <sz val="10"/>
        <rFont val="Tahoma"/>
        <family val="2"/>
      </rPr>
      <t>2004</t>
    </r>
  </si>
  <si>
    <t>Scope of FRS 2</t>
  </si>
  <si>
    <t xml:space="preserve">Liabilities arising from Participating in a Specific Market - Waste Electrical and Electronic </t>
  </si>
  <si>
    <t xml:space="preserve">   Equipment</t>
  </si>
  <si>
    <t xml:space="preserve">   Rehabilitation Funds</t>
  </si>
  <si>
    <t>Rights to Interests arising from Decommissioning, Restoration and Environmental</t>
  </si>
  <si>
    <t>Net profit / (loss) recognised directly in equity</t>
  </si>
  <si>
    <t>Retained</t>
  </si>
  <si>
    <t>Capital</t>
  </si>
  <si>
    <t>Finance cost</t>
  </si>
  <si>
    <t>Total</t>
  </si>
  <si>
    <t>Property development</t>
  </si>
  <si>
    <t>Manufacturing &amp; trading</t>
  </si>
  <si>
    <t>Construction</t>
  </si>
  <si>
    <t>6 months ended</t>
  </si>
  <si>
    <t>There were no financial impact for the financial assistance provided in the Group for the current quarter and financial year-to-date ended 30 June 2008.</t>
  </si>
  <si>
    <t>RM'000</t>
  </si>
  <si>
    <t>Current Assets</t>
  </si>
  <si>
    <t xml:space="preserve">Cash </t>
  </si>
  <si>
    <t>Reserves</t>
  </si>
  <si>
    <t>Notes</t>
  </si>
  <si>
    <t>The business operations of the Group are not materially affected by the seasonal or cyclical factors.</t>
  </si>
  <si>
    <t>By Order of the Board</t>
  </si>
  <si>
    <t>Leong Oi Wah</t>
  </si>
  <si>
    <t>Secretary</t>
  </si>
  <si>
    <t>Shares</t>
  </si>
  <si>
    <t>price</t>
  </si>
  <si>
    <t>Earnings</t>
  </si>
  <si>
    <t>Treasury</t>
  </si>
  <si>
    <t>INTERIM FINANCIAL STATEMENT FOR THE PERIOD ENDED 30 JUNE 2008</t>
  </si>
  <si>
    <t>There was no dividend paid in the current quarter ended 30 June 2008.</t>
  </si>
  <si>
    <t>30 June 2008</t>
  </si>
  <si>
    <t>There were no contingent assets as at end of the previous financial year and 30 June 2008.</t>
  </si>
  <si>
    <t xml:space="preserve">There were no profits arising from the sale of unquoted investments or properties for the current quarter and financial year-to-date ended 30 June 2008.  </t>
  </si>
  <si>
    <t>There was no purchase or disposal of quoted securities for the current quarter and financial year-to-date ended 30 June 2008.</t>
  </si>
  <si>
    <t>Financial year ended 30.06.2008</t>
  </si>
  <si>
    <t>Balance at 30.06.2008</t>
  </si>
  <si>
    <t>Financial year ended 30.06.2007</t>
  </si>
  <si>
    <t>Balance at 30.06.2007</t>
  </si>
  <si>
    <t>Financial year ended 30.06.2008:</t>
  </si>
  <si>
    <t>Financial year ended 30.06.2007:</t>
  </si>
  <si>
    <t>30.06.2008</t>
  </si>
  <si>
    <t>Property development-in-progress</t>
  </si>
  <si>
    <t>Amount due from customers for contract work</t>
  </si>
  <si>
    <t>Amount due to customers for contract work</t>
  </si>
  <si>
    <t>Distributable</t>
  </si>
  <si>
    <t>Premium</t>
  </si>
  <si>
    <t>Other</t>
  </si>
  <si>
    <t>----------------------------Attributable to Equity Holders of the Parent-------------------------------</t>
  </si>
  <si>
    <t>-----------------Non-Distributable---------------</t>
  </si>
  <si>
    <t>Interests</t>
  </si>
  <si>
    <t>Equity</t>
  </si>
  <si>
    <t>Profit/(loss) before associate and income tax</t>
  </si>
  <si>
    <t>Profit/(loss) before income tax</t>
  </si>
  <si>
    <t xml:space="preserve">Profit/(loss) for the period </t>
  </si>
  <si>
    <t>Attributable to:</t>
  </si>
  <si>
    <t xml:space="preserve">Earnings per share attributable to </t>
  </si>
  <si>
    <t>equity holders of the parent:</t>
  </si>
  <si>
    <t>Non-current Assets</t>
  </si>
  <si>
    <t>Land held for property development</t>
  </si>
  <si>
    <t xml:space="preserve">Goodwill </t>
  </si>
  <si>
    <t>Investment in associates</t>
  </si>
  <si>
    <t>Available for sale financial assets</t>
  </si>
  <si>
    <t>Financial assets at fair value through profit or loss</t>
  </si>
  <si>
    <t>Treasury shares</t>
  </si>
  <si>
    <t xml:space="preserve">Retained earnings </t>
  </si>
  <si>
    <t>MINORITY INTERESTS</t>
  </si>
  <si>
    <t>Current tax payable</t>
  </si>
  <si>
    <t>Share of profit and loss of an</t>
  </si>
  <si>
    <t>associated company</t>
  </si>
  <si>
    <t>Net profit for the year</t>
  </si>
  <si>
    <t>Profit Forecast</t>
  </si>
  <si>
    <t>The Group did not issue any profit forecast for the year.</t>
  </si>
  <si>
    <t>Revenue</t>
  </si>
  <si>
    <t>Income tax</t>
  </si>
  <si>
    <t>Inventories</t>
  </si>
  <si>
    <t>Deferred taxation</t>
  </si>
  <si>
    <t>Foreign currency bank borrowings included in the above are as follows:</t>
  </si>
  <si>
    <t>ASSETS</t>
  </si>
  <si>
    <t>CURRENT LIABILITIES</t>
  </si>
  <si>
    <t>Share of profit from an associated company</t>
  </si>
  <si>
    <t>Basis of Preparation</t>
  </si>
  <si>
    <t>Issue of shares</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</si>
  <si>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</si>
  <si>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</si>
  <si>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</si>
  <si>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</si>
  <si>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</si>
  <si>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xml:space="preserve">Property, plant and equipment </t>
  </si>
  <si>
    <t>Performance guarantees extended to</t>
  </si>
  <si>
    <t xml:space="preserve">Short term </t>
  </si>
  <si>
    <t>Long term</t>
  </si>
  <si>
    <t>Current Quarter</t>
  </si>
  <si>
    <t>Profit/ (Losses) on Sale of Unquoted Investments and /or Properties</t>
  </si>
  <si>
    <t>-</t>
  </si>
  <si>
    <t>a third party (Project related)</t>
  </si>
  <si>
    <t>Equity holders of the parent</t>
  </si>
  <si>
    <t>Adoption of New and Revised Financial Reporting Standards</t>
  </si>
  <si>
    <t>FRS 107</t>
  </si>
  <si>
    <t>Cash Flow Statements</t>
  </si>
  <si>
    <t>FRS 111</t>
  </si>
  <si>
    <t>Construction Contracts</t>
  </si>
  <si>
    <t>FRS 112</t>
  </si>
  <si>
    <t>Income Taxes</t>
  </si>
  <si>
    <t>FRS 118</t>
  </si>
  <si>
    <t>The Effects of Changes in Foreign Exchange Rates - Net Investment in a Foreign Operations</t>
  </si>
  <si>
    <t>FRS 137</t>
  </si>
  <si>
    <t>Provisions, Contingent Liabilities and Contingent Assets</t>
  </si>
  <si>
    <t>Material Changes in Estimates</t>
  </si>
  <si>
    <t>There was no change in estimates that have any material effect on the financial year-to-date.</t>
  </si>
  <si>
    <t>There were no unusual items affecting the assets, liabilities, equity, net income or cash flow during the financial period under review.</t>
  </si>
  <si>
    <t>The changes in the Group's contingent liabilities are as follow:</t>
  </si>
  <si>
    <t>There were no material financial instruments with off balance sheet risk as at the date of issue of this quarterly report.</t>
  </si>
  <si>
    <t>These figures have not been audited.</t>
  </si>
  <si>
    <t>Profit attributable to</t>
  </si>
  <si>
    <t>equity holders of the parent (RM'000)</t>
  </si>
  <si>
    <t>EQUITY AND LIABILITIES</t>
  </si>
  <si>
    <t>EQUITY ATTRIBUTABLE TO EQUITY HOLDERS OF THE PARENT</t>
  </si>
  <si>
    <t>TOTAL EQUITY</t>
  </si>
  <si>
    <t>NON-CURRENT LIABILITIES</t>
  </si>
  <si>
    <t>TOTAL LIABILITIES</t>
  </si>
  <si>
    <t>TOTAL EQUITY AND LIABILITIES</t>
  </si>
  <si>
    <t>Health care</t>
  </si>
  <si>
    <t>Cancellation of treasury shares</t>
  </si>
  <si>
    <t>Total Net</t>
  </si>
  <si>
    <t>(excluding</t>
  </si>
  <si>
    <t>Investment properties</t>
  </si>
  <si>
    <t>Interest paid</t>
  </si>
  <si>
    <t>Interest received</t>
  </si>
  <si>
    <t>Debt and Equity Securities</t>
  </si>
  <si>
    <t>Profit for the period from continuing operations</t>
  </si>
  <si>
    <t>Drawdown / (Repayment) of hire-purchase creditors</t>
  </si>
  <si>
    <t>Earnings Per Share</t>
  </si>
  <si>
    <t>Material Event Subsequent to End of the Current Quarter</t>
  </si>
  <si>
    <t>Financial</t>
  </si>
  <si>
    <t>Year-To-Date</t>
  </si>
  <si>
    <t>Fully diluted (sen)</t>
  </si>
  <si>
    <t>Basic(sen)</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</si>
  <si>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</si>
  <si>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</si>
  <si>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</si>
  <si>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</si>
  <si>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</si>
  <si>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</si>
  <si>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</si>
  <si>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</si>
  <si>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</si>
  <si>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Provision for other liabilities</t>
  </si>
  <si>
    <t>Deferred tax</t>
  </si>
  <si>
    <t>Cash and bank balances</t>
  </si>
  <si>
    <t>Bank overdrafts</t>
  </si>
  <si>
    <t>Tax Recoverable</t>
  </si>
  <si>
    <t>Dividend received</t>
  </si>
  <si>
    <t>Less: Treasury shares held ('000)</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</si>
</sst>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00_);_(* \(#,##0.0000\);_(* &quot;-&quot;??_);_(@_)"/>
    <numFmt numFmtId="168" formatCode="#,##0;[Red]\(#,##0\)"/>
    <numFmt numFmtId="169" formatCode="#,##0.00;[Red]\(#,##0.00\)"/>
    <numFmt numFmtId="170" formatCode="#,##0.00;\(#,##0.00\)"/>
    <numFmt numFmtId="171" formatCode="#,##0.00;\(#,##0\)"/>
    <numFmt numFmtId="172" formatCode="_-* #,##0_-;\-* #,##0_-;_-* &quot;-&quot;??_-;_-@_-"/>
    <numFmt numFmtId="173" formatCode="0.0%"/>
    <numFmt numFmtId="174" formatCode="#,##0;\(#,##0\)"/>
    <numFmt numFmtId="175" formatCode="_(* #,##0.00000_);_(* \(#,##0.00000\);_(* &quot;-&quot;??_);_(@_)"/>
    <numFmt numFmtId="176" formatCode="0.0000"/>
    <numFmt numFmtId="177" formatCode="#,##0.000000_);\(#,##0.000000\)"/>
    <numFmt numFmtId="178" formatCode="#,##0.00000000000_);\(#,##0.00000000000\)"/>
    <numFmt numFmtId="179" formatCode="_(* #,##0.000_);_(* \(#,##0.000\);_(* &quot;-&quot;??_);_(@_)"/>
    <numFmt numFmtId="180" formatCode="_(* #,##0.00000000_);_(* \(#,##0.00000000\);_(* &quot;-&quot;??_);_(@_)"/>
    <numFmt numFmtId="181" formatCode="_(* #,##0.000000000_);_(* \(#,##0.000000000\);_(* &quot;-&quot;??_);_(@_)"/>
    <numFmt numFmtId="182" formatCode="#,##0.00000000_);\(#,##0.00000000\)"/>
    <numFmt numFmtId="183" formatCode="_(* #,##0.0_);_(* \(#,##0.0\);_(* &quot;-&quot;??_);_(@_)"/>
    <numFmt numFmtId="184" formatCode="[$-F800]dddd\,\ mmmm\ dd\,\ yyyy"/>
    <numFmt numFmtId="185" formatCode="_(* #,##0.000000_);_(* \(#,##0.000000\);_(* &quot;-&quot;??_);_(@_)"/>
    <numFmt numFmtId="186" formatCode="#,##0.0000_);\(#,##0.0000\)"/>
    <numFmt numFmtId="187" formatCode="#,##0.000;[Red]\(#,##0.000\)"/>
    <numFmt numFmtId="188" formatCode="#,##0.0000;[Red]\(#,##0.0000\)"/>
    <numFmt numFmtId="189" formatCode="0.000%"/>
    <numFmt numFmtId="190" formatCode="0.0000%"/>
    <numFmt numFmtId="191" formatCode="_(* #,##0.0_);_(* \(#,##0.0\);_(* &quot;-&quot;?_);_(@_)"/>
    <numFmt numFmtId="192" formatCode="_(* #,##0.000_);_(* \(#,##0.000\);_(* &quot;-&quot;???_);_(@_)"/>
    <numFmt numFmtId="193" formatCode="#,##0.0"/>
    <numFmt numFmtId="194" formatCode="#,##0.0;[Red]\(#,##0.0\)"/>
    <numFmt numFmtId="195" formatCode="_(* #,##0.0000_);_(* \(#,##0.0000\);_(* &quot;-&quot;????_);_(@_)"/>
    <numFmt numFmtId="196" formatCode="#,##0.000;\(#,##0.000\)"/>
    <numFmt numFmtId="197" formatCode="#,##0.0;\(#,##0.0\)"/>
    <numFmt numFmtId="198" formatCode="#,##0.0000;\(#,##0.0000\)"/>
    <numFmt numFmtId="199" formatCode="_-* #,##0.0_-;\-* #,##0.0_-;_-* &quot;-&quot;??_-;_-@_-"/>
    <numFmt numFmtId="200" formatCode="0.0"/>
    <numFmt numFmtId="201" formatCode="_(* #,##0.0000000_);_(* \(#,##0.0000000\);_(* &quot;-&quot;???????_);_(@_)"/>
    <numFmt numFmtId="202" formatCode="0.0000000"/>
    <numFmt numFmtId="203" formatCode="_(* #,##0.00000_);_(* \(#,##0.00000\);_(* &quot;-&quot;?????_);_(@_)"/>
    <numFmt numFmtId="204" formatCode="_-* #,##0.000_-;\-* #,##0.000_-;_-* &quot;-&quot;??_-;_-@_-"/>
    <numFmt numFmtId="205" formatCode="_-* #,##0.0000_-;\-* #,##0.0000_-;_-* &quot;-&quot;??_-;_-@_-"/>
    <numFmt numFmtId="206" formatCode="0.000"/>
    <numFmt numFmtId="207" formatCode="#,##0.0_);\(#,##0.0\)"/>
    <numFmt numFmtId="208" formatCode="#,##0.00000_);\(#,##0.00000\)"/>
  </numFmts>
  <fonts count="39">
    <font>
      <sz val="12"/>
      <name val="Book Antiqua"/>
      <family val="1"/>
    </font>
    <font>
      <b/>
      <sz val="12"/>
      <name val="Book Antiqua"/>
      <family val="1"/>
    </font>
    <font>
      <i/>
      <sz val="12"/>
      <name val="Book Antiqua"/>
      <family val="1"/>
    </font>
    <font>
      <b/>
      <i/>
      <sz val="12"/>
      <name val="Book Antiqua"/>
      <family val="1"/>
    </font>
    <font>
      <u val="single"/>
      <sz val="12"/>
      <color indexed="12"/>
      <name val="Book Antiqua"/>
      <family val="1"/>
    </font>
    <font>
      <u val="single"/>
      <sz val="12"/>
      <color indexed="36"/>
      <name val="Book Antiqua"/>
      <family val="1"/>
    </font>
    <font>
      <b/>
      <sz val="10"/>
      <name val="Tahoma"/>
      <family val="2"/>
    </font>
    <font>
      <sz val="10"/>
      <name val="Tahoma"/>
      <family val="2"/>
    </font>
    <font>
      <sz val="12"/>
      <name val="Tahoma"/>
      <family val="2"/>
    </font>
    <font>
      <b/>
      <u val="single"/>
      <sz val="10"/>
      <name val="Tahoma"/>
      <family val="2"/>
    </font>
    <font>
      <u val="single"/>
      <sz val="10"/>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sz val="10"/>
      <color indexed="10"/>
      <name val="Tahoma"/>
      <family val="2"/>
    </font>
    <font>
      <b/>
      <sz val="10"/>
      <color indexed="22"/>
      <name val="Tahoma"/>
      <family val="2"/>
    </font>
    <font>
      <sz val="5"/>
      <name val="Tahoma"/>
      <family val="2"/>
    </font>
    <font>
      <vertAlign val="subscript"/>
      <sz val="10"/>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ahoma"/>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style="double"/>
    </border>
    <border>
      <left>
        <color indexed="63"/>
      </left>
      <right>
        <color indexed="63"/>
      </right>
      <top style="thin"/>
      <bottom style="double"/>
    </border>
    <border>
      <left style="thin"/>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0" fillId="4" borderId="7" applyNumberFormat="0" applyFont="0" applyAlignment="0" applyProtection="0"/>
    <xf numFmtId="0" fontId="35"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3" fillId="0" borderId="0" applyNumberFormat="0" applyFill="0" applyBorder="0" applyAlignment="0" applyProtection="0"/>
  </cellStyleXfs>
  <cellXfs count="322">
    <xf numFmtId="0" fontId="0" fillId="0" borderId="0" xfId="0" applyAlignment="1">
      <alignment/>
    </xf>
    <xf numFmtId="43" fontId="7" fillId="0" borderId="0" xfId="42" applyFont="1" applyAlignment="1">
      <alignment/>
    </xf>
    <xf numFmtId="43" fontId="7" fillId="0" borderId="10" xfId="42" applyFont="1" applyBorder="1" applyAlignment="1">
      <alignment/>
    </xf>
    <xf numFmtId="166" fontId="7" fillId="0" borderId="0" xfId="42" applyNumberFormat="1" applyFont="1" applyAlignment="1">
      <alignment horizontal="center"/>
    </xf>
    <xf numFmtId="174" fontId="7" fillId="0" borderId="0" xfId="42" applyNumberFormat="1" applyFont="1" applyAlignment="1">
      <alignment/>
    </xf>
    <xf numFmtId="166" fontId="7" fillId="0" borderId="0" xfId="42" applyNumberFormat="1" applyFont="1" applyAlignment="1">
      <alignment/>
    </xf>
    <xf numFmtId="166" fontId="7" fillId="0" borderId="0" xfId="42" applyNumberFormat="1" applyFont="1" applyBorder="1" applyAlignment="1">
      <alignment horizontal="right"/>
    </xf>
    <xf numFmtId="0" fontId="7" fillId="0" borderId="0" xfId="0" applyFont="1" applyAlignment="1">
      <alignment horizontal="center"/>
    </xf>
    <xf numFmtId="43" fontId="7" fillId="0" borderId="0" xfId="42" applyFont="1" applyAlignment="1">
      <alignment horizontal="center"/>
    </xf>
    <xf numFmtId="43" fontId="7" fillId="0" borderId="0" xfId="42" applyFont="1" applyBorder="1" applyAlignment="1">
      <alignment/>
    </xf>
    <xf numFmtId="43" fontId="7" fillId="0" borderId="0" xfId="42" applyFont="1" applyFill="1" applyAlignment="1">
      <alignment/>
    </xf>
    <xf numFmtId="43" fontId="7" fillId="0" borderId="11" xfId="42" applyFont="1" applyBorder="1" applyAlignment="1">
      <alignment/>
    </xf>
    <xf numFmtId="43" fontId="7" fillId="0" borderId="12" xfId="42" applyFont="1" applyBorder="1" applyAlignment="1">
      <alignment/>
    </xf>
    <xf numFmtId="0" fontId="6" fillId="0" borderId="0" xfId="0" applyFont="1" applyAlignment="1">
      <alignment/>
    </xf>
    <xf numFmtId="0" fontId="7" fillId="0" borderId="0" xfId="0" applyFont="1" applyAlignment="1">
      <alignment/>
    </xf>
    <xf numFmtId="166" fontId="6" fillId="0" borderId="0" xfId="42" applyNumberFormat="1" applyFont="1" applyAlignment="1">
      <alignment/>
    </xf>
    <xf numFmtId="166" fontId="7" fillId="0" borderId="0" xfId="42"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66" fontId="6" fillId="0" borderId="0" xfId="42" applyNumberFormat="1" applyFont="1" applyAlignment="1">
      <alignment horizontal="center"/>
    </xf>
    <xf numFmtId="166" fontId="7" fillId="0" borderId="0" xfId="42" applyNumberFormat="1" applyFont="1" applyFill="1" applyBorder="1" applyAlignment="1">
      <alignment/>
    </xf>
    <xf numFmtId="0" fontId="7" fillId="0" borderId="0" xfId="0" applyFont="1" applyFill="1" applyAlignment="1">
      <alignment/>
    </xf>
    <xf numFmtId="166" fontId="7" fillId="0" borderId="0" xfId="0" applyNumberFormat="1" applyFont="1" applyFill="1" applyAlignment="1">
      <alignment/>
    </xf>
    <xf numFmtId="166" fontId="7" fillId="0" borderId="10" xfId="42"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66" fontId="7" fillId="0" borderId="0" xfId="0" applyNumberFormat="1" applyFont="1" applyBorder="1" applyAlignment="1">
      <alignment/>
    </xf>
    <xf numFmtId="166" fontId="7" fillId="0" borderId="10" xfId="42" applyNumberFormat="1" applyFont="1" applyBorder="1" applyAlignment="1">
      <alignment/>
    </xf>
    <xf numFmtId="166"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43" fontId="7" fillId="0" borderId="0" xfId="0" applyNumberFormat="1" applyFont="1" applyAlignment="1">
      <alignment/>
    </xf>
    <xf numFmtId="0" fontId="6" fillId="0" borderId="0" xfId="0" applyFont="1" applyBorder="1" applyAlignment="1">
      <alignment horizontal="right"/>
    </xf>
    <xf numFmtId="166" fontId="6" fillId="0" borderId="0" xfId="42" applyNumberFormat="1" applyFont="1" applyBorder="1" applyAlignment="1">
      <alignment horizontal="right"/>
    </xf>
    <xf numFmtId="0" fontId="7" fillId="0" borderId="13" xfId="0" applyFont="1" applyBorder="1" applyAlignment="1">
      <alignment/>
    </xf>
    <xf numFmtId="0" fontId="7" fillId="0" borderId="0" xfId="0" applyFont="1" applyFill="1" applyAlignment="1">
      <alignment horizontal="justify" vertical="top" wrapText="1"/>
    </xf>
    <xf numFmtId="166" fontId="6" fillId="0" borderId="0" xfId="42" applyNumberFormat="1" applyFont="1" applyAlignment="1">
      <alignment horizontal="right"/>
    </xf>
    <xf numFmtId="0" fontId="7" fillId="0" borderId="12" xfId="0" applyFont="1" applyBorder="1" applyAlignment="1">
      <alignment/>
    </xf>
    <xf numFmtId="166" fontId="7" fillId="0" borderId="0" xfId="42"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66" fontId="7" fillId="0" borderId="0" xfId="42"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74" fontId="7" fillId="0" borderId="0" xfId="42" applyNumberFormat="1" applyFont="1" applyBorder="1" applyAlignment="1">
      <alignment horizontal="right"/>
    </xf>
    <xf numFmtId="166" fontId="6" fillId="0" borderId="0" xfId="42" applyNumberFormat="1" applyFont="1" applyFill="1" applyAlignment="1">
      <alignment/>
    </xf>
    <xf numFmtId="0" fontId="6" fillId="0" borderId="0" xfId="42"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42" applyNumberFormat="1" applyFont="1" applyBorder="1" applyAlignment="1">
      <alignment/>
    </xf>
    <xf numFmtId="37" fontId="7" fillId="0" borderId="0" xfId="0" applyNumberFormat="1" applyFont="1" applyBorder="1" applyAlignment="1">
      <alignment/>
    </xf>
    <xf numFmtId="37" fontId="7" fillId="0" borderId="0" xfId="42" applyNumberFormat="1" applyFont="1" applyAlignment="1">
      <alignment/>
    </xf>
    <xf numFmtId="37" fontId="7" fillId="0" borderId="0" xfId="42"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42" applyNumberFormat="1" applyFont="1" applyAlignment="1">
      <alignment/>
    </xf>
    <xf numFmtId="39" fontId="7" fillId="0" borderId="0" xfId="0"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0" xfId="0" applyNumberFormat="1" applyFont="1" applyFill="1" applyBorder="1" applyAlignment="1">
      <alignment horizontal="center"/>
    </xf>
    <xf numFmtId="41" fontId="7" fillId="0" borderId="14" xfId="0" applyNumberFormat="1" applyFont="1" applyFill="1" applyBorder="1" applyAlignment="1">
      <alignment/>
    </xf>
    <xf numFmtId="41" fontId="7" fillId="0" borderId="0" xfId="0" applyNumberFormat="1" applyFont="1" applyFill="1" applyAlignment="1">
      <alignment/>
    </xf>
    <xf numFmtId="0" fontId="7" fillId="0" borderId="15" xfId="0" applyFont="1" applyBorder="1" applyAlignment="1">
      <alignment/>
    </xf>
    <xf numFmtId="37" fontId="7" fillId="0" borderId="0" xfId="42" applyNumberFormat="1" applyFont="1" applyBorder="1" applyAlignment="1">
      <alignment horizontal="right"/>
    </xf>
    <xf numFmtId="165" fontId="7" fillId="0" borderId="0" xfId="42" applyNumberFormat="1" applyFont="1" applyAlignment="1">
      <alignment horizontal="right"/>
    </xf>
    <xf numFmtId="41" fontId="7" fillId="0" borderId="0" xfId="0" applyNumberFormat="1" applyFont="1" applyBorder="1" applyAlignment="1">
      <alignment horizontal="right"/>
    </xf>
    <xf numFmtId="174" fontId="7" fillId="0" borderId="0" xfId="0" applyNumberFormat="1" applyFont="1" applyFill="1" applyAlignment="1">
      <alignment horizontal="right"/>
    </xf>
    <xf numFmtId="174" fontId="7" fillId="0" borderId="0" xfId="42" applyNumberFormat="1" applyFont="1" applyFill="1" applyAlignment="1">
      <alignment horizontal="right"/>
    </xf>
    <xf numFmtId="174" fontId="7" fillId="0" borderId="0" xfId="42"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42" applyNumberFormat="1" applyFont="1" applyBorder="1" applyAlignment="1">
      <alignment horizontal="center"/>
    </xf>
    <xf numFmtId="37" fontId="6" fillId="0" borderId="0" xfId="42"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16" xfId="0" applyNumberFormat="1" applyFont="1" applyFill="1" applyBorder="1" applyAlignment="1">
      <alignment horizontal="right"/>
    </xf>
    <xf numFmtId="37" fontId="7" fillId="0" borderId="13"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16" xfId="42" applyNumberFormat="1" applyFont="1" applyBorder="1" applyAlignment="1">
      <alignment horizontal="right"/>
    </xf>
    <xf numFmtId="37" fontId="7" fillId="0" borderId="13" xfId="42" applyNumberFormat="1" applyFont="1" applyBorder="1" applyAlignment="1">
      <alignment horizontal="right"/>
    </xf>
    <xf numFmtId="37" fontId="6" fillId="0" borderId="0" xfId="42" applyNumberFormat="1" applyFont="1" applyAlignment="1">
      <alignment/>
    </xf>
    <xf numFmtId="37" fontId="16" fillId="0" borderId="16" xfId="42" applyNumberFormat="1" applyFont="1" applyBorder="1" applyAlignment="1">
      <alignment horizontal="right"/>
    </xf>
    <xf numFmtId="39" fontId="6" fillId="0" borderId="17" xfId="42" applyNumberFormat="1" applyFont="1" applyBorder="1" applyAlignment="1">
      <alignment horizontal="right"/>
    </xf>
    <xf numFmtId="39" fontId="7" fillId="0" borderId="10" xfId="42" applyNumberFormat="1" applyFont="1" applyBorder="1" applyAlignment="1">
      <alignment horizontal="right"/>
    </xf>
    <xf numFmtId="39" fontId="7" fillId="0" borderId="18" xfId="42" applyNumberFormat="1" applyFont="1" applyBorder="1" applyAlignment="1">
      <alignment horizontal="right"/>
    </xf>
    <xf numFmtId="174" fontId="6" fillId="0" borderId="0" xfId="42" applyNumberFormat="1" applyFont="1" applyBorder="1" applyAlignment="1">
      <alignment horizontal="right"/>
    </xf>
    <xf numFmtId="0" fontId="17" fillId="0" borderId="0" xfId="0" applyFont="1" applyBorder="1" applyAlignment="1">
      <alignment horizontal="right"/>
    </xf>
    <xf numFmtId="37" fontId="6" fillId="0" borderId="17" xfId="0" applyNumberFormat="1" applyFont="1" applyFill="1" applyBorder="1" applyAlignment="1">
      <alignment horizontal="right"/>
    </xf>
    <xf numFmtId="37" fontId="6" fillId="0" borderId="10" xfId="0" applyNumberFormat="1" applyFont="1" applyFill="1" applyBorder="1" applyAlignment="1">
      <alignment horizontal="right"/>
    </xf>
    <xf numFmtId="37" fontId="7" fillId="0" borderId="18" xfId="0" applyNumberFormat="1" applyFont="1" applyFill="1" applyBorder="1" applyAlignment="1">
      <alignment horizontal="right"/>
    </xf>
    <xf numFmtId="166" fontId="7" fillId="0" borderId="12" xfId="42" applyNumberFormat="1" applyFont="1" applyFill="1" applyBorder="1" applyAlignment="1">
      <alignment horizontal="right"/>
    </xf>
    <xf numFmtId="166" fontId="7" fillId="0" borderId="12" xfId="42" applyNumberFormat="1" applyFont="1" applyBorder="1" applyAlignment="1">
      <alignment horizontal="right"/>
    </xf>
    <xf numFmtId="166" fontId="7" fillId="0" borderId="19" xfId="42" applyNumberFormat="1" applyFont="1" applyBorder="1" applyAlignment="1">
      <alignment horizontal="right"/>
    </xf>
    <xf numFmtId="166" fontId="6" fillId="0" borderId="12" xfId="42" applyNumberFormat="1" applyFont="1" applyFill="1" applyBorder="1" applyAlignment="1">
      <alignment horizontal="right"/>
    </xf>
    <xf numFmtId="165" fontId="6" fillId="0" borderId="0" xfId="42" applyNumberFormat="1" applyFont="1" applyAlignment="1">
      <alignment horizontal="right"/>
    </xf>
    <xf numFmtId="166" fontId="6" fillId="0" borderId="0" xfId="42" applyNumberFormat="1" applyFont="1" applyFill="1" applyBorder="1" applyAlignment="1">
      <alignment horizontal="right"/>
    </xf>
    <xf numFmtId="174" fontId="7" fillId="0" borderId="10" xfId="42" applyNumberFormat="1" applyFont="1" applyBorder="1" applyAlignment="1">
      <alignment horizontal="right"/>
    </xf>
    <xf numFmtId="0" fontId="7" fillId="0" borderId="10" xfId="0" applyFont="1" applyBorder="1" applyAlignment="1">
      <alignment/>
    </xf>
    <xf numFmtId="39" fontId="7" fillId="0" borderId="12" xfId="0" applyNumberFormat="1" applyFont="1" applyBorder="1" applyAlignment="1">
      <alignment horizontal="right"/>
    </xf>
    <xf numFmtId="174" fontId="6" fillId="0" borderId="16" xfId="42" applyNumberFormat="1" applyFont="1" applyBorder="1" applyAlignment="1">
      <alignment horizontal="right"/>
    </xf>
    <xf numFmtId="174" fontId="7" fillId="0" borderId="13" xfId="42" applyNumberFormat="1" applyFont="1" applyBorder="1" applyAlignment="1">
      <alignment horizontal="right"/>
    </xf>
    <xf numFmtId="174" fontId="6" fillId="0" borderId="17" xfId="42" applyNumberFormat="1" applyFont="1" applyBorder="1" applyAlignment="1">
      <alignment horizontal="right"/>
    </xf>
    <xf numFmtId="174" fontId="7" fillId="0" borderId="18" xfId="42" applyNumberFormat="1" applyFont="1" applyBorder="1" applyAlignment="1">
      <alignment horizontal="right"/>
    </xf>
    <xf numFmtId="43" fontId="7" fillId="0" borderId="0" xfId="42" applyNumberFormat="1" applyFont="1" applyAlignment="1">
      <alignment/>
    </xf>
    <xf numFmtId="174" fontId="7" fillId="0" borderId="0" xfId="0" applyNumberFormat="1" applyFont="1" applyAlignment="1">
      <alignment/>
    </xf>
    <xf numFmtId="174" fontId="7" fillId="0" borderId="20" xfId="42" applyNumberFormat="1" applyFont="1" applyBorder="1" applyAlignment="1">
      <alignment horizontal="right"/>
    </xf>
    <xf numFmtId="174" fontId="7" fillId="0" borderId="0" xfId="0" applyNumberFormat="1" applyFont="1" applyBorder="1" applyAlignment="1">
      <alignment/>
    </xf>
    <xf numFmtId="174" fontId="6" fillId="0" borderId="10" xfId="42" applyNumberFormat="1" applyFont="1" applyBorder="1" applyAlignment="1">
      <alignment horizontal="right"/>
    </xf>
    <xf numFmtId="174" fontId="6" fillId="0" borderId="0" xfId="42" applyNumberFormat="1" applyFont="1" applyFill="1" applyBorder="1" applyAlignment="1">
      <alignment horizontal="right"/>
    </xf>
    <xf numFmtId="43" fontId="7" fillId="0" borderId="19" xfId="42" applyFont="1" applyBorder="1" applyAlignment="1">
      <alignment horizontal="right"/>
    </xf>
    <xf numFmtId="0" fontId="15" fillId="0" borderId="0" xfId="0" applyFont="1" applyFill="1" applyAlignment="1">
      <alignment horizontal="center"/>
    </xf>
    <xf numFmtId="0" fontId="15" fillId="0" borderId="0" xfId="0" applyFont="1" applyAlignment="1">
      <alignment horizontal="center"/>
    </xf>
    <xf numFmtId="174" fontId="6" fillId="0" borderId="21" xfId="42" applyNumberFormat="1" applyFont="1" applyBorder="1" applyAlignment="1">
      <alignment horizontal="right"/>
    </xf>
    <xf numFmtId="165" fontId="7" fillId="0" borderId="0" xfId="0" applyNumberFormat="1" applyFont="1" applyAlignment="1">
      <alignment/>
    </xf>
    <xf numFmtId="10" fontId="7" fillId="0" borderId="0" xfId="59" applyNumberFormat="1" applyFont="1" applyAlignment="1">
      <alignment/>
    </xf>
    <xf numFmtId="43" fontId="6" fillId="0" borderId="0" xfId="42" applyFont="1" applyAlignment="1">
      <alignment horizontal="right"/>
    </xf>
    <xf numFmtId="9" fontId="7" fillId="0" borderId="0" xfId="59"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66" fontId="6" fillId="0" borderId="0" xfId="42" applyNumberFormat="1" applyFont="1" applyFill="1" applyBorder="1" applyAlignment="1">
      <alignment/>
    </xf>
    <xf numFmtId="0" fontId="7" fillId="0" borderId="0" xfId="0" applyFont="1" applyFill="1" applyAlignment="1">
      <alignment horizontal="center"/>
    </xf>
    <xf numFmtId="166" fontId="7" fillId="0" borderId="0" xfId="42" applyNumberFormat="1" applyFont="1" applyFill="1" applyAlignment="1">
      <alignment vertical="top"/>
    </xf>
    <xf numFmtId="0" fontId="7" fillId="0" borderId="0" xfId="0" applyFont="1" applyFill="1" applyAlignment="1">
      <alignment vertical="center"/>
    </xf>
    <xf numFmtId="43" fontId="7" fillId="0" borderId="0" xfId="42" applyFont="1" applyFill="1" applyAlignment="1">
      <alignment horizontal="justify" vertical="top"/>
    </xf>
    <xf numFmtId="172" fontId="6" fillId="0" borderId="0" xfId="42" applyNumberFormat="1" applyFont="1" applyFill="1" applyAlignment="1" quotePrefix="1">
      <alignment horizontal="right"/>
    </xf>
    <xf numFmtId="0" fontId="6" fillId="0" borderId="0" xfId="0" applyFont="1" applyFill="1" applyAlignment="1">
      <alignment horizontal="center"/>
    </xf>
    <xf numFmtId="172" fontId="7" fillId="0" borderId="0" xfId="42" applyNumberFormat="1" applyFont="1" applyFill="1" applyAlignment="1">
      <alignment/>
    </xf>
    <xf numFmtId="0" fontId="8" fillId="0" borderId="0" xfId="0" applyFont="1" applyFill="1" applyAlignment="1">
      <alignment horizontal="justify" vertical="top" wrapText="1"/>
    </xf>
    <xf numFmtId="172" fontId="7" fillId="0" borderId="0" xfId="0" applyNumberFormat="1" applyFont="1" applyFill="1" applyAlignment="1">
      <alignment/>
    </xf>
    <xf numFmtId="174" fontId="6" fillId="0" borderId="13" xfId="0" applyNumberFormat="1" applyFont="1" applyFill="1" applyBorder="1" applyAlignment="1">
      <alignment horizontal="right"/>
    </xf>
    <xf numFmtId="174" fontId="12" fillId="0" borderId="20" xfId="42" applyNumberFormat="1" applyFont="1" applyBorder="1" applyAlignment="1">
      <alignment horizontal="right"/>
    </xf>
    <xf numFmtId="43" fontId="7" fillId="0" borderId="0" xfId="42"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0" xfId="0" applyNumberFormat="1" applyFont="1" applyAlignment="1">
      <alignment/>
    </xf>
    <xf numFmtId="174" fontId="7" fillId="0" borderId="21" xfId="42" applyNumberFormat="1" applyFont="1" applyBorder="1" applyAlignment="1">
      <alignment horizontal="right"/>
    </xf>
    <xf numFmtId="10" fontId="6" fillId="0" borderId="16" xfId="59" applyNumberFormat="1" applyFont="1" applyBorder="1" applyAlignment="1">
      <alignment horizontal="right"/>
    </xf>
    <xf numFmtId="174" fontId="6" fillId="0" borderId="22" xfId="42" applyNumberFormat="1" applyFont="1" applyBorder="1" applyAlignment="1">
      <alignment horizontal="right"/>
    </xf>
    <xf numFmtId="166" fontId="7" fillId="0" borderId="0" xfId="42" applyNumberFormat="1" applyFont="1" applyFill="1" applyBorder="1" applyAlignment="1">
      <alignment horizontal="right"/>
    </xf>
    <xf numFmtId="174" fontId="7" fillId="0" borderId="15" xfId="42" applyNumberFormat="1" applyFont="1" applyBorder="1" applyAlignment="1">
      <alignment horizontal="right"/>
    </xf>
    <xf numFmtId="174" fontId="7" fillId="0" borderId="0" xfId="42" applyNumberFormat="1" applyFont="1" applyFill="1" applyBorder="1" applyAlignment="1">
      <alignment horizontal="right"/>
    </xf>
    <xf numFmtId="174" fontId="7" fillId="0" borderId="23" xfId="42" applyNumberFormat="1" applyFont="1" applyBorder="1" applyAlignment="1">
      <alignment horizontal="right"/>
    </xf>
    <xf numFmtId="0" fontId="6" fillId="0" borderId="11" xfId="0" applyNumberFormat="1" applyFont="1" applyBorder="1" applyAlignment="1">
      <alignment horizontal="right"/>
    </xf>
    <xf numFmtId="0" fontId="6" fillId="0" borderId="12" xfId="0" applyNumberFormat="1" applyFont="1" applyFill="1" applyBorder="1" applyAlignment="1">
      <alignment horizontal="right"/>
    </xf>
    <xf numFmtId="0" fontId="6" fillId="0" borderId="19" xfId="42" applyNumberFormat="1" applyFont="1" applyFill="1" applyBorder="1" applyAlignment="1">
      <alignment horizontal="right"/>
    </xf>
    <xf numFmtId="0" fontId="6" fillId="0" borderId="0" xfId="42" applyNumberFormat="1" applyFont="1" applyFill="1" applyBorder="1" applyAlignment="1">
      <alignment horizontal="right"/>
    </xf>
    <xf numFmtId="0" fontId="7" fillId="0" borderId="0" xfId="42" applyNumberFormat="1" applyFont="1" applyFill="1" applyBorder="1" applyAlignment="1">
      <alignment horizontal="right"/>
    </xf>
    <xf numFmtId="0" fontId="6" fillId="0" borderId="24" xfId="0" applyFont="1" applyFill="1" applyBorder="1" applyAlignment="1">
      <alignment horizontal="center"/>
    </xf>
    <xf numFmtId="0" fontId="11" fillId="0" borderId="0" xfId="0" applyFont="1" applyFill="1" applyAlignment="1">
      <alignment/>
    </xf>
    <xf numFmtId="37" fontId="6" fillId="0" borderId="0" xfId="0" applyNumberFormat="1" applyFont="1" applyFill="1" applyBorder="1" applyAlignment="1">
      <alignment horizontal="right"/>
    </xf>
    <xf numFmtId="166" fontId="7" fillId="0" borderId="14" xfId="42" applyNumberFormat="1" applyFont="1" applyFill="1" applyBorder="1" applyAlignment="1">
      <alignment/>
    </xf>
    <xf numFmtId="166" fontId="7" fillId="0" borderId="0" xfId="42" applyNumberFormat="1" applyFont="1" applyFill="1" applyAlignment="1" quotePrefix="1">
      <alignment/>
    </xf>
    <xf numFmtId="172" fontId="6" fillId="0" borderId="0" xfId="42" applyNumberFormat="1" applyFont="1" applyFill="1" applyAlignment="1">
      <alignment horizontal="right"/>
    </xf>
    <xf numFmtId="166" fontId="6" fillId="0" borderId="0" xfId="42" applyNumberFormat="1" applyFont="1" applyFill="1" applyAlignment="1">
      <alignment horizontal="right"/>
    </xf>
    <xf numFmtId="172" fontId="6" fillId="0" borderId="0" xfId="42" applyNumberFormat="1" applyFont="1" applyFill="1" applyAlignment="1">
      <alignment horizontal="center"/>
    </xf>
    <xf numFmtId="0" fontId="7" fillId="0" borderId="0" xfId="0" applyFont="1" applyFill="1" applyAlignment="1" quotePrefix="1">
      <alignment/>
    </xf>
    <xf numFmtId="174" fontId="7" fillId="0" borderId="10" xfId="42" applyNumberFormat="1" applyFont="1" applyFill="1" applyBorder="1" applyAlignment="1">
      <alignment horizontal="right"/>
    </xf>
    <xf numFmtId="174" fontId="7" fillId="0" borderId="21" xfId="42"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166" fontId="7" fillId="0" borderId="25" xfId="42" applyNumberFormat="1" applyFont="1" applyFill="1" applyBorder="1" applyAlignment="1">
      <alignment/>
    </xf>
    <xf numFmtId="0" fontId="6" fillId="0" borderId="11" xfId="0" applyFont="1" applyFill="1" applyBorder="1" applyAlignment="1">
      <alignment horizontal="center"/>
    </xf>
    <xf numFmtId="0" fontId="6" fillId="0" borderId="15" xfId="0" applyFont="1" applyFill="1" applyBorder="1" applyAlignment="1">
      <alignment horizontal="center"/>
    </xf>
    <xf numFmtId="166" fontId="6" fillId="0" borderId="11" xfId="42" applyNumberFormat="1" applyFont="1" applyFill="1" applyBorder="1" applyAlignment="1">
      <alignment horizontal="center"/>
    </xf>
    <xf numFmtId="0" fontId="6" fillId="0" borderId="26" xfId="0" applyFont="1" applyFill="1" applyBorder="1" applyAlignment="1">
      <alignment horizontal="center"/>
    </xf>
    <xf numFmtId="0" fontId="6" fillId="0" borderId="16" xfId="0" applyFont="1" applyFill="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166" fontId="6" fillId="0" borderId="12" xfId="42" applyNumberFormat="1" applyFont="1" applyFill="1" applyBorder="1" applyAlignment="1">
      <alignment horizontal="center"/>
    </xf>
    <xf numFmtId="0" fontId="6" fillId="0" borderId="19" xfId="0" applyFont="1" applyFill="1" applyBorder="1" applyAlignment="1">
      <alignment horizontal="center"/>
    </xf>
    <xf numFmtId="0" fontId="6" fillId="0" borderId="17" xfId="0" applyFont="1" applyFill="1" applyBorder="1" applyAlignment="1">
      <alignment/>
    </xf>
    <xf numFmtId="0" fontId="6" fillId="0" borderId="10" xfId="0" applyFont="1" applyFill="1" applyBorder="1" applyAlignment="1">
      <alignment horizontal="center"/>
    </xf>
    <xf numFmtId="0" fontId="6" fillId="0" borderId="18" xfId="0" applyFont="1" applyFill="1" applyBorder="1" applyAlignment="1">
      <alignment horizontal="center"/>
    </xf>
    <xf numFmtId="43" fontId="7" fillId="0" borderId="25" xfId="42" applyFont="1" applyFill="1" applyBorder="1" applyAlignment="1">
      <alignment/>
    </xf>
    <xf numFmtId="166" fontId="6" fillId="0" borderId="25" xfId="0" applyNumberFormat="1" applyFont="1" applyFill="1" applyBorder="1" applyAlignment="1">
      <alignment/>
    </xf>
    <xf numFmtId="43" fontId="7" fillId="0" borderId="13" xfId="42" applyFont="1" applyBorder="1" applyAlignment="1">
      <alignment horizontal="right"/>
    </xf>
    <xf numFmtId="166" fontId="7" fillId="0" borderId="16" xfId="0" applyNumberFormat="1" applyFont="1" applyBorder="1" applyAlignment="1">
      <alignment/>
    </xf>
    <xf numFmtId="43" fontId="7" fillId="0" borderId="12" xfId="42" applyFont="1" applyBorder="1" applyAlignment="1">
      <alignment horizontal="right"/>
    </xf>
    <xf numFmtId="166" fontId="19" fillId="0" borderId="12" xfId="42" applyNumberFormat="1" applyFont="1" applyFill="1" applyBorder="1" applyAlignment="1">
      <alignment horizontal="right"/>
    </xf>
    <xf numFmtId="43" fontId="7" fillId="0" borderId="0" xfId="42" applyNumberFormat="1" applyFont="1" applyFill="1" applyAlignment="1">
      <alignment/>
    </xf>
    <xf numFmtId="43" fontId="6" fillId="0" borderId="25" xfId="0" applyNumberFormat="1" applyFont="1" applyFill="1" applyBorder="1" applyAlignment="1">
      <alignment/>
    </xf>
    <xf numFmtId="172" fontId="7" fillId="0" borderId="0" xfId="42" applyNumberFormat="1" applyFont="1" applyFill="1" applyBorder="1" applyAlignment="1" quotePrefix="1">
      <alignment horizontal="right"/>
    </xf>
    <xf numFmtId="172" fontId="7" fillId="0" borderId="0" xfId="42" applyNumberFormat="1" applyFont="1" applyFill="1" applyBorder="1" applyAlignment="1">
      <alignment horizontal="left"/>
    </xf>
    <xf numFmtId="167" fontId="7" fillId="0" borderId="25" xfId="42" applyNumberFormat="1" applyFont="1" applyFill="1" applyBorder="1" applyAlignment="1">
      <alignment/>
    </xf>
    <xf numFmtId="167" fontId="6" fillId="0" borderId="25" xfId="42" applyNumberFormat="1" applyFont="1" applyFill="1" applyBorder="1" applyAlignment="1">
      <alignment/>
    </xf>
    <xf numFmtId="15" fontId="6" fillId="0" borderId="0" xfId="0" applyNumberFormat="1" applyFont="1" applyFill="1" applyAlignment="1" quotePrefix="1">
      <alignment horizontal="justify" vertical="top" wrapText="1"/>
    </xf>
    <xf numFmtId="0" fontId="7" fillId="0" borderId="0" xfId="0" applyFont="1" applyFill="1" applyAlignment="1">
      <alignment horizontal="left" vertical="top"/>
    </xf>
    <xf numFmtId="38" fontId="7" fillId="0" borderId="0" xfId="0" applyNumberFormat="1" applyFont="1" applyFill="1" applyAlignment="1">
      <alignment horizontal="right" vertical="top" wrapText="1"/>
    </xf>
    <xf numFmtId="38" fontId="7" fillId="0" borderId="21" xfId="0" applyNumberFormat="1" applyFont="1" applyFill="1" applyBorder="1" applyAlignment="1">
      <alignment horizontal="right" vertical="top" wrapText="1"/>
    </xf>
    <xf numFmtId="43" fontId="7" fillId="0" borderId="0" xfId="0" applyNumberFormat="1" applyFont="1" applyFill="1" applyAlignment="1">
      <alignment vertical="top"/>
    </xf>
    <xf numFmtId="9" fontId="7" fillId="0" borderId="0" xfId="59" applyFont="1" applyBorder="1" applyAlignment="1">
      <alignment horizontal="right"/>
    </xf>
    <xf numFmtId="9" fontId="7" fillId="0" borderId="13" xfId="59" applyFont="1" applyBorder="1" applyAlignment="1">
      <alignment horizontal="right"/>
    </xf>
    <xf numFmtId="38" fontId="7" fillId="0" borderId="0" xfId="0" applyNumberFormat="1" applyFont="1" applyFill="1" applyAlignment="1">
      <alignment horizontal="justify" vertical="top" wrapText="1"/>
    </xf>
    <xf numFmtId="184" fontId="7" fillId="0" borderId="0" xfId="42" applyNumberFormat="1" applyFont="1" applyAlignment="1">
      <alignment horizontal="right"/>
    </xf>
    <xf numFmtId="174" fontId="7" fillId="0" borderId="0" xfId="0" applyNumberFormat="1" applyFont="1" applyFill="1" applyAlignment="1">
      <alignment/>
    </xf>
    <xf numFmtId="174" fontId="6" fillId="0" borderId="16" xfId="42" applyNumberFormat="1" applyFont="1" applyFill="1" applyBorder="1" applyAlignment="1">
      <alignment horizontal="right"/>
    </xf>
    <xf numFmtId="174" fontId="6" fillId="0" borderId="17" xfId="42" applyNumberFormat="1" applyFont="1" applyFill="1" applyBorder="1" applyAlignment="1">
      <alignment horizontal="right"/>
    </xf>
    <xf numFmtId="174" fontId="7" fillId="0" borderId="0" xfId="42" applyNumberFormat="1" applyFont="1" applyFill="1" applyAlignment="1">
      <alignment/>
    </xf>
    <xf numFmtId="39" fontId="6" fillId="0" borderId="16" xfId="42" applyNumberFormat="1" applyFont="1" applyFill="1" applyBorder="1" applyAlignment="1">
      <alignment horizontal="right"/>
    </xf>
    <xf numFmtId="39" fontId="7" fillId="0" borderId="0" xfId="42" applyNumberFormat="1" applyFont="1" applyFill="1" applyBorder="1" applyAlignment="1">
      <alignment horizontal="right"/>
    </xf>
    <xf numFmtId="39" fontId="7" fillId="0" borderId="13" xfId="42" applyNumberFormat="1" applyFont="1" applyFill="1" applyBorder="1" applyAlignment="1">
      <alignment horizontal="right"/>
    </xf>
    <xf numFmtId="39" fontId="7" fillId="0" borderId="0" xfId="42" applyNumberFormat="1" applyFont="1" applyFill="1" applyAlignment="1">
      <alignment/>
    </xf>
    <xf numFmtId="39" fontId="6" fillId="0" borderId="16" xfId="0" applyNumberFormat="1" applyFont="1" applyFill="1" applyBorder="1" applyAlignment="1">
      <alignment horizontal="right"/>
    </xf>
    <xf numFmtId="39" fontId="7" fillId="0" borderId="0" xfId="0" applyNumberFormat="1" applyFont="1" applyFill="1" applyBorder="1" applyAlignment="1">
      <alignment horizontal="right"/>
    </xf>
    <xf numFmtId="39" fontId="7" fillId="0" borderId="13" xfId="0" applyNumberFormat="1" applyFont="1" applyFill="1" applyBorder="1" applyAlignment="1">
      <alignment horizontal="right"/>
    </xf>
    <xf numFmtId="39" fontId="7" fillId="0" borderId="0" xfId="0" applyNumberFormat="1" applyFont="1" applyFill="1" applyAlignment="1">
      <alignment/>
    </xf>
    <xf numFmtId="166" fontId="6" fillId="0" borderId="19" xfId="42" applyNumberFormat="1" applyFont="1" applyFill="1" applyBorder="1" applyAlignment="1">
      <alignment horizontal="right"/>
    </xf>
    <xf numFmtId="166" fontId="6" fillId="0" borderId="27" xfId="42" applyNumberFormat="1" applyFont="1" applyFill="1" applyBorder="1" applyAlignment="1">
      <alignment horizontal="right"/>
    </xf>
    <xf numFmtId="43" fontId="7" fillId="0" borderId="12" xfId="42" applyFont="1" applyFill="1" applyBorder="1" applyAlignment="1">
      <alignment horizontal="right"/>
    </xf>
    <xf numFmtId="43" fontId="6" fillId="0" borderId="12" xfId="42" applyNumberFormat="1" applyFont="1" applyFill="1" applyBorder="1" applyAlignment="1">
      <alignment horizontal="right"/>
    </xf>
    <xf numFmtId="43" fontId="6" fillId="0" borderId="19" xfId="42" applyFont="1" applyFill="1" applyBorder="1" applyAlignment="1">
      <alignment horizontal="right"/>
    </xf>
    <xf numFmtId="174" fontId="6" fillId="0" borderId="15" xfId="42" applyNumberFormat="1" applyFont="1" applyFill="1" applyBorder="1" applyAlignment="1">
      <alignment horizontal="right"/>
    </xf>
    <xf numFmtId="174" fontId="6" fillId="0" borderId="10" xfId="42" applyNumberFormat="1" applyFont="1" applyFill="1" applyBorder="1" applyAlignment="1">
      <alignment horizontal="right"/>
    </xf>
    <xf numFmtId="174" fontId="6" fillId="0" borderId="23" xfId="42" applyNumberFormat="1" applyFont="1" applyFill="1" applyBorder="1" applyAlignment="1">
      <alignment horizontal="right"/>
    </xf>
    <xf numFmtId="174" fontId="6" fillId="0" borderId="21" xfId="42" applyNumberFormat="1" applyFont="1" applyFill="1" applyBorder="1" applyAlignment="1">
      <alignment horizontal="right"/>
    </xf>
    <xf numFmtId="41" fontId="7" fillId="0" borderId="0" xfId="0" applyNumberFormat="1" applyFont="1" applyFill="1" applyBorder="1" applyAlignment="1">
      <alignment horizontal="right"/>
    </xf>
    <xf numFmtId="37" fontId="7" fillId="0" borderId="0" xfId="0" applyNumberFormat="1" applyFont="1" applyAlignment="1">
      <alignment vertical="center"/>
    </xf>
    <xf numFmtId="37" fontId="6" fillId="0" borderId="0" xfId="42" applyNumberFormat="1" applyFont="1" applyBorder="1" applyAlignment="1">
      <alignment horizontal="right"/>
    </xf>
    <xf numFmtId="37" fontId="6" fillId="0" borderId="28" xfId="42" applyNumberFormat="1" applyFont="1" applyBorder="1" applyAlignment="1">
      <alignment horizontal="right"/>
    </xf>
    <xf numFmtId="166" fontId="19" fillId="0" borderId="0" xfId="42" applyNumberFormat="1" applyFont="1" applyFill="1" applyBorder="1" applyAlignment="1">
      <alignment horizontal="right"/>
    </xf>
    <xf numFmtId="166" fontId="6" fillId="0" borderId="25" xfId="42" applyNumberFormat="1" applyFont="1" applyFill="1" applyBorder="1" applyAlignment="1">
      <alignment horizontal="right"/>
    </xf>
    <xf numFmtId="166" fontId="7" fillId="0" borderId="25" xfId="42" applyNumberFormat="1" applyFont="1" applyBorder="1" applyAlignment="1">
      <alignment horizontal="right"/>
    </xf>
    <xf numFmtId="166" fontId="7" fillId="0" borderId="25" xfId="42" applyNumberFormat="1" applyFont="1" applyFill="1" applyBorder="1" applyAlignment="1">
      <alignment horizontal="right"/>
    </xf>
    <xf numFmtId="166" fontId="7" fillId="0" borderId="27" xfId="42" applyNumberFormat="1" applyFont="1" applyFill="1" applyBorder="1" applyAlignment="1">
      <alignment horizontal="right"/>
    </xf>
    <xf numFmtId="166" fontId="6" fillId="0" borderId="16" xfId="42" applyNumberFormat="1" applyFont="1" applyFill="1" applyBorder="1" applyAlignment="1">
      <alignment horizontal="right"/>
    </xf>
    <xf numFmtId="3" fontId="7" fillId="0" borderId="0" xfId="0" applyNumberFormat="1" applyFont="1" applyAlignment="1">
      <alignment/>
    </xf>
    <xf numFmtId="3" fontId="7" fillId="0" borderId="10" xfId="0" applyNumberFormat="1" applyFont="1" applyFill="1" applyBorder="1" applyAlignment="1">
      <alignment horizontal="center"/>
    </xf>
    <xf numFmtId="3" fontId="7" fillId="0" borderId="0" xfId="0" applyNumberFormat="1" applyFont="1" applyFill="1" applyBorder="1" applyAlignment="1">
      <alignment/>
    </xf>
    <xf numFmtId="9" fontId="7" fillId="0" borderId="0" xfId="59" applyFont="1" applyAlignment="1">
      <alignment/>
    </xf>
    <xf numFmtId="41" fontId="7" fillId="0" borderId="0" xfId="0" applyNumberFormat="1" applyFont="1" applyBorder="1" applyAlignment="1">
      <alignment horizontal="center"/>
    </xf>
    <xf numFmtId="41" fontId="7" fillId="0" borderId="10" xfId="0" applyNumberFormat="1" applyFont="1" applyBorder="1" applyAlignment="1">
      <alignment/>
    </xf>
    <xf numFmtId="174" fontId="7" fillId="0" borderId="13" xfId="42" applyNumberFormat="1" applyFont="1" applyFill="1" applyBorder="1" applyAlignment="1">
      <alignment horizontal="right"/>
    </xf>
    <xf numFmtId="37" fontId="7" fillId="0" borderId="29" xfId="42" applyNumberFormat="1" applyFont="1" applyBorder="1" applyAlignment="1">
      <alignment horizontal="right"/>
    </xf>
    <xf numFmtId="41" fontId="7" fillId="0" borderId="30" xfId="0" applyNumberFormat="1" applyFont="1" applyBorder="1" applyAlignment="1">
      <alignment/>
    </xf>
    <xf numFmtId="0" fontId="7" fillId="0" borderId="23" xfId="0" applyFont="1" applyBorder="1" applyAlignment="1">
      <alignment/>
    </xf>
    <xf numFmtId="41" fontId="7" fillId="0" borderId="23" xfId="0" applyNumberFormat="1" applyFont="1" applyBorder="1" applyAlignment="1">
      <alignment/>
    </xf>
    <xf numFmtId="41" fontId="7" fillId="0" borderId="31" xfId="0" applyNumberFormat="1" applyFont="1" applyBorder="1" applyAlignment="1">
      <alignment/>
    </xf>
    <xf numFmtId="41" fontId="7" fillId="0" borderId="25" xfId="0" applyNumberFormat="1" applyFont="1" applyBorder="1" applyAlignment="1">
      <alignment/>
    </xf>
    <xf numFmtId="41" fontId="7" fillId="0" borderId="24" xfId="0" applyNumberFormat="1" applyFont="1" applyBorder="1" applyAlignment="1">
      <alignment/>
    </xf>
    <xf numFmtId="41" fontId="7" fillId="0" borderId="15" xfId="0" applyNumberFormat="1" applyFont="1" applyBorder="1" applyAlignment="1">
      <alignment/>
    </xf>
    <xf numFmtId="41" fontId="7" fillId="0" borderId="26" xfId="0" applyNumberFormat="1" applyFont="1" applyBorder="1" applyAlignment="1">
      <alignment/>
    </xf>
    <xf numFmtId="41" fontId="7" fillId="0" borderId="11" xfId="0" applyNumberFormat="1" applyFont="1" applyBorder="1" applyAlignment="1">
      <alignment/>
    </xf>
    <xf numFmtId="41" fontId="7" fillId="0" borderId="16" xfId="0" applyNumberFormat="1" applyFont="1" applyBorder="1" applyAlignment="1">
      <alignment/>
    </xf>
    <xf numFmtId="41" fontId="7" fillId="0" borderId="13" xfId="0" applyNumberFormat="1" applyFont="1" applyBorder="1" applyAlignment="1">
      <alignment/>
    </xf>
    <xf numFmtId="3" fontId="7" fillId="0" borderId="11" xfId="0" applyNumberFormat="1" applyFont="1" applyBorder="1" applyAlignment="1">
      <alignment/>
    </xf>
    <xf numFmtId="41" fontId="7" fillId="0" borderId="12" xfId="0" applyNumberFormat="1" applyFont="1" applyFill="1" applyBorder="1" applyAlignment="1">
      <alignment horizontal="right"/>
    </xf>
    <xf numFmtId="3" fontId="7" fillId="0" borderId="12" xfId="0" applyNumberFormat="1" applyFont="1" applyBorder="1" applyAlignment="1">
      <alignment/>
    </xf>
    <xf numFmtId="41" fontId="7" fillId="0" borderId="12" xfId="0" applyNumberFormat="1" applyFont="1" applyBorder="1" applyAlignment="1">
      <alignment/>
    </xf>
    <xf numFmtId="41" fontId="7" fillId="0" borderId="17" xfId="0" applyNumberFormat="1" applyFont="1" applyBorder="1" applyAlignment="1">
      <alignment/>
    </xf>
    <xf numFmtId="41" fontId="7" fillId="0" borderId="18" xfId="0" applyNumberFormat="1" applyFont="1" applyBorder="1" applyAlignment="1">
      <alignment/>
    </xf>
    <xf numFmtId="41" fontId="7" fillId="0" borderId="10" xfId="0" applyNumberFormat="1" applyFont="1" applyBorder="1" applyAlignment="1">
      <alignment horizontal="right"/>
    </xf>
    <xf numFmtId="166" fontId="7" fillId="0" borderId="19" xfId="42" applyNumberFormat="1" applyFont="1" applyBorder="1" applyAlignment="1">
      <alignment/>
    </xf>
    <xf numFmtId="41" fontId="7" fillId="0" borderId="19" xfId="0" applyNumberFormat="1" applyFont="1" applyBorder="1" applyAlignment="1">
      <alignment/>
    </xf>
    <xf numFmtId="166" fontId="7" fillId="0" borderId="25" xfId="42" applyNumberFormat="1" applyFont="1" applyBorder="1" applyAlignment="1">
      <alignment/>
    </xf>
    <xf numFmtId="41" fontId="7" fillId="0" borderId="13" xfId="0" applyNumberFormat="1" applyFont="1" applyFill="1" applyBorder="1" applyAlignment="1">
      <alignment/>
    </xf>
    <xf numFmtId="166" fontId="7" fillId="0" borderId="12" xfId="42" applyNumberFormat="1" applyFont="1" applyFill="1" applyBorder="1" applyAlignment="1">
      <alignment/>
    </xf>
    <xf numFmtId="9" fontId="7" fillId="0" borderId="0" xfId="59" applyNumberFormat="1" applyFont="1" applyFill="1" applyAlignment="1">
      <alignment/>
    </xf>
    <xf numFmtId="37" fontId="7" fillId="0" borderId="18" xfId="42" applyNumberFormat="1" applyFont="1" applyBorder="1" applyAlignment="1">
      <alignment horizontal="right"/>
    </xf>
    <xf numFmtId="166" fontId="10" fillId="0" borderId="0" xfId="42" applyNumberFormat="1" applyFont="1" applyAlignment="1">
      <alignment/>
    </xf>
    <xf numFmtId="43" fontId="6" fillId="0" borderId="0" xfId="42" applyNumberFormat="1" applyFont="1" applyAlignment="1">
      <alignment horizontal="center"/>
    </xf>
    <xf numFmtId="37" fontId="18" fillId="0" borderId="0" xfId="42" applyNumberFormat="1" applyFont="1" applyBorder="1" applyAlignment="1">
      <alignment/>
    </xf>
    <xf numFmtId="172" fontId="7" fillId="0" borderId="21" xfId="42" applyNumberFormat="1" applyFont="1" applyFill="1" applyBorder="1" applyAlignment="1">
      <alignment/>
    </xf>
    <xf numFmtId="0" fontId="0" fillId="0" borderId="0" xfId="0" applyFill="1" applyAlignment="1">
      <alignment horizontal="justify" vertical="top" wrapText="1"/>
    </xf>
    <xf numFmtId="43" fontId="20" fillId="0" borderId="0" xfId="42" applyFont="1" applyBorder="1" applyAlignment="1">
      <alignment/>
    </xf>
    <xf numFmtId="0" fontId="7" fillId="0" borderId="0" xfId="0" applyNumberFormat="1" applyFont="1" applyBorder="1" applyAlignment="1">
      <alignment horizontal="right"/>
    </xf>
    <xf numFmtId="4" fontId="11" fillId="0" borderId="0" xfId="0" applyNumberFormat="1" applyFont="1" applyFill="1" applyAlignment="1">
      <alignment/>
    </xf>
    <xf numFmtId="37" fontId="6" fillId="0" borderId="12" xfId="0" applyNumberFormat="1" applyFont="1" applyFill="1" applyBorder="1" applyAlignment="1">
      <alignment horizontal="right"/>
    </xf>
    <xf numFmtId="10" fontId="7" fillId="0" borderId="0" xfId="0" applyNumberFormat="1" applyFont="1" applyAlignment="1">
      <alignment/>
    </xf>
    <xf numFmtId="167" fontId="7" fillId="0" borderId="0" xfId="42" applyNumberFormat="1" applyFont="1" applyFill="1" applyAlignment="1">
      <alignment/>
    </xf>
    <xf numFmtId="43" fontId="6" fillId="0" borderId="16" xfId="42" applyFont="1" applyFill="1" applyBorder="1" applyAlignment="1">
      <alignment horizontal="right"/>
    </xf>
    <xf numFmtId="173" fontId="7" fillId="0" borderId="0" xfId="59" applyNumberFormat="1" applyFont="1" applyAlignment="1">
      <alignment/>
    </xf>
    <xf numFmtId="9" fontId="7" fillId="0" borderId="0" xfId="59" applyFont="1" applyFill="1" applyAlignment="1">
      <alignment horizontal="right"/>
    </xf>
    <xf numFmtId="37" fontId="6" fillId="0" borderId="0" xfId="0" applyNumberFormat="1" applyFont="1" applyFill="1" applyAlignment="1">
      <alignment/>
    </xf>
    <xf numFmtId="0" fontId="7" fillId="0" borderId="0" xfId="0" applyNumberFormat="1" applyFont="1" applyFill="1" applyBorder="1" applyAlignment="1">
      <alignment horizontal="right"/>
    </xf>
    <xf numFmtId="0" fontId="7" fillId="0" borderId="0" xfId="0" applyFont="1" applyFill="1" applyAlignment="1">
      <alignment horizontal="justify"/>
    </xf>
    <xf numFmtId="0" fontId="6" fillId="0" borderId="11" xfId="0" applyNumberFormat="1" applyFont="1" applyFill="1" applyBorder="1" applyAlignment="1">
      <alignment horizontal="right"/>
    </xf>
    <xf numFmtId="0" fontId="6" fillId="0" borderId="0" xfId="0" applyNumberFormat="1" applyFont="1" applyFill="1" applyBorder="1" applyAlignment="1">
      <alignment horizontal="right"/>
    </xf>
    <xf numFmtId="166" fontId="7" fillId="0" borderId="32" xfId="42" applyNumberFormat="1" applyFont="1" applyBorder="1" applyAlignment="1">
      <alignment/>
    </xf>
    <xf numFmtId="166" fontId="7" fillId="0" borderId="11" xfId="42" applyNumberFormat="1" applyFont="1" applyBorder="1" applyAlignment="1">
      <alignment/>
    </xf>
    <xf numFmtId="205" fontId="7" fillId="0" borderId="0" xfId="42" applyNumberFormat="1" applyFont="1" applyFill="1" applyBorder="1" applyAlignment="1">
      <alignment/>
    </xf>
    <xf numFmtId="0" fontId="6" fillId="0" borderId="0" xfId="0" applyFont="1" applyFill="1" applyAlignment="1">
      <alignment vertical="top"/>
    </xf>
    <xf numFmtId="172" fontId="7" fillId="0" borderId="0" xfId="42" applyNumberFormat="1" applyFont="1" applyFill="1" applyBorder="1" applyAlignment="1">
      <alignment/>
    </xf>
    <xf numFmtId="172" fontId="11" fillId="0" borderId="0" xfId="42" applyNumberFormat="1" applyFont="1" applyFill="1" applyBorder="1" applyAlignment="1">
      <alignment/>
    </xf>
    <xf numFmtId="38" fontId="7" fillId="0" borderId="0" xfId="0" applyNumberFormat="1" applyFont="1" applyFill="1" applyBorder="1" applyAlignment="1">
      <alignment horizontal="right" vertical="top" wrapText="1"/>
    </xf>
    <xf numFmtId="37" fontId="6" fillId="0" borderId="24" xfId="0" applyNumberFormat="1" applyFont="1" applyBorder="1" applyAlignment="1">
      <alignment horizontal="center"/>
    </xf>
    <xf numFmtId="37" fontId="6" fillId="0" borderId="15" xfId="0" applyNumberFormat="1" applyFont="1" applyBorder="1" applyAlignment="1">
      <alignment horizontal="center"/>
    </xf>
    <xf numFmtId="37" fontId="6" fillId="0" borderId="26" xfId="0" applyNumberFormat="1" applyFont="1" applyBorder="1" applyAlignment="1">
      <alignment horizontal="center"/>
    </xf>
    <xf numFmtId="37" fontId="7" fillId="0" borderId="0" xfId="0" applyNumberFormat="1" applyFont="1" applyAlignment="1">
      <alignment horizontal="justify" vertical="center" wrapText="1"/>
    </xf>
    <xf numFmtId="0" fontId="6" fillId="0" borderId="0" xfId="0" applyFont="1" applyAlignment="1">
      <alignment horizontal="left" wrapText="1"/>
    </xf>
    <xf numFmtId="0" fontId="6" fillId="0" borderId="13" xfId="0" applyFont="1" applyBorder="1" applyAlignment="1">
      <alignment horizontal="left" wrapText="1"/>
    </xf>
    <xf numFmtId="0" fontId="6" fillId="0" borderId="0" xfId="0" applyFont="1" applyAlignment="1" quotePrefix="1">
      <alignment horizontal="center"/>
    </xf>
    <xf numFmtId="0" fontId="6" fillId="0" borderId="0" xfId="0" applyFont="1" applyAlignment="1">
      <alignment horizontal="center"/>
    </xf>
    <xf numFmtId="0" fontId="7" fillId="0" borderId="0" xfId="0" applyFont="1" applyFill="1" applyAlignment="1">
      <alignment vertical="top" wrapText="1"/>
    </xf>
    <xf numFmtId="0" fontId="7" fillId="0" borderId="0" xfId="0" applyFont="1" applyFill="1" applyAlignment="1">
      <alignment vertical="center" wrapText="1"/>
    </xf>
    <xf numFmtId="0" fontId="6" fillId="0" borderId="24" xfId="0" applyFont="1" applyFill="1" applyBorder="1" applyAlignment="1">
      <alignment horizontal="center"/>
    </xf>
    <xf numFmtId="0" fontId="6" fillId="0" borderId="26" xfId="0" applyFont="1" applyFill="1" applyBorder="1" applyAlignment="1">
      <alignment horizontal="center"/>
    </xf>
    <xf numFmtId="0" fontId="6" fillId="0" borderId="16" xfId="0" applyFont="1" applyFill="1" applyBorder="1" applyAlignment="1">
      <alignment horizontal="center"/>
    </xf>
    <xf numFmtId="0" fontId="6" fillId="0" borderId="13"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17" fontId="7" fillId="0" borderId="30" xfId="0" applyNumberFormat="1" applyFont="1" applyFill="1" applyBorder="1" applyAlignment="1">
      <alignment horizontal="center"/>
    </xf>
    <xf numFmtId="17" fontId="7" fillId="0" borderId="31" xfId="0" applyNumberFormat="1" applyFont="1" applyFill="1" applyBorder="1" applyAlignment="1">
      <alignment horizontal="center"/>
    </xf>
    <xf numFmtId="0" fontId="6" fillId="0" borderId="30" xfId="0" applyFont="1" applyFill="1" applyBorder="1" applyAlignment="1">
      <alignment horizontal="center"/>
    </xf>
    <xf numFmtId="0" fontId="6" fillId="0" borderId="31" xfId="0" applyFont="1" applyFill="1" applyBorder="1" applyAlignment="1">
      <alignment horizontal="center"/>
    </xf>
    <xf numFmtId="0" fontId="7" fillId="0" borderId="0" xfId="0" applyFont="1" applyFill="1" applyAlignment="1">
      <alignment horizontal="left" vertical="top" wrapText="1"/>
    </xf>
    <xf numFmtId="37" fontId="6" fillId="0" borderId="0" xfId="0" applyNumberFormat="1" applyFont="1" applyFill="1" applyAlignment="1">
      <alignment horizontal="center"/>
    </xf>
    <xf numFmtId="0" fontId="7" fillId="0" borderId="0" xfId="0" applyFont="1" applyFill="1" applyAlignment="1">
      <alignment horizontal="justify" vertical="top" wrapText="1"/>
    </xf>
    <xf numFmtId="0" fontId="7" fillId="0" borderId="0" xfId="0" applyFont="1" applyFill="1" applyAlignment="1">
      <alignment wrapText="1"/>
    </xf>
    <xf numFmtId="166" fontId="6" fillId="0" borderId="0" xfId="42"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885825</xdr:colOff>
      <xdr:row>48</xdr:row>
      <xdr:rowOff>47625</xdr:rowOff>
    </xdr:to>
    <xdr:sp>
      <xdr:nvSpPr>
        <xdr:cNvPr id="1" name="Text Box 1"/>
        <xdr:cNvSpPr txBox="1">
          <a:spLocks noChangeArrowheads="1"/>
        </xdr:cNvSpPr>
      </xdr:nvSpPr>
      <xdr:spPr>
        <a:xfrm>
          <a:off x="9525" y="8772525"/>
          <a:ext cx="63150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2002)</a:t>
          </a:r>
        </a:p>
      </xdr:txBody>
    </xdr:sp>
    <xdr:clientData/>
  </xdr:twoCellAnchor>
  <xdr:twoCellAnchor>
    <xdr:from>
      <xdr:col>0</xdr:col>
      <xdr:colOff>9525</xdr:colOff>
      <xdr:row>46</xdr:row>
      <xdr:rowOff>9525</xdr:rowOff>
    </xdr:from>
    <xdr:to>
      <xdr:col>9</xdr:col>
      <xdr:colOff>885825</xdr:colOff>
      <xdr:row>48</xdr:row>
      <xdr:rowOff>47625</xdr:rowOff>
    </xdr:to>
    <xdr:sp>
      <xdr:nvSpPr>
        <xdr:cNvPr id="2" name="Text Box 2"/>
        <xdr:cNvSpPr txBox="1">
          <a:spLocks noChangeArrowheads="1"/>
        </xdr:cNvSpPr>
      </xdr:nvSpPr>
      <xdr:spPr>
        <a:xfrm>
          <a:off x="9525" y="8772525"/>
          <a:ext cx="63150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19050</xdr:rowOff>
    </xdr:from>
    <xdr:to>
      <xdr:col>4</xdr:col>
      <xdr:colOff>1076325</xdr:colOff>
      <xdr:row>70</xdr:row>
      <xdr:rowOff>19050</xdr:rowOff>
    </xdr:to>
    <xdr:sp>
      <xdr:nvSpPr>
        <xdr:cNvPr id="1" name="Text Box 1"/>
        <xdr:cNvSpPr txBox="1">
          <a:spLocks noChangeArrowheads="1"/>
        </xdr:cNvSpPr>
      </xdr:nvSpPr>
      <xdr:spPr>
        <a:xfrm>
          <a:off x="28575" y="10706100"/>
          <a:ext cx="59150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2002)</a:t>
          </a:r>
        </a:p>
      </xdr:txBody>
    </xdr:sp>
    <xdr:clientData/>
  </xdr:twoCellAnchor>
  <xdr:twoCellAnchor>
    <xdr:from>
      <xdr:col>0</xdr:col>
      <xdr:colOff>28575</xdr:colOff>
      <xdr:row>68</xdr:row>
      <xdr:rowOff>19050</xdr:rowOff>
    </xdr:from>
    <xdr:to>
      <xdr:col>5</xdr:col>
      <xdr:colOff>0</xdr:colOff>
      <xdr:row>70</xdr:row>
      <xdr:rowOff>57150</xdr:rowOff>
    </xdr:to>
    <xdr:sp>
      <xdr:nvSpPr>
        <xdr:cNvPr id="2" name="Text Box 3"/>
        <xdr:cNvSpPr txBox="1">
          <a:spLocks noChangeArrowheads="1"/>
        </xdr:cNvSpPr>
      </xdr:nvSpPr>
      <xdr:spPr>
        <a:xfrm>
          <a:off x="28575" y="10706100"/>
          <a:ext cx="5915025" cy="361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2007)</a:t>
          </a:r>
        </a:p>
      </xdr:txBody>
    </xdr:sp>
    <xdr:clientData/>
  </xdr:twoCellAnchor>
  <xdr:twoCellAnchor>
    <xdr:from>
      <xdr:col>0</xdr:col>
      <xdr:colOff>28575</xdr:colOff>
      <xdr:row>72</xdr:row>
      <xdr:rowOff>19050</xdr:rowOff>
    </xdr:from>
    <xdr:to>
      <xdr:col>5</xdr:col>
      <xdr:colOff>0</xdr:colOff>
      <xdr:row>75</xdr:row>
      <xdr:rowOff>85725</xdr:rowOff>
    </xdr:to>
    <xdr:sp>
      <xdr:nvSpPr>
        <xdr:cNvPr id="3" name="Text Box 5"/>
        <xdr:cNvSpPr txBox="1">
          <a:spLocks noChangeArrowheads="1"/>
        </xdr:cNvSpPr>
      </xdr:nvSpPr>
      <xdr:spPr>
        <a:xfrm>
          <a:off x="28575" y="11306175"/>
          <a:ext cx="59150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Note (a): The computation of Net assets per share (NAPS) does not take into account the number of shares bought back and treasury shares as shown in the Balance Sheets. The Board is of the view that the NAPS will be overstated by reflecting the shares bought back in the computation.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62</xdr:row>
      <xdr:rowOff>152400</xdr:rowOff>
    </xdr:from>
    <xdr:to>
      <xdr:col>5</xdr:col>
      <xdr:colOff>647700</xdr:colOff>
      <xdr:row>65</xdr:row>
      <xdr:rowOff>133350</xdr:rowOff>
    </xdr:to>
    <xdr:sp>
      <xdr:nvSpPr>
        <xdr:cNvPr id="1" name="Text Box 1"/>
        <xdr:cNvSpPr txBox="1">
          <a:spLocks noChangeArrowheads="1"/>
        </xdr:cNvSpPr>
      </xdr:nvSpPr>
      <xdr:spPr>
        <a:xfrm>
          <a:off x="9525" y="9705975"/>
          <a:ext cx="6553200" cy="466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Statements should be read in conjunction with the Annual Financial Report for the year ended 31 December 2007)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142875</xdr:rowOff>
    </xdr:from>
    <xdr:to>
      <xdr:col>16</xdr:col>
      <xdr:colOff>971550</xdr:colOff>
      <xdr:row>57</xdr:row>
      <xdr:rowOff>0</xdr:rowOff>
    </xdr:to>
    <xdr:sp>
      <xdr:nvSpPr>
        <xdr:cNvPr id="1" name="Text Box 1"/>
        <xdr:cNvSpPr txBox="1">
          <a:spLocks noChangeArrowheads="1"/>
        </xdr:cNvSpPr>
      </xdr:nvSpPr>
      <xdr:spPr>
        <a:xfrm>
          <a:off x="9525" y="8886825"/>
          <a:ext cx="11468100" cy="342900"/>
        </a:xfrm>
        <a:prstGeom prst="rect">
          <a:avLst/>
        </a:prstGeom>
        <a:solidFill>
          <a:srgbClr val="FFFFFF"/>
        </a:solidFill>
        <a:ln w="9525" cmpd="sng">
          <a:noFill/>
        </a:ln>
      </xdr:spPr>
      <xdr:txBody>
        <a:bodyPr vertOverflow="clip" wrap="square" lIns="0" tIns="22860" rIns="0" bIns="0"/>
        <a:p>
          <a:pPr algn="l">
            <a:defRPr/>
          </a:pPr>
          <a:r>
            <a:rPr lang="en-US" cap="none" sz="1000" b="0" i="0" u="none" baseline="0">
              <a:solidFill>
                <a:srgbClr val="000000"/>
              </a:solidFill>
            </a:rPr>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54</xdr:row>
      <xdr:rowOff>142875</xdr:rowOff>
    </xdr:from>
    <xdr:to>
      <xdr:col>16</xdr:col>
      <xdr:colOff>971550</xdr:colOff>
      <xdr:row>57</xdr:row>
      <xdr:rowOff>0</xdr:rowOff>
    </xdr:to>
    <xdr:sp>
      <xdr:nvSpPr>
        <xdr:cNvPr id="2" name="Text Box 2"/>
        <xdr:cNvSpPr txBox="1">
          <a:spLocks noChangeArrowheads="1"/>
        </xdr:cNvSpPr>
      </xdr:nvSpPr>
      <xdr:spPr>
        <a:xfrm>
          <a:off x="9525" y="8886825"/>
          <a:ext cx="11468100" cy="342900"/>
        </a:xfrm>
        <a:prstGeom prst="rect">
          <a:avLst/>
        </a:prstGeom>
        <a:solidFill>
          <a:srgbClr val="FFFFFF"/>
        </a:solidFill>
        <a:ln w="9525" cmpd="sng">
          <a:noFill/>
        </a:ln>
      </xdr:spPr>
      <xdr:txBody>
        <a:bodyPr vertOverflow="clip" wrap="square" lIns="0" tIns="22860" rIns="0" bIns="0"/>
        <a:p>
          <a:pPr algn="l">
            <a:defRPr/>
          </a:pPr>
          <a:r>
            <a:rPr lang="en-US" cap="none" sz="1000" b="0" i="0" u="none" baseline="0">
              <a:solidFill>
                <a:srgbClr val="000000"/>
              </a:solidFill>
            </a:rPr>
            <a:t>(The Condensed Consolidated Statements of Changes in Equity should be read in conjunction with the Annual Financial Report for the year ended 31 December 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xdr:row>
      <xdr:rowOff>114300</xdr:rowOff>
    </xdr:from>
    <xdr:to>
      <xdr:col>8</xdr:col>
      <xdr:colOff>923925</xdr:colOff>
      <xdr:row>14</xdr:row>
      <xdr:rowOff>133350</xdr:rowOff>
    </xdr:to>
    <xdr:sp>
      <xdr:nvSpPr>
        <xdr:cNvPr id="1" name="Text Box 59"/>
        <xdr:cNvSpPr txBox="1">
          <a:spLocks noChangeArrowheads="1"/>
        </xdr:cNvSpPr>
      </xdr:nvSpPr>
      <xdr:spPr>
        <a:xfrm>
          <a:off x="428625" y="1085850"/>
          <a:ext cx="6686550" cy="13144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interim financial statements are unaudited and have been prepared in accordance with the requirements of Financial Reporting Standards (FRS) 134  "Interim Financial Reporting" issued by the Malaysian Accounting Standards Board (MASB) and Paragraph 9.22 of the Bursa Malaysia Securities Berhad Listing Requirements.
This interim financial statements should be read in conjunction with the Group's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1</xdr:col>
      <xdr:colOff>19050</xdr:colOff>
      <xdr:row>179</xdr:row>
      <xdr:rowOff>114300</xdr:rowOff>
    </xdr:from>
    <xdr:to>
      <xdr:col>8</xdr:col>
      <xdr:colOff>876300</xdr:colOff>
      <xdr:row>183</xdr:row>
      <xdr:rowOff>142875</xdr:rowOff>
    </xdr:to>
    <xdr:sp>
      <xdr:nvSpPr>
        <xdr:cNvPr id="2" name="Text Box 66"/>
        <xdr:cNvSpPr txBox="1">
          <a:spLocks noChangeArrowheads="1"/>
        </xdr:cNvSpPr>
      </xdr:nvSpPr>
      <xdr:spPr>
        <a:xfrm>
          <a:off x="381000" y="29184600"/>
          <a:ext cx="6686550" cy="6762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1</xdr:col>
      <xdr:colOff>38100</xdr:colOff>
      <xdr:row>62</xdr:row>
      <xdr:rowOff>133350</xdr:rowOff>
    </xdr:from>
    <xdr:to>
      <xdr:col>8</xdr:col>
      <xdr:colOff>895350</xdr:colOff>
      <xdr:row>76</xdr:row>
      <xdr:rowOff>66675</xdr:rowOff>
    </xdr:to>
    <xdr:sp>
      <xdr:nvSpPr>
        <xdr:cNvPr id="3" name="Text Box 67"/>
        <xdr:cNvSpPr txBox="1">
          <a:spLocks noChangeArrowheads="1"/>
        </xdr:cNvSpPr>
      </xdr:nvSpPr>
      <xdr:spPr>
        <a:xfrm>
          <a:off x="400050" y="10220325"/>
          <a:ext cx="6686550" cy="22002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issuances, cancellations, resale and repayments of debt and equity securities during the financial period ended 30 June 2008 other than as mentioned below:
In the month of April 2008, the Company bought back 84,100 shares from the open market and held them as treasury shares. On 30 April 2008, 14,160,200 treasury shares valued at RM8.08 million were cancelled.
On 17 June 2008,  the shareholders of the Company at the Fifteenth Annual General Meeting, approved the mandate for the Company to purchase its own shares. Subsequent to this approval, the company purchased 35,700 shares in the open market. The repurchased shares are being held as treasury shares in accordance with the provision of Section 67A of the Companies Act,1965.
The details of the shares bought back for the quarter ended 30 June 2008 were as follows:</a:t>
          </a:r>
        </a:p>
      </xdr:txBody>
    </xdr:sp>
    <xdr:clientData/>
  </xdr:twoCellAnchor>
  <xdr:twoCellAnchor>
    <xdr:from>
      <xdr:col>1</xdr:col>
      <xdr:colOff>0</xdr:colOff>
      <xdr:row>140</xdr:row>
      <xdr:rowOff>123825</xdr:rowOff>
    </xdr:from>
    <xdr:to>
      <xdr:col>8</xdr:col>
      <xdr:colOff>857250</xdr:colOff>
      <xdr:row>148</xdr:row>
      <xdr:rowOff>28575</xdr:rowOff>
    </xdr:to>
    <xdr:sp>
      <xdr:nvSpPr>
        <xdr:cNvPr id="4" name="Text Box 71"/>
        <xdr:cNvSpPr txBox="1">
          <a:spLocks noChangeArrowheads="1"/>
        </xdr:cNvSpPr>
      </xdr:nvSpPr>
      <xdr:spPr>
        <a:xfrm>
          <a:off x="361950" y="22879050"/>
          <a:ext cx="6686550" cy="12001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For this current quarter under review, the Group's revenue has decreased by 32% to RM55.42 million as compared to a revenue of RM81.58 million in the preceding year's corresponding quarter. The decrease was mainly due to lower revenue recognition from construction, healthcare as well as plant and machinery division.
However, the Group recorded a slightly higher profit before tax of RM2.48 million for this current quarter as compared to RM2.24 million in the preceding year's corresponding period which is mainly due to disposal gain derived from a piece of agricultural land.
</a:t>
          </a:r>
        </a:p>
      </xdr:txBody>
    </xdr:sp>
    <xdr:clientData/>
  </xdr:twoCellAnchor>
  <xdr:twoCellAnchor>
    <xdr:from>
      <xdr:col>1</xdr:col>
      <xdr:colOff>28575</xdr:colOff>
      <xdr:row>151</xdr:row>
      <xdr:rowOff>9525</xdr:rowOff>
    </xdr:from>
    <xdr:to>
      <xdr:col>8</xdr:col>
      <xdr:colOff>885825</xdr:colOff>
      <xdr:row>156</xdr:row>
      <xdr:rowOff>28575</xdr:rowOff>
    </xdr:to>
    <xdr:sp>
      <xdr:nvSpPr>
        <xdr:cNvPr id="5" name="Text Box 76"/>
        <xdr:cNvSpPr txBox="1">
          <a:spLocks noChangeArrowheads="1"/>
        </xdr:cNvSpPr>
      </xdr:nvSpPr>
      <xdr:spPr>
        <a:xfrm>
          <a:off x="390525" y="24545925"/>
          <a:ext cx="6686550" cy="8286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this current quarter, the Group has recorded a higher revenue of RM55.42 million and profit before tax of RM2.48 million compared to a revenue of RM48.10 million and a profit before tax of RM1.02 million in the preceding quarter. The increase of revenue was mainly due to higher revenue recognition from construction, property development, manufacturing and healthcare divisions in the current quarter.</a:t>
          </a:r>
        </a:p>
      </xdr:txBody>
    </xdr:sp>
    <xdr:clientData/>
  </xdr:twoCellAnchor>
  <xdr:twoCellAnchor>
    <xdr:from>
      <xdr:col>1</xdr:col>
      <xdr:colOff>19050</xdr:colOff>
      <xdr:row>217</xdr:row>
      <xdr:rowOff>9525</xdr:rowOff>
    </xdr:from>
    <xdr:to>
      <xdr:col>8</xdr:col>
      <xdr:colOff>876300</xdr:colOff>
      <xdr:row>224</xdr:row>
      <xdr:rowOff>85725</xdr:rowOff>
    </xdr:to>
    <xdr:sp>
      <xdr:nvSpPr>
        <xdr:cNvPr id="6" name="Text Box 82"/>
        <xdr:cNvSpPr txBox="1">
          <a:spLocks noChangeArrowheads="1"/>
        </xdr:cNvSpPr>
      </xdr:nvSpPr>
      <xdr:spPr>
        <a:xfrm>
          <a:off x="381000" y="35232975"/>
          <a:ext cx="6686550" cy="12096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On 4 January 2006, the Company was served with a writ and statement of claim by Pandan Perkasa Sdn Bhd ("PPSB"). The Company's solicitors are of the opinion that PPSB has no case against the Company and has filed to Court  to strike out the application. 
On 22 July 2008, the Court of Appeal has dismissed the appeal on the striking out applications, on the basis that a trial should be conducted. The Trial has been fixed for 20 October till 22 October 2008.</a:t>
          </a:r>
        </a:p>
      </xdr:txBody>
    </xdr:sp>
    <xdr:clientData/>
  </xdr:twoCellAnchor>
  <xdr:twoCellAnchor>
    <xdr:from>
      <xdr:col>0</xdr:col>
      <xdr:colOff>342900</xdr:colOff>
      <xdr:row>195</xdr:row>
      <xdr:rowOff>85725</xdr:rowOff>
    </xdr:from>
    <xdr:to>
      <xdr:col>8</xdr:col>
      <xdr:colOff>838200</xdr:colOff>
      <xdr:row>197</xdr:row>
      <xdr:rowOff>0</xdr:rowOff>
    </xdr:to>
    <xdr:sp>
      <xdr:nvSpPr>
        <xdr:cNvPr id="7" name="Text Box 83"/>
        <xdr:cNvSpPr txBox="1">
          <a:spLocks noChangeArrowheads="1"/>
        </xdr:cNvSpPr>
      </xdr:nvSpPr>
      <xdr:spPr>
        <a:xfrm>
          <a:off x="342900" y="31746825"/>
          <a:ext cx="6686550" cy="2381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was no corporate proposal announced as at the date of issue of this quarterly report.</a:t>
          </a:r>
        </a:p>
      </xdr:txBody>
    </xdr:sp>
    <xdr:clientData/>
  </xdr:twoCellAnchor>
  <xdr:twoCellAnchor>
    <xdr:from>
      <xdr:col>1</xdr:col>
      <xdr:colOff>104775</xdr:colOff>
      <xdr:row>17</xdr:row>
      <xdr:rowOff>142875</xdr:rowOff>
    </xdr:from>
    <xdr:to>
      <xdr:col>8</xdr:col>
      <xdr:colOff>962025</xdr:colOff>
      <xdr:row>21</xdr:row>
      <xdr:rowOff>38100</xdr:rowOff>
    </xdr:to>
    <xdr:sp>
      <xdr:nvSpPr>
        <xdr:cNvPr id="8" name="Text Box 84"/>
        <xdr:cNvSpPr txBox="1">
          <a:spLocks noChangeArrowheads="1"/>
        </xdr:cNvSpPr>
      </xdr:nvSpPr>
      <xdr:spPr>
        <a:xfrm>
          <a:off x="466725" y="2895600"/>
          <a:ext cx="6686550" cy="5429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significant accounting policies adopted are consistent with those of the audited financial statements for the year ended 31 December 2007 except for the adoption of the following new/revised Financial Reporting Standards ("FRS") and new interpretations effective for financial period beginning 1 January 2008:  
</a:t>
          </a:r>
        </a:p>
      </xdr:txBody>
    </xdr:sp>
    <xdr:clientData/>
  </xdr:twoCellAnchor>
  <xdr:twoCellAnchor>
    <xdr:from>
      <xdr:col>1</xdr:col>
      <xdr:colOff>66675</xdr:colOff>
      <xdr:row>38</xdr:row>
      <xdr:rowOff>142875</xdr:rowOff>
    </xdr:from>
    <xdr:to>
      <xdr:col>8</xdr:col>
      <xdr:colOff>923925</xdr:colOff>
      <xdr:row>43</xdr:row>
      <xdr:rowOff>76200</xdr:rowOff>
    </xdr:to>
    <xdr:sp>
      <xdr:nvSpPr>
        <xdr:cNvPr id="9" name="Text Box 85"/>
        <xdr:cNvSpPr txBox="1">
          <a:spLocks noChangeArrowheads="1"/>
        </xdr:cNvSpPr>
      </xdr:nvSpPr>
      <xdr:spPr>
        <a:xfrm>
          <a:off x="428625" y="6343650"/>
          <a:ext cx="6686550" cy="7429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FRS 139 Financial Instruments: Recognition and Measurement has been deferred and has not been adopted by the Group. 
The adoption of the abovementioned FRSs does not result in significant changes in accounting policies of the Group.</a:t>
          </a:r>
        </a:p>
      </xdr:txBody>
    </xdr:sp>
    <xdr:clientData/>
  </xdr:twoCellAnchor>
  <xdr:twoCellAnchor>
    <xdr:from>
      <xdr:col>1</xdr:col>
      <xdr:colOff>76200</xdr:colOff>
      <xdr:row>105</xdr:row>
      <xdr:rowOff>142875</xdr:rowOff>
    </xdr:from>
    <xdr:to>
      <xdr:col>8</xdr:col>
      <xdr:colOff>933450</xdr:colOff>
      <xdr:row>122</xdr:row>
      <xdr:rowOff>9525</xdr:rowOff>
    </xdr:to>
    <xdr:sp>
      <xdr:nvSpPr>
        <xdr:cNvPr id="10" name="Text Box 90"/>
        <xdr:cNvSpPr txBox="1">
          <a:spLocks noChangeArrowheads="1"/>
        </xdr:cNvSpPr>
      </xdr:nvSpPr>
      <xdr:spPr>
        <a:xfrm>
          <a:off x="438150" y="17230725"/>
          <a:ext cx="6686550" cy="26193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rPr>
            <a:t>There were no changes in the composition of the Group for the current quarter and financial year-to-date except for the following:
a) On 29 May 2008, Mitrajaya Development Sdn Bhd (MDSB), a wholly owned subsidiary of the Company, acquired the following companies operating in South Africa from its wholly owned company, Golden Paradise International Limited (GPIL) for a total consideration of USD3,711,810.77.
     (i)    Mitrajaya SA (Pty) Ltd
     (ii)   Mitrajaya Development SA (Pty) Ltd
     (iii)  Kyalami &amp; Mitrajaya Civil Engineering (Pty) Ltd
     (iv)  Kyalami &amp; Mitrajaya Builders (Pty) Ltd
b) On 30 May 2008, MDSB disposed of its entire equity interest in GPIL for a total consideration of USD2.00. 
The above changes in the composition of the Group did not have any material effects on the Net Assets and the Earnings of the Group for the current quarter and financial year-to-date.</a:t>
          </a:r>
        </a:p>
      </xdr:txBody>
    </xdr:sp>
    <xdr:clientData/>
  </xdr:twoCellAnchor>
  <xdr:twoCellAnchor>
    <xdr:from>
      <xdr:col>1</xdr:col>
      <xdr:colOff>19050</xdr:colOff>
      <xdr:row>102</xdr:row>
      <xdr:rowOff>19050</xdr:rowOff>
    </xdr:from>
    <xdr:to>
      <xdr:col>8</xdr:col>
      <xdr:colOff>895350</xdr:colOff>
      <xdr:row>103</xdr:row>
      <xdr:rowOff>85725</xdr:rowOff>
    </xdr:to>
    <xdr:sp>
      <xdr:nvSpPr>
        <xdr:cNvPr id="11" name="Text Box 93"/>
        <xdr:cNvSpPr txBox="1">
          <a:spLocks noChangeArrowheads="1"/>
        </xdr:cNvSpPr>
      </xdr:nvSpPr>
      <xdr:spPr>
        <a:xfrm>
          <a:off x="381000" y="16621125"/>
          <a:ext cx="6705600" cy="2286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was no material event subsequent to the end of the current quarter. 
</a:t>
          </a:r>
        </a:p>
      </xdr:txBody>
    </xdr:sp>
    <xdr:clientData/>
  </xdr:twoCellAnchor>
  <xdr:twoCellAnchor>
    <xdr:from>
      <xdr:col>1</xdr:col>
      <xdr:colOff>28575</xdr:colOff>
      <xdr:row>96</xdr:row>
      <xdr:rowOff>114300</xdr:rowOff>
    </xdr:from>
    <xdr:to>
      <xdr:col>8</xdr:col>
      <xdr:colOff>885825</xdr:colOff>
      <xdr:row>99</xdr:row>
      <xdr:rowOff>28575</xdr:rowOff>
    </xdr:to>
    <xdr:sp>
      <xdr:nvSpPr>
        <xdr:cNvPr id="12" name="Text Box 94"/>
        <xdr:cNvSpPr txBox="1">
          <a:spLocks noChangeArrowheads="1"/>
        </xdr:cNvSpPr>
      </xdr:nvSpPr>
      <xdr:spPr>
        <a:xfrm>
          <a:off x="390525" y="15744825"/>
          <a:ext cx="6686550" cy="4000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valuations of property, plant and equipment have been brought forward, without amendment from the preceding annual financial statements.</a:t>
          </a:r>
        </a:p>
      </xdr:txBody>
    </xdr:sp>
    <xdr:clientData/>
  </xdr:twoCellAnchor>
  <xdr:twoCellAnchor>
    <xdr:from>
      <xdr:col>1</xdr:col>
      <xdr:colOff>0</xdr:colOff>
      <xdr:row>226</xdr:row>
      <xdr:rowOff>123825</xdr:rowOff>
    </xdr:from>
    <xdr:to>
      <xdr:col>8</xdr:col>
      <xdr:colOff>857250</xdr:colOff>
      <xdr:row>232</xdr:row>
      <xdr:rowOff>66675</xdr:rowOff>
    </xdr:to>
    <xdr:sp>
      <xdr:nvSpPr>
        <xdr:cNvPr id="13" name="Text Box 97"/>
        <xdr:cNvSpPr txBox="1">
          <a:spLocks noChangeArrowheads="1"/>
        </xdr:cNvSpPr>
      </xdr:nvSpPr>
      <xdr:spPr>
        <a:xfrm>
          <a:off x="361950" y="36804600"/>
          <a:ext cx="6686550" cy="9144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Directors are not recommending any dividends for the quarter ended 30 June 2008.
The shareholders at the Fifteenth Annual General Meeting held on 17 June 2008 has approved a first and final single tier dividend of 1.5% for the financial year ended 31 December 2007. The dividend will be paid to shareholders on 10 September 2008 to the shareholders whose name appears in the Record of Depositors on 15 August 2008.   </a:t>
          </a:r>
        </a:p>
      </xdr:txBody>
    </xdr:sp>
    <xdr:clientData/>
  </xdr:twoCellAnchor>
  <xdr:twoCellAnchor>
    <xdr:from>
      <xdr:col>1</xdr:col>
      <xdr:colOff>28575</xdr:colOff>
      <xdr:row>159</xdr:row>
      <xdr:rowOff>9525</xdr:rowOff>
    </xdr:from>
    <xdr:to>
      <xdr:col>8</xdr:col>
      <xdr:colOff>885825</xdr:colOff>
      <xdr:row>161</xdr:row>
      <xdr:rowOff>123825</xdr:rowOff>
    </xdr:to>
    <xdr:sp>
      <xdr:nvSpPr>
        <xdr:cNvPr id="14" name="Text Box 76"/>
        <xdr:cNvSpPr txBox="1">
          <a:spLocks noChangeArrowheads="1"/>
        </xdr:cNvSpPr>
      </xdr:nvSpPr>
      <xdr:spPr>
        <a:xfrm>
          <a:off x="390525" y="25841325"/>
          <a:ext cx="6686550" cy="4381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Barring any unforeseen circumstances, the Directors are of the opinion that the Group will record better operating performance for the current financial year.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9"/>
  <sheetViews>
    <sheetView zoomScaleSheetLayoutView="100" zoomScalePageLayoutView="0" workbookViewId="0" topLeftCell="A1">
      <pane xSplit="2" ySplit="9" topLeftCell="C31" activePane="bottomRight" state="frozen"/>
      <selection pane="topLeft" activeCell="T26" sqref="T26"/>
      <selection pane="topRight" activeCell="T26" sqref="T26"/>
      <selection pane="bottomLeft" activeCell="T26" sqref="T26"/>
      <selection pane="bottomRight" activeCell="B37" sqref="B37"/>
    </sheetView>
  </sheetViews>
  <sheetFormatPr defaultColWidth="9.00390625" defaultRowHeight="15" customHeight="1"/>
  <cols>
    <col min="1" max="1" width="3.125" style="50" customWidth="1"/>
    <col min="2" max="2" width="24.50390625" style="50" customWidth="1"/>
    <col min="3" max="3" width="2.625" style="50" customWidth="1"/>
    <col min="4" max="4" width="11.75390625" style="78" customWidth="1"/>
    <col min="5" max="5" width="1.4921875" style="50" customWidth="1"/>
    <col min="6" max="6" width="11.625" style="50" customWidth="1"/>
    <col min="7" max="7" width="3.00390625" style="50" customWidth="1"/>
    <col min="8" max="8" width="11.625" style="75" customWidth="1"/>
    <col min="9" max="9" width="1.625" style="50" customWidth="1"/>
    <col min="10" max="10" width="11.625" style="50" customWidth="1"/>
    <col min="11" max="13" width="9.00390625" style="50" customWidth="1"/>
    <col min="14" max="14" width="10.375" style="50" bestFit="1" customWidth="1"/>
    <col min="15" max="16384" width="9.00390625" style="50" customWidth="1"/>
  </cols>
  <sheetData>
    <row r="1" ht="15" customHeight="1">
      <c r="A1" s="13" t="s">
        <v>215</v>
      </c>
    </row>
    <row r="2" spans="1:10" ht="15" customHeight="1">
      <c r="A2" s="75" t="s">
        <v>160</v>
      </c>
      <c r="J2" s="1"/>
    </row>
    <row r="3" spans="1:10" ht="15" customHeight="1">
      <c r="A3" s="75" t="s">
        <v>244</v>
      </c>
      <c r="J3" s="1"/>
    </row>
    <row r="4" spans="1:10" ht="15" customHeight="1">
      <c r="A4" s="75"/>
      <c r="J4" s="1"/>
    </row>
    <row r="5" ht="15" customHeight="1">
      <c r="A5" s="75" t="s">
        <v>27</v>
      </c>
    </row>
    <row r="6" ht="15" customHeight="1">
      <c r="A6" s="52"/>
    </row>
    <row r="7" spans="4:10" s="75" customFormat="1" ht="15" customHeight="1">
      <c r="D7" s="297" t="s">
        <v>51</v>
      </c>
      <c r="E7" s="298"/>
      <c r="F7" s="299"/>
      <c r="G7" s="78"/>
      <c r="H7" s="297" t="s">
        <v>52</v>
      </c>
      <c r="I7" s="298"/>
      <c r="J7" s="299"/>
    </row>
    <row r="8" spans="4:10" s="75" customFormat="1" ht="15" customHeight="1">
      <c r="D8" s="85" t="s">
        <v>172</v>
      </c>
      <c r="E8" s="161"/>
      <c r="F8" s="86" t="s">
        <v>100</v>
      </c>
      <c r="G8" s="78"/>
      <c r="H8" s="85" t="str">
        <f>+D8</f>
        <v>30.06.2008</v>
      </c>
      <c r="I8" s="84"/>
      <c r="J8" s="86" t="str">
        <f>+F8</f>
        <v>30.06.2007</v>
      </c>
    </row>
    <row r="9" spans="4:10" s="75" customFormat="1" ht="15" customHeight="1">
      <c r="D9" s="97" t="s">
        <v>147</v>
      </c>
      <c r="E9" s="98"/>
      <c r="F9" s="99" t="s">
        <v>147</v>
      </c>
      <c r="G9" s="79"/>
      <c r="H9" s="97" t="s">
        <v>147</v>
      </c>
      <c r="I9" s="98"/>
      <c r="J9" s="99" t="s">
        <v>147</v>
      </c>
    </row>
    <row r="10" spans="4:10" ht="15" customHeight="1">
      <c r="D10" s="85"/>
      <c r="E10" s="87"/>
      <c r="F10" s="141"/>
      <c r="G10" s="53"/>
      <c r="H10" s="85"/>
      <c r="I10" s="87"/>
      <c r="J10" s="86"/>
    </row>
    <row r="11" spans="1:12" ht="15" customHeight="1">
      <c r="A11" s="50" t="s">
        <v>204</v>
      </c>
      <c r="D11" s="208">
        <v>55421</v>
      </c>
      <c r="E11" s="47"/>
      <c r="F11" s="110">
        <v>81578</v>
      </c>
      <c r="G11" s="74"/>
      <c r="H11" s="208">
        <v>103518</v>
      </c>
      <c r="I11" s="47"/>
      <c r="J11" s="110">
        <v>155435</v>
      </c>
      <c r="L11" s="114"/>
    </row>
    <row r="12" spans="4:12" ht="15" customHeight="1">
      <c r="D12" s="208"/>
      <c r="E12" s="47"/>
      <c r="F12" s="110"/>
      <c r="G12" s="74"/>
      <c r="H12" s="208"/>
      <c r="I12" s="47"/>
      <c r="J12" s="110"/>
      <c r="L12" s="114"/>
    </row>
    <row r="13" spans="1:12" ht="15" customHeight="1">
      <c r="A13" s="50" t="s">
        <v>10</v>
      </c>
      <c r="D13" s="208">
        <v>-54343</v>
      </c>
      <c r="E13" s="47"/>
      <c r="F13" s="110">
        <v>-79972</v>
      </c>
      <c r="G13" s="74"/>
      <c r="H13" s="208">
        <v>-101774</v>
      </c>
      <c r="I13" s="47"/>
      <c r="J13" s="110">
        <v>-152738</v>
      </c>
      <c r="L13" s="114"/>
    </row>
    <row r="14" spans="2:13" ht="15" customHeight="1">
      <c r="B14" s="283"/>
      <c r="D14" s="282"/>
      <c r="E14" s="203"/>
      <c r="F14" s="204"/>
      <c r="G14" s="74"/>
      <c r="H14" s="208"/>
      <c r="I14" s="47"/>
      <c r="J14" s="110"/>
      <c r="L14" s="1"/>
      <c r="M14" s="283"/>
    </row>
    <row r="15" spans="1:12" ht="15" customHeight="1">
      <c r="A15" s="50" t="s">
        <v>108</v>
      </c>
      <c r="D15" s="209">
        <v>2689</v>
      </c>
      <c r="E15" s="47"/>
      <c r="F15" s="112">
        <v>1905</v>
      </c>
      <c r="G15" s="74"/>
      <c r="H15" s="209">
        <v>3928</v>
      </c>
      <c r="I15" s="47"/>
      <c r="J15" s="112">
        <v>3152</v>
      </c>
      <c r="L15" s="114"/>
    </row>
    <row r="16" spans="4:12" ht="15" customHeight="1">
      <c r="D16" s="109"/>
      <c r="E16" s="47"/>
      <c r="F16" s="110"/>
      <c r="G16" s="74"/>
      <c r="H16" s="208"/>
      <c r="I16" s="47"/>
      <c r="J16" s="110"/>
      <c r="L16" s="114"/>
    </row>
    <row r="17" spans="1:12" ht="15" customHeight="1">
      <c r="A17" s="50" t="s">
        <v>9</v>
      </c>
      <c r="D17" s="109">
        <f>+D11+D13+D15</f>
        <v>3767</v>
      </c>
      <c r="E17" s="47"/>
      <c r="F17" s="110">
        <f>SUM(F11:F16)</f>
        <v>3511</v>
      </c>
      <c r="G17" s="74"/>
      <c r="H17" s="109">
        <f>+H11+H13+H15</f>
        <v>5672</v>
      </c>
      <c r="I17" s="47"/>
      <c r="J17" s="110">
        <f>SUM(J11:J16)</f>
        <v>5849</v>
      </c>
      <c r="L17" s="114"/>
    </row>
    <row r="18" spans="4:12" ht="15" customHeight="1">
      <c r="D18" s="148"/>
      <c r="E18" s="47"/>
      <c r="F18" s="110"/>
      <c r="G18" s="74"/>
      <c r="H18" s="148"/>
      <c r="I18" s="47"/>
      <c r="J18" s="110"/>
      <c r="L18" s="280"/>
    </row>
    <row r="19" spans="1:12" ht="15" customHeight="1">
      <c r="A19" s="50" t="s">
        <v>140</v>
      </c>
      <c r="D19" s="109">
        <v>-1289</v>
      </c>
      <c r="E19" s="47"/>
      <c r="F19" s="110">
        <v>-1272</v>
      </c>
      <c r="G19" s="74"/>
      <c r="H19" s="109">
        <v>-2176</v>
      </c>
      <c r="I19" s="47"/>
      <c r="J19" s="110">
        <v>-2854</v>
      </c>
      <c r="L19" s="114"/>
    </row>
    <row r="20" spans="4:12" ht="15" customHeight="1">
      <c r="D20" s="111"/>
      <c r="E20" s="47"/>
      <c r="F20" s="112"/>
      <c r="G20" s="74"/>
      <c r="H20" s="111"/>
      <c r="I20" s="47"/>
      <c r="J20" s="112"/>
      <c r="L20" s="114"/>
    </row>
    <row r="21" spans="1:12" ht="15" customHeight="1">
      <c r="A21" s="300" t="s">
        <v>183</v>
      </c>
      <c r="B21" s="300"/>
      <c r="C21" s="77"/>
      <c r="D21" s="109">
        <f>+D17+D19</f>
        <v>2478</v>
      </c>
      <c r="E21" s="47"/>
      <c r="F21" s="110">
        <f>SUM(F17:F20)</f>
        <v>2239</v>
      </c>
      <c r="G21" s="4"/>
      <c r="H21" s="109">
        <f>+H17+H19</f>
        <v>3496</v>
      </c>
      <c r="I21" s="47"/>
      <c r="J21" s="110">
        <f>SUM(J17:J20)</f>
        <v>2995</v>
      </c>
      <c r="L21" s="114"/>
    </row>
    <row r="22" spans="1:12" ht="15" customHeight="1">
      <c r="A22" s="300"/>
      <c r="B22" s="300"/>
      <c r="C22" s="77"/>
      <c r="D22" s="109"/>
      <c r="E22" s="47"/>
      <c r="F22" s="110"/>
      <c r="G22" s="4"/>
      <c r="H22" s="109"/>
      <c r="I22" s="47"/>
      <c r="J22" s="110"/>
      <c r="L22" s="114"/>
    </row>
    <row r="23" spans="4:12" ht="15" customHeight="1">
      <c r="D23" s="109"/>
      <c r="E23" s="47"/>
      <c r="F23" s="110"/>
      <c r="G23" s="4"/>
      <c r="H23" s="109"/>
      <c r="I23" s="47"/>
      <c r="J23" s="110"/>
      <c r="L23" s="114"/>
    </row>
    <row r="24" spans="1:12" ht="15" customHeight="1">
      <c r="A24" s="50" t="s">
        <v>199</v>
      </c>
      <c r="D24" s="109">
        <v>3</v>
      </c>
      <c r="E24" s="47"/>
      <c r="F24" s="110">
        <v>0</v>
      </c>
      <c r="G24" s="4"/>
      <c r="H24" s="109">
        <v>3</v>
      </c>
      <c r="I24" s="47"/>
      <c r="J24" s="110">
        <v>0</v>
      </c>
      <c r="L24" s="114"/>
    </row>
    <row r="25" spans="1:12" ht="15" customHeight="1">
      <c r="A25" s="50" t="s">
        <v>200</v>
      </c>
      <c r="D25" s="111"/>
      <c r="E25" s="47"/>
      <c r="F25" s="112"/>
      <c r="G25" s="4"/>
      <c r="H25" s="111"/>
      <c r="I25" s="47"/>
      <c r="J25" s="112"/>
      <c r="L25" s="114"/>
    </row>
    <row r="26" spans="4:12" ht="15" customHeight="1">
      <c r="D26" s="109"/>
      <c r="E26" s="47"/>
      <c r="F26" s="110"/>
      <c r="G26" s="4"/>
      <c r="H26" s="109"/>
      <c r="I26" s="47"/>
      <c r="J26" s="110"/>
      <c r="L26" s="114"/>
    </row>
    <row r="27" spans="1:12" ht="15" customHeight="1">
      <c r="A27" s="229" t="s">
        <v>184</v>
      </c>
      <c r="B27" s="229"/>
      <c r="C27" s="77"/>
      <c r="D27" s="109">
        <f>+D21+D24</f>
        <v>2481</v>
      </c>
      <c r="E27" s="47"/>
      <c r="F27" s="110">
        <f>SUM(F21:F26)</f>
        <v>2239</v>
      </c>
      <c r="G27" s="4"/>
      <c r="H27" s="109">
        <f>+H21+H24</f>
        <v>3499</v>
      </c>
      <c r="I27" s="47"/>
      <c r="J27" s="110">
        <f>SUM(J21:J26)</f>
        <v>2995</v>
      </c>
      <c r="L27" s="114"/>
    </row>
    <row r="28" spans="4:12" ht="15" customHeight="1">
      <c r="D28" s="109"/>
      <c r="E28" s="47"/>
      <c r="F28" s="110"/>
      <c r="G28" s="4"/>
      <c r="H28" s="109"/>
      <c r="I28" s="47"/>
      <c r="J28" s="110"/>
      <c r="L28" s="114"/>
    </row>
    <row r="29" spans="1:12" ht="15" customHeight="1">
      <c r="A29" s="50" t="s">
        <v>205</v>
      </c>
      <c r="D29" s="111">
        <v>-882</v>
      </c>
      <c r="E29" s="47"/>
      <c r="F29" s="112">
        <v>-770</v>
      </c>
      <c r="G29" s="4"/>
      <c r="H29" s="111">
        <v>-1444</v>
      </c>
      <c r="I29" s="47"/>
      <c r="J29" s="112">
        <v>-1388</v>
      </c>
      <c r="L29" s="114"/>
    </row>
    <row r="30" spans="4:12" ht="15" customHeight="1">
      <c r="D30" s="109"/>
      <c r="E30" s="47"/>
      <c r="F30" s="110"/>
      <c r="G30" s="4"/>
      <c r="H30" s="109"/>
      <c r="I30" s="47"/>
      <c r="J30" s="110"/>
      <c r="L30" s="114"/>
    </row>
    <row r="31" spans="1:12" ht="15" customHeight="1">
      <c r="A31" s="76" t="s">
        <v>185</v>
      </c>
      <c r="B31" s="76"/>
      <c r="C31" s="76"/>
      <c r="D31" s="208">
        <f>+D27+D29</f>
        <v>1599</v>
      </c>
      <c r="E31" s="152"/>
      <c r="F31" s="244">
        <f>+F27+F29</f>
        <v>1469</v>
      </c>
      <c r="G31" s="210"/>
      <c r="H31" s="208">
        <f>+H27+H29</f>
        <v>2055</v>
      </c>
      <c r="I31" s="152"/>
      <c r="J31" s="244">
        <f>+J27+J29</f>
        <v>1607</v>
      </c>
      <c r="L31" s="114"/>
    </row>
    <row r="32" spans="1:12" ht="15" customHeight="1" thickBot="1">
      <c r="A32" s="76"/>
      <c r="B32" s="76"/>
      <c r="C32" s="76"/>
      <c r="D32" s="149"/>
      <c r="E32" s="47"/>
      <c r="F32" s="142"/>
      <c r="G32" s="4"/>
      <c r="H32" s="149"/>
      <c r="I32" s="47"/>
      <c r="J32" s="115"/>
      <c r="L32" s="114"/>
    </row>
    <row r="33" spans="1:10" ht="15" customHeight="1" thickTop="1">
      <c r="A33" s="58"/>
      <c r="B33" s="58"/>
      <c r="C33" s="58"/>
      <c r="D33" s="91"/>
      <c r="E33" s="69"/>
      <c r="F33" s="89"/>
      <c r="G33" s="56"/>
      <c r="H33" s="91"/>
      <c r="I33" s="69"/>
      <c r="J33" s="89"/>
    </row>
    <row r="34" spans="1:10" ht="15" customHeight="1">
      <c r="A34" s="76" t="s">
        <v>186</v>
      </c>
      <c r="B34" s="76"/>
      <c r="C34" s="58"/>
      <c r="D34" s="91"/>
      <c r="E34" s="69"/>
      <c r="F34" s="89"/>
      <c r="G34" s="56"/>
      <c r="H34" s="88"/>
      <c r="I34" s="69"/>
      <c r="J34" s="89"/>
    </row>
    <row r="35" spans="1:10" ht="15" customHeight="1">
      <c r="A35" s="76" t="s">
        <v>227</v>
      </c>
      <c r="B35" s="76"/>
      <c r="C35" s="58"/>
      <c r="D35" s="88">
        <v>1572</v>
      </c>
      <c r="E35" s="69"/>
      <c r="F35" s="89">
        <v>1190</v>
      </c>
      <c r="G35" s="56"/>
      <c r="H35" s="88">
        <v>2020</v>
      </c>
      <c r="I35" s="69"/>
      <c r="J35" s="89">
        <v>1301</v>
      </c>
    </row>
    <row r="36" spans="1:10" ht="15" customHeight="1">
      <c r="A36" s="76" t="s">
        <v>214</v>
      </c>
      <c r="B36" s="76"/>
      <c r="C36" s="58"/>
      <c r="D36" s="88">
        <v>27</v>
      </c>
      <c r="E36" s="69"/>
      <c r="F36" s="270">
        <v>279</v>
      </c>
      <c r="G36" s="56"/>
      <c r="H36" s="88">
        <v>35</v>
      </c>
      <c r="I36" s="69"/>
      <c r="J36" s="89">
        <v>306</v>
      </c>
    </row>
    <row r="37" spans="1:10" ht="15" customHeight="1" thickBot="1">
      <c r="A37" s="76"/>
      <c r="B37" s="76"/>
      <c r="C37" s="58"/>
      <c r="D37" s="231">
        <f>+D36+D35</f>
        <v>1599</v>
      </c>
      <c r="E37" s="230"/>
      <c r="F37" s="245">
        <f>+F36+F35</f>
        <v>1469</v>
      </c>
      <c r="G37" s="90"/>
      <c r="H37" s="231">
        <f>+H36+H35</f>
        <v>2055</v>
      </c>
      <c r="I37" s="230"/>
      <c r="J37" s="245">
        <f>+J36+J35</f>
        <v>1607</v>
      </c>
    </row>
    <row r="38" spans="1:10" ht="15" customHeight="1" thickTop="1">
      <c r="A38" s="76"/>
      <c r="B38" s="76"/>
      <c r="C38" s="58"/>
      <c r="D38" s="91"/>
      <c r="E38" s="69"/>
      <c r="F38" s="89"/>
      <c r="G38" s="56"/>
      <c r="H38" s="91"/>
      <c r="I38" s="69"/>
      <c r="J38" s="89"/>
    </row>
    <row r="39" spans="1:10" ht="15" customHeight="1">
      <c r="A39" s="50" t="s">
        <v>187</v>
      </c>
      <c r="D39" s="88"/>
      <c r="E39" s="69"/>
      <c r="F39" s="89"/>
      <c r="G39" s="56"/>
      <c r="H39" s="88"/>
      <c r="I39" s="69"/>
      <c r="J39" s="89"/>
    </row>
    <row r="40" spans="1:10" ht="15" customHeight="1">
      <c r="A40" s="50" t="s">
        <v>188</v>
      </c>
      <c r="D40" s="88"/>
      <c r="E40" s="69"/>
      <c r="F40" s="89"/>
      <c r="G40" s="56"/>
      <c r="H40" s="88"/>
      <c r="I40" s="69"/>
      <c r="J40" s="89"/>
    </row>
    <row r="41" spans="4:10" ht="15" customHeight="1">
      <c r="D41" s="88"/>
      <c r="E41" s="69"/>
      <c r="F41" s="188"/>
      <c r="G41" s="56"/>
      <c r="H41" s="88"/>
      <c r="I41" s="69"/>
      <c r="J41" s="89"/>
    </row>
    <row r="42" spans="1:12" ht="15" customHeight="1">
      <c r="A42" s="50" t="s">
        <v>111</v>
      </c>
      <c r="B42" s="59" t="s">
        <v>268</v>
      </c>
      <c r="C42" s="59"/>
      <c r="D42" s="211">
        <v>1.23</v>
      </c>
      <c r="E42" s="212"/>
      <c r="F42" s="213">
        <v>0.91</v>
      </c>
      <c r="G42" s="214"/>
      <c r="H42" s="211">
        <v>1.57</v>
      </c>
      <c r="I42" s="212"/>
      <c r="J42" s="213">
        <v>0.99</v>
      </c>
      <c r="L42" s="61"/>
    </row>
    <row r="43" spans="2:12" ht="15" customHeight="1">
      <c r="B43" s="59"/>
      <c r="C43" s="59"/>
      <c r="D43" s="215"/>
      <c r="E43" s="216"/>
      <c r="F43" s="217"/>
      <c r="G43" s="218"/>
      <c r="H43" s="215"/>
      <c r="I43" s="216"/>
      <c r="J43" s="217"/>
      <c r="L43" s="61"/>
    </row>
    <row r="44" spans="1:12" ht="15" customHeight="1">
      <c r="A44" s="50" t="s">
        <v>112</v>
      </c>
      <c r="B44" s="59" t="s">
        <v>267</v>
      </c>
      <c r="C44" s="59"/>
      <c r="D44" s="211">
        <v>1.23</v>
      </c>
      <c r="E44" s="212"/>
      <c r="F44" s="213">
        <v>0.91</v>
      </c>
      <c r="G44" s="214"/>
      <c r="H44" s="211">
        <v>1.57</v>
      </c>
      <c r="I44" s="212"/>
      <c r="J44" s="213">
        <v>0.99</v>
      </c>
      <c r="L44" s="61"/>
    </row>
    <row r="45" spans="2:12" ht="15" customHeight="1">
      <c r="B45" s="59"/>
      <c r="C45" s="59"/>
      <c r="D45" s="92"/>
      <c r="E45" s="93"/>
      <c r="F45" s="94"/>
      <c r="G45" s="60"/>
      <c r="H45" s="92"/>
      <c r="I45" s="93"/>
      <c r="J45" s="94"/>
      <c r="L45" s="61"/>
    </row>
    <row r="46" spans="4:10" ht="15" customHeight="1">
      <c r="D46" s="81"/>
      <c r="E46" s="56"/>
      <c r="F46" s="57"/>
      <c r="G46" s="56"/>
      <c r="H46" s="81"/>
      <c r="I46" s="56"/>
      <c r="J46" s="57"/>
    </row>
    <row r="47" spans="4:10" ht="15" customHeight="1">
      <c r="D47" s="80"/>
      <c r="E47" s="54"/>
      <c r="F47" s="54"/>
      <c r="G47" s="55"/>
      <c r="H47" s="83"/>
      <c r="I47" s="55"/>
      <c r="J47" s="54"/>
    </row>
    <row r="48" spans="4:10" ht="15" customHeight="1">
      <c r="D48" s="80"/>
      <c r="E48" s="54"/>
      <c r="F48" s="54"/>
      <c r="G48" s="55"/>
      <c r="H48" s="83"/>
      <c r="I48" s="55"/>
      <c r="J48" s="54"/>
    </row>
    <row r="49" spans="4:10" ht="15" customHeight="1">
      <c r="D49" s="80"/>
      <c r="E49" s="54"/>
      <c r="F49" s="54"/>
      <c r="G49" s="55"/>
      <c r="H49" s="83"/>
      <c r="I49" s="55"/>
      <c r="J49" s="54"/>
    </row>
    <row r="50" spans="4:10" ht="15" customHeight="1">
      <c r="D50" s="80"/>
      <c r="E50" s="54"/>
      <c r="F50" s="54"/>
      <c r="G50" s="55"/>
      <c r="H50" s="83"/>
      <c r="I50" s="55"/>
      <c r="J50" s="54"/>
    </row>
    <row r="51" spans="4:10" ht="15" customHeight="1">
      <c r="D51" s="80"/>
      <c r="E51" s="54"/>
      <c r="F51" s="54"/>
      <c r="G51" s="55"/>
      <c r="H51" s="83"/>
      <c r="I51" s="55"/>
      <c r="J51" s="54"/>
    </row>
    <row r="52" spans="4:10" ht="15" customHeight="1">
      <c r="D52" s="80"/>
      <c r="E52" s="54"/>
      <c r="F52" s="273"/>
      <c r="G52" s="55"/>
      <c r="H52" s="83"/>
      <c r="I52" s="55"/>
      <c r="J52" s="54"/>
    </row>
    <row r="53" spans="4:10" ht="15" customHeight="1">
      <c r="D53" s="80"/>
      <c r="E53" s="54"/>
      <c r="F53" s="54"/>
      <c r="G53" s="55"/>
      <c r="H53" s="83"/>
      <c r="I53" s="55"/>
      <c r="J53" s="55"/>
    </row>
    <row r="54" spans="4:10" ht="15" customHeight="1">
      <c r="D54" s="82"/>
      <c r="E54" s="55"/>
      <c r="F54" s="55"/>
      <c r="G54" s="55"/>
      <c r="H54" s="83"/>
      <c r="I54" s="55"/>
      <c r="J54" s="54"/>
    </row>
    <row r="55" spans="4:10" ht="15" customHeight="1">
      <c r="D55" s="80"/>
      <c r="E55" s="55"/>
      <c r="F55" s="54"/>
      <c r="G55" s="55"/>
      <c r="H55" s="83"/>
      <c r="I55" s="55"/>
      <c r="J55" s="54"/>
    </row>
    <row r="56" spans="4:10" ht="15" customHeight="1">
      <c r="D56" s="80"/>
      <c r="E56" s="55"/>
      <c r="F56" s="54"/>
      <c r="G56" s="55"/>
      <c r="H56" s="83"/>
      <c r="I56" s="55"/>
      <c r="J56" s="55"/>
    </row>
    <row r="57" spans="4:10" ht="15" customHeight="1">
      <c r="D57" s="82"/>
      <c r="E57" s="55"/>
      <c r="F57" s="55"/>
      <c r="G57" s="55"/>
      <c r="H57" s="83"/>
      <c r="I57" s="55"/>
      <c r="J57" s="54"/>
    </row>
    <row r="58" spans="4:10" ht="15" customHeight="1">
      <c r="D58" s="82"/>
      <c r="E58" s="55"/>
      <c r="F58" s="55"/>
      <c r="G58" s="55"/>
      <c r="H58" s="83"/>
      <c r="I58" s="55"/>
      <c r="J58" s="54"/>
    </row>
    <row r="59" spans="4:10" ht="15" customHeight="1">
      <c r="D59" s="82"/>
      <c r="E59" s="55"/>
      <c r="F59" s="55"/>
      <c r="G59" s="55"/>
      <c r="H59" s="83"/>
      <c r="I59" s="55"/>
      <c r="J59" s="54"/>
    </row>
    <row r="60" spans="4:10" ht="15" customHeight="1">
      <c r="D60" s="80"/>
      <c r="E60" s="54"/>
      <c r="F60" s="54"/>
      <c r="G60" s="55"/>
      <c r="H60" s="83"/>
      <c r="I60" s="55"/>
      <c r="J60" s="54"/>
    </row>
    <row r="61" spans="4:10" ht="15" customHeight="1">
      <c r="D61" s="80"/>
      <c r="E61" s="54"/>
      <c r="F61" s="54"/>
      <c r="G61" s="55"/>
      <c r="H61" s="83"/>
      <c r="I61" s="55"/>
      <c r="J61" s="55"/>
    </row>
    <row r="62" spans="4:10" ht="15" customHeight="1">
      <c r="D62" s="80"/>
      <c r="E62" s="54"/>
      <c r="F62" s="54"/>
      <c r="G62" s="55"/>
      <c r="H62" s="83"/>
      <c r="I62" s="55"/>
      <c r="J62" s="55"/>
    </row>
    <row r="63" spans="4:10" ht="15" customHeight="1">
      <c r="D63" s="80"/>
      <c r="E63" s="54"/>
      <c r="F63" s="54"/>
      <c r="G63" s="55"/>
      <c r="H63" s="83"/>
      <c r="I63" s="55"/>
      <c r="J63" s="54"/>
    </row>
    <row r="64" spans="4:10" ht="15" customHeight="1">
      <c r="D64" s="80"/>
      <c r="E64" s="54"/>
      <c r="F64" s="54"/>
      <c r="G64" s="55"/>
      <c r="H64" s="83"/>
      <c r="I64" s="55"/>
      <c r="J64" s="54"/>
    </row>
    <row r="65" spans="4:10" ht="15" customHeight="1">
      <c r="D65" s="80"/>
      <c r="E65" s="54"/>
      <c r="F65" s="54"/>
      <c r="G65" s="55"/>
      <c r="H65" s="83"/>
      <c r="I65" s="55"/>
      <c r="J65" s="54"/>
    </row>
    <row r="66" spans="4:10" ht="15" customHeight="1">
      <c r="D66" s="80"/>
      <c r="E66" s="54"/>
      <c r="F66" s="54"/>
      <c r="G66" s="55"/>
      <c r="H66" s="83"/>
      <c r="I66" s="55"/>
      <c r="J66" s="54"/>
    </row>
    <row r="67" spans="4:10" ht="15" customHeight="1">
      <c r="D67" s="80"/>
      <c r="E67" s="54"/>
      <c r="F67" s="54"/>
      <c r="G67" s="55"/>
      <c r="H67" s="83"/>
      <c r="I67" s="55"/>
      <c r="J67" s="54"/>
    </row>
    <row r="68" spans="4:10" ht="15" customHeight="1">
      <c r="D68" s="80"/>
      <c r="E68" s="54"/>
      <c r="F68" s="54"/>
      <c r="G68" s="55"/>
      <c r="H68" s="83"/>
      <c r="I68" s="55"/>
      <c r="J68" s="54"/>
    </row>
    <row r="69" spans="4:10" ht="15" customHeight="1">
      <c r="D69" s="80"/>
      <c r="E69" s="54"/>
      <c r="F69" s="54"/>
      <c r="G69" s="55"/>
      <c r="H69" s="83"/>
      <c r="I69" s="55"/>
      <c r="J69" s="54"/>
    </row>
    <row r="70" spans="4:10" ht="15" customHeight="1">
      <c r="D70" s="80"/>
      <c r="E70" s="54"/>
      <c r="F70" s="54"/>
      <c r="G70" s="55"/>
      <c r="H70" s="83"/>
      <c r="I70" s="55"/>
      <c r="J70" s="54"/>
    </row>
    <row r="71" spans="4:10" ht="15" customHeight="1">
      <c r="D71" s="80"/>
      <c r="E71" s="54"/>
      <c r="F71" s="54"/>
      <c r="G71" s="55"/>
      <c r="H71" s="83"/>
      <c r="I71" s="55"/>
      <c r="J71" s="54"/>
    </row>
    <row r="72" spans="4:10" ht="15" customHeight="1">
      <c r="D72" s="80"/>
      <c r="E72" s="54"/>
      <c r="F72" s="54"/>
      <c r="G72" s="55"/>
      <c r="H72" s="83"/>
      <c r="I72" s="55"/>
      <c r="J72" s="54"/>
    </row>
    <row r="73" spans="4:10" ht="15" customHeight="1">
      <c r="D73" s="80"/>
      <c r="E73" s="54"/>
      <c r="F73" s="54"/>
      <c r="G73" s="55"/>
      <c r="H73" s="83"/>
      <c r="I73" s="55"/>
      <c r="J73" s="54"/>
    </row>
    <row r="74" spans="4:10" ht="15" customHeight="1">
      <c r="D74" s="80"/>
      <c r="E74" s="54"/>
      <c r="F74" s="54"/>
      <c r="G74" s="55"/>
      <c r="H74" s="83"/>
      <c r="I74" s="55"/>
      <c r="J74" s="54"/>
    </row>
    <row r="75" spans="4:10" ht="15" customHeight="1">
      <c r="D75" s="80"/>
      <c r="E75" s="54"/>
      <c r="F75" s="54"/>
      <c r="G75" s="55"/>
      <c r="H75" s="83"/>
      <c r="I75" s="55"/>
      <c r="J75" s="54"/>
    </row>
    <row r="76" spans="4:10" ht="15" customHeight="1">
      <c r="D76" s="80"/>
      <c r="E76" s="54"/>
      <c r="F76" s="54"/>
      <c r="G76" s="55"/>
      <c r="H76" s="83"/>
      <c r="I76" s="55"/>
      <c r="J76" s="55"/>
    </row>
    <row r="77" spans="4:10" ht="15" customHeight="1">
      <c r="D77" s="80"/>
      <c r="E77" s="54"/>
      <c r="F77" s="54"/>
      <c r="G77" s="55"/>
      <c r="H77" s="83"/>
      <c r="I77" s="55"/>
      <c r="J77" s="55"/>
    </row>
    <row r="78" spans="4:6" ht="15" customHeight="1">
      <c r="D78" s="81"/>
      <c r="E78" s="56"/>
      <c r="F78" s="56"/>
    </row>
    <row r="79" spans="4:6" ht="15" customHeight="1">
      <c r="D79" s="81"/>
      <c r="E79" s="56"/>
      <c r="F79" s="56"/>
    </row>
  </sheetData>
  <sheetProtection/>
  <mergeCells count="3">
    <mergeCell ref="H7:J7"/>
    <mergeCell ref="A21:B22"/>
    <mergeCell ref="D7:F7"/>
  </mergeCells>
  <printOptions horizontalCentered="1"/>
  <pageMargins left="0" right="0" top="0.5" bottom="0" header="0" footer="0"/>
  <pageSetup horizontalDpi="600" verticalDpi="600" orientation="portrait"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zoomScaleSheetLayoutView="100" zoomScalePageLayoutView="0" workbookViewId="0" topLeftCell="A1">
      <pane xSplit="2" ySplit="8" topLeftCell="C21" activePane="bottomRight" state="frozen"/>
      <selection pane="topLeft" activeCell="H33" sqref="H33"/>
      <selection pane="topRight" activeCell="H33" sqref="H33"/>
      <selection pane="bottomLeft" activeCell="H33" sqref="H33"/>
      <selection pane="bottomRight" activeCell="B23" sqref="B23:B35"/>
    </sheetView>
  </sheetViews>
  <sheetFormatPr defaultColWidth="9.00390625" defaultRowHeight="12.75" customHeight="1"/>
  <cols>
    <col min="1" max="1" width="3.375" style="13" customWidth="1"/>
    <col min="2" max="2" width="40.625" style="14" customWidth="1"/>
    <col min="3" max="3" width="14.50390625" style="37" bestFit="1" customWidth="1"/>
    <col min="4" max="4" width="5.375" style="14" bestFit="1" customWidth="1"/>
    <col min="5" max="5" width="14.125" style="44" customWidth="1"/>
    <col min="6" max="6" width="13.375" style="14" bestFit="1" customWidth="1"/>
    <col min="7" max="7" width="9.25390625" style="14" bestFit="1" customWidth="1"/>
    <col min="8" max="16384" width="9.00390625" style="14" customWidth="1"/>
  </cols>
  <sheetData>
    <row r="1" ht="12.75" customHeight="1">
      <c r="A1" s="13" t="s">
        <v>215</v>
      </c>
    </row>
    <row r="2" ht="12.75" customHeight="1">
      <c r="A2" s="75" t="s">
        <v>160</v>
      </c>
    </row>
    <row r="3" ht="12.75" customHeight="1">
      <c r="A3" s="75"/>
    </row>
    <row r="4" ht="12.75" customHeight="1">
      <c r="A4" s="13" t="s">
        <v>28</v>
      </c>
    </row>
    <row r="6" spans="3:5" ht="12.75" customHeight="1">
      <c r="C6" s="288" t="s">
        <v>54</v>
      </c>
      <c r="D6" s="96"/>
      <c r="E6" s="154" t="s">
        <v>55</v>
      </c>
    </row>
    <row r="7" spans="3:5" ht="12.75" customHeight="1">
      <c r="C7" s="279" t="str">
        <f>+'klse-p&amp;l'!D8</f>
        <v>30.06.2008</v>
      </c>
      <c r="D7" s="26"/>
      <c r="E7" s="155" t="s">
        <v>99</v>
      </c>
    </row>
    <row r="8" spans="3:5" ht="12.75" customHeight="1">
      <c r="C8" s="156" t="s">
        <v>147</v>
      </c>
      <c r="D8" s="26"/>
      <c r="E8" s="156" t="s">
        <v>147</v>
      </c>
    </row>
    <row r="9" spans="1:5" ht="12.75" customHeight="1">
      <c r="A9" s="13" t="s">
        <v>209</v>
      </c>
      <c r="C9" s="103"/>
      <c r="D9" s="26"/>
      <c r="E9" s="100"/>
    </row>
    <row r="10" spans="1:5" ht="12.75" customHeight="1">
      <c r="A10" s="13" t="s">
        <v>189</v>
      </c>
      <c r="C10" s="103"/>
      <c r="D10" s="26"/>
      <c r="E10" s="100"/>
    </row>
    <row r="11" spans="1:8" ht="12.75" customHeight="1">
      <c r="A11" s="14"/>
      <c r="B11" s="14" t="s">
        <v>219</v>
      </c>
      <c r="C11" s="103">
        <v>49344</v>
      </c>
      <c r="E11" s="101">
        <v>52261</v>
      </c>
      <c r="F11" s="29"/>
      <c r="G11" s="29"/>
      <c r="H11" s="29"/>
    </row>
    <row r="12" spans="1:8" ht="12.75" customHeight="1">
      <c r="A12" s="14"/>
      <c r="B12" s="14" t="s">
        <v>190</v>
      </c>
      <c r="C12" s="103">
        <v>55480</v>
      </c>
      <c r="E12" s="101">
        <v>55255</v>
      </c>
      <c r="F12" s="29"/>
      <c r="H12" s="29"/>
    </row>
    <row r="13" spans="1:8" ht="12.75" customHeight="1">
      <c r="A13" s="14"/>
      <c r="B13" s="14" t="s">
        <v>257</v>
      </c>
      <c r="C13" s="103">
        <v>36760</v>
      </c>
      <c r="D13" s="29"/>
      <c r="E13" s="101">
        <v>37126</v>
      </c>
      <c r="F13" s="29"/>
      <c r="G13" s="29"/>
      <c r="H13" s="29"/>
    </row>
    <row r="14" spans="1:8" ht="12.75" customHeight="1">
      <c r="A14" s="14"/>
      <c r="B14" s="14" t="s">
        <v>191</v>
      </c>
      <c r="C14" s="103">
        <v>3121</v>
      </c>
      <c r="E14" s="100">
        <v>3286</v>
      </c>
      <c r="F14" s="29"/>
      <c r="H14" s="29"/>
    </row>
    <row r="15" spans="1:8" ht="12.75" customHeight="1">
      <c r="A15" s="14"/>
      <c r="B15" s="14" t="s">
        <v>192</v>
      </c>
      <c r="C15" s="103">
        <v>122</v>
      </c>
      <c r="D15" s="29"/>
      <c r="E15" s="101">
        <v>119</v>
      </c>
      <c r="F15" s="29"/>
      <c r="H15" s="29"/>
    </row>
    <row r="16" spans="1:8" ht="12.75" customHeight="1" hidden="1">
      <c r="A16" s="14"/>
      <c r="B16" s="14" t="s">
        <v>193</v>
      </c>
      <c r="C16" s="103">
        <v>0</v>
      </c>
      <c r="D16" s="38"/>
      <c r="E16" s="101">
        <v>0</v>
      </c>
      <c r="F16" s="29"/>
      <c r="H16" s="29"/>
    </row>
    <row r="17" spans="1:8" ht="12.75" customHeight="1">
      <c r="A17" s="14"/>
      <c r="B17" s="14" t="s">
        <v>8</v>
      </c>
      <c r="C17" s="219">
        <v>2623</v>
      </c>
      <c r="E17" s="100">
        <v>2590</v>
      </c>
      <c r="F17" s="29"/>
      <c r="H17" s="29"/>
    </row>
    <row r="18" spans="1:8" ht="12.75" customHeight="1">
      <c r="A18" s="14"/>
      <c r="C18" s="233">
        <f>SUM(C11:C17)</f>
        <v>147450</v>
      </c>
      <c r="E18" s="235">
        <f>SUM(E11:E17)</f>
        <v>150637</v>
      </c>
      <c r="H18" s="29"/>
    </row>
    <row r="19" spans="3:5" ht="12.75" customHeight="1">
      <c r="C19" s="103"/>
      <c r="E19" s="101"/>
    </row>
    <row r="20" spans="1:5" ht="12.75" customHeight="1">
      <c r="A20" s="13" t="s">
        <v>148</v>
      </c>
      <c r="C20" s="103"/>
      <c r="E20" s="101"/>
    </row>
    <row r="21" spans="2:8" ht="12.75" customHeight="1">
      <c r="B21" s="14" t="s">
        <v>173</v>
      </c>
      <c r="C21" s="103">
        <v>129387</v>
      </c>
      <c r="E21" s="100">
        <v>109344</v>
      </c>
      <c r="F21" s="29"/>
      <c r="H21" s="29"/>
    </row>
    <row r="22" spans="2:8" ht="12.75" customHeight="1">
      <c r="B22" s="14" t="s">
        <v>206</v>
      </c>
      <c r="C22" s="103">
        <v>62053</v>
      </c>
      <c r="E22" s="100">
        <v>76631</v>
      </c>
      <c r="F22" s="29"/>
      <c r="H22" s="29"/>
    </row>
    <row r="23" spans="2:8" ht="12.75" customHeight="1">
      <c r="B23" s="14" t="s">
        <v>11</v>
      </c>
      <c r="C23" s="103">
        <v>81012</v>
      </c>
      <c r="D23" s="191"/>
      <c r="E23" s="100">
        <v>93061</v>
      </c>
      <c r="F23" s="23"/>
      <c r="H23" s="29"/>
    </row>
    <row r="24" spans="2:8" ht="12.75" customHeight="1">
      <c r="B24" s="14" t="s">
        <v>282</v>
      </c>
      <c r="C24" s="103">
        <v>1016</v>
      </c>
      <c r="D24" s="232"/>
      <c r="E24" s="100">
        <v>957</v>
      </c>
      <c r="F24" s="23"/>
      <c r="H24" s="29"/>
    </row>
    <row r="25" spans="2:8" ht="12.75" customHeight="1" hidden="1">
      <c r="B25" s="14" t="s">
        <v>194</v>
      </c>
      <c r="C25" s="103">
        <v>0</v>
      </c>
      <c r="E25" s="100">
        <v>0</v>
      </c>
      <c r="F25" s="29"/>
      <c r="H25" s="29"/>
    </row>
    <row r="26" spans="2:8" ht="12.75" customHeight="1">
      <c r="B26" s="14" t="s">
        <v>174</v>
      </c>
      <c r="C26" s="103">
        <v>15266</v>
      </c>
      <c r="E26" s="100">
        <v>638</v>
      </c>
      <c r="F26" s="29"/>
      <c r="H26" s="29"/>
    </row>
    <row r="27" spans="2:8" ht="12.75" customHeight="1">
      <c r="B27" s="14" t="s">
        <v>70</v>
      </c>
      <c r="C27" s="103">
        <v>1073</v>
      </c>
      <c r="D27" s="29"/>
      <c r="E27" s="101">
        <v>4845</v>
      </c>
      <c r="F27" s="29"/>
      <c r="H27" s="29"/>
    </row>
    <row r="28" spans="2:8" ht="12.75" customHeight="1">
      <c r="B28" s="14" t="s">
        <v>149</v>
      </c>
      <c r="C28" s="103">
        <v>1758</v>
      </c>
      <c r="D28" s="29"/>
      <c r="E28" s="101">
        <v>2465</v>
      </c>
      <c r="F28" s="29"/>
      <c r="H28" s="29"/>
    </row>
    <row r="29" spans="3:8" ht="12.75" customHeight="1">
      <c r="C29" s="233">
        <f>SUM(C21:C28)</f>
        <v>291565</v>
      </c>
      <c r="E29" s="234">
        <f>SUM(E21:E28)</f>
        <v>287941</v>
      </c>
      <c r="F29" s="29"/>
      <c r="G29" s="29"/>
      <c r="H29" s="29"/>
    </row>
    <row r="30" spans="3:5" ht="12.75" customHeight="1">
      <c r="C30" s="103"/>
      <c r="E30" s="101"/>
    </row>
    <row r="31" spans="1:6" ht="12.75" customHeight="1" thickBot="1">
      <c r="A31" s="13" t="s">
        <v>115</v>
      </c>
      <c r="C31" s="220">
        <f>+C29+C18</f>
        <v>439015</v>
      </c>
      <c r="E31" s="236">
        <f>+E29+E18</f>
        <v>438578</v>
      </c>
      <c r="F31" s="32"/>
    </row>
    <row r="32" spans="3:5" ht="12.75" customHeight="1" thickTop="1">
      <c r="C32" s="103"/>
      <c r="E32" s="101"/>
    </row>
    <row r="33" spans="1:5" ht="12.75" customHeight="1">
      <c r="A33" s="13" t="s">
        <v>247</v>
      </c>
      <c r="C33" s="103"/>
      <c r="E33" s="101"/>
    </row>
    <row r="34" spans="1:5" ht="12.75" customHeight="1">
      <c r="A34" s="13" t="s">
        <v>248</v>
      </c>
      <c r="C34" s="103"/>
      <c r="E34" s="101"/>
    </row>
    <row r="35" spans="1:8" ht="12.75" customHeight="1">
      <c r="A35" s="14" t="s">
        <v>109</v>
      </c>
      <c r="C35" s="103">
        <v>127990</v>
      </c>
      <c r="E35" s="101">
        <v>142150</v>
      </c>
      <c r="F35" s="29"/>
      <c r="H35" s="29"/>
    </row>
    <row r="36" spans="1:8" ht="12.75" customHeight="1">
      <c r="A36" s="14" t="s">
        <v>150</v>
      </c>
      <c r="C36" s="103"/>
      <c r="E36" s="101"/>
      <c r="F36" s="29"/>
      <c r="H36" s="29"/>
    </row>
    <row r="37" spans="2:8" ht="12.75" customHeight="1">
      <c r="B37" s="14" t="s">
        <v>76</v>
      </c>
      <c r="C37" s="103">
        <v>18457</v>
      </c>
      <c r="E37" s="101">
        <v>12323</v>
      </c>
      <c r="F37" s="29"/>
      <c r="H37" s="29"/>
    </row>
    <row r="38" spans="1:8" ht="12.75" customHeight="1">
      <c r="A38" s="14"/>
      <c r="B38" s="14" t="s">
        <v>195</v>
      </c>
      <c r="C38" s="237">
        <v>-17</v>
      </c>
      <c r="D38" s="189"/>
      <c r="E38" s="101">
        <v>-7501</v>
      </c>
      <c r="F38" s="29"/>
      <c r="H38" s="29"/>
    </row>
    <row r="39" spans="1:8" ht="12.75" customHeight="1">
      <c r="A39" s="14"/>
      <c r="B39" s="14" t="s">
        <v>118</v>
      </c>
      <c r="C39" s="237">
        <v>13757</v>
      </c>
      <c r="D39" s="189"/>
      <c r="E39" s="101">
        <v>13757</v>
      </c>
      <c r="F39" s="29"/>
      <c r="H39" s="29"/>
    </row>
    <row r="40" spans="2:8" ht="12.75" customHeight="1">
      <c r="B40" s="14" t="s">
        <v>75</v>
      </c>
      <c r="C40" s="103">
        <v>-9784</v>
      </c>
      <c r="D40" s="38"/>
      <c r="E40" s="101">
        <v>-4322</v>
      </c>
      <c r="F40" s="29"/>
      <c r="H40" s="29"/>
    </row>
    <row r="41" spans="2:8" ht="12.75" customHeight="1">
      <c r="B41" s="14" t="s">
        <v>196</v>
      </c>
      <c r="C41" s="219">
        <v>69808</v>
      </c>
      <c r="D41" s="30"/>
      <c r="E41" s="102">
        <v>67788</v>
      </c>
      <c r="F41" s="29"/>
      <c r="G41" s="29"/>
      <c r="H41" s="29"/>
    </row>
    <row r="42" spans="3:8" ht="12.75" customHeight="1">
      <c r="C42" s="103">
        <f>SUM(C35:C41)</f>
        <v>220211</v>
      </c>
      <c r="E42" s="101">
        <f>SUM(E35:E41)</f>
        <v>224195</v>
      </c>
      <c r="F42" s="124"/>
      <c r="G42" s="29"/>
      <c r="H42" s="29"/>
    </row>
    <row r="43" spans="1:8" ht="12.75" customHeight="1">
      <c r="A43" s="13" t="s">
        <v>197</v>
      </c>
      <c r="C43" s="103">
        <v>14013</v>
      </c>
      <c r="D43" s="29"/>
      <c r="E43" s="101">
        <v>13918</v>
      </c>
      <c r="F43" s="29"/>
      <c r="H43" s="29"/>
    </row>
    <row r="44" spans="1:8" ht="12.75" customHeight="1">
      <c r="A44" s="13" t="s">
        <v>249</v>
      </c>
      <c r="C44" s="233">
        <f>+C43+C42</f>
        <v>234224</v>
      </c>
      <c r="E44" s="235">
        <f>+E43+E42</f>
        <v>238113</v>
      </c>
      <c r="F44" s="29"/>
      <c r="H44" s="29"/>
    </row>
    <row r="45" spans="3:6" ht="12.75" customHeight="1">
      <c r="C45" s="103"/>
      <c r="E45" s="103"/>
      <c r="F45" s="29"/>
    </row>
    <row r="46" spans="1:6" ht="12.75" customHeight="1">
      <c r="A46" s="13" t="s">
        <v>250</v>
      </c>
      <c r="C46" s="103"/>
      <c r="E46" s="103"/>
      <c r="F46" s="29"/>
    </row>
    <row r="47" spans="1:8" ht="12.75" customHeight="1">
      <c r="A47" s="14"/>
      <c r="B47" s="14" t="s">
        <v>117</v>
      </c>
      <c r="C47" s="103">
        <v>39999</v>
      </c>
      <c r="E47" s="101">
        <v>33581</v>
      </c>
      <c r="F47" s="29"/>
      <c r="H47" s="29"/>
    </row>
    <row r="48" spans="1:8" ht="12.75" customHeight="1">
      <c r="A48" s="14"/>
      <c r="B48" s="14" t="s">
        <v>278</v>
      </c>
      <c r="C48" s="103">
        <v>18530</v>
      </c>
      <c r="E48" s="101">
        <v>19332</v>
      </c>
      <c r="F48" s="29"/>
      <c r="H48" s="29"/>
    </row>
    <row r="49" spans="1:8" ht="12.75" customHeight="1">
      <c r="A49" s="14"/>
      <c r="B49" s="14" t="s">
        <v>279</v>
      </c>
      <c r="C49" s="103">
        <v>3599</v>
      </c>
      <c r="E49" s="101">
        <v>3933</v>
      </c>
      <c r="F49" s="29"/>
      <c r="H49" s="29"/>
    </row>
    <row r="50" spans="3:8" ht="12.75" customHeight="1">
      <c r="C50" s="233">
        <f>SUM(C47:C49)</f>
        <v>62128</v>
      </c>
      <c r="E50" s="235">
        <f>SUM(E47:E49)</f>
        <v>56846</v>
      </c>
      <c r="F50" s="29"/>
      <c r="G50" s="5"/>
      <c r="H50" s="29"/>
    </row>
    <row r="51" spans="3:7" ht="12.75" customHeight="1">
      <c r="C51" s="103"/>
      <c r="E51" s="100"/>
      <c r="F51" s="29"/>
      <c r="G51" s="5"/>
    </row>
    <row r="52" spans="1:5" ht="12.75" customHeight="1">
      <c r="A52" s="13" t="s">
        <v>210</v>
      </c>
      <c r="C52" s="103"/>
      <c r="E52" s="101"/>
    </row>
    <row r="53" spans="2:8" ht="12.75" customHeight="1">
      <c r="B53" s="14" t="s">
        <v>12</v>
      </c>
      <c r="C53" s="103">
        <v>76832</v>
      </c>
      <c r="E53" s="101">
        <v>75738</v>
      </c>
      <c r="F53" s="29"/>
      <c r="H53" s="29"/>
    </row>
    <row r="54" spans="2:8" ht="12.75" customHeight="1">
      <c r="B54" s="14" t="s">
        <v>71</v>
      </c>
      <c r="C54" s="103">
        <v>56851</v>
      </c>
      <c r="E54" s="101">
        <v>58365</v>
      </c>
      <c r="F54" s="29"/>
      <c r="H54" s="29"/>
    </row>
    <row r="55" spans="2:8" ht="12.75" customHeight="1">
      <c r="B55" s="14" t="s">
        <v>198</v>
      </c>
      <c r="C55" s="103">
        <v>1056</v>
      </c>
      <c r="E55" s="101">
        <v>2040</v>
      </c>
      <c r="F55" s="29"/>
      <c r="H55" s="29"/>
    </row>
    <row r="56" spans="2:8" ht="12.75" customHeight="1">
      <c r="B56" s="14" t="s">
        <v>175</v>
      </c>
      <c r="C56" s="103">
        <v>7894</v>
      </c>
      <c r="D56" s="30"/>
      <c r="E56" s="101">
        <v>7446</v>
      </c>
      <c r="F56" s="29"/>
      <c r="H56" s="29"/>
    </row>
    <row r="57" spans="2:8" ht="12.75" customHeight="1">
      <c r="B57" s="14" t="s">
        <v>69</v>
      </c>
      <c r="C57" s="103">
        <v>30</v>
      </c>
      <c r="D57" s="27"/>
      <c r="E57" s="101">
        <v>30</v>
      </c>
      <c r="F57" s="29"/>
      <c r="H57" s="29"/>
    </row>
    <row r="58" spans="3:8" ht="12.75" customHeight="1">
      <c r="C58" s="233">
        <f>SUM(C53:C57)</f>
        <v>142663</v>
      </c>
      <c r="E58" s="234">
        <f>SUM(E53:E57)</f>
        <v>143619</v>
      </c>
      <c r="F58" s="1"/>
      <c r="H58" s="29"/>
    </row>
    <row r="59" spans="3:6" ht="12.75" customHeight="1">
      <c r="C59" s="103"/>
      <c r="E59" s="101"/>
      <c r="F59" s="1"/>
    </row>
    <row r="60" spans="1:6" ht="12.75" customHeight="1">
      <c r="A60" s="13" t="s">
        <v>251</v>
      </c>
      <c r="C60" s="103">
        <f>+C58+C50</f>
        <v>204791</v>
      </c>
      <c r="E60" s="100">
        <f>+E58+E50</f>
        <v>200465</v>
      </c>
      <c r="F60" s="1"/>
    </row>
    <row r="61" spans="3:6" ht="12.75" customHeight="1">
      <c r="C61" s="103"/>
      <c r="E61" s="101"/>
      <c r="F61" s="1"/>
    </row>
    <row r="62" spans="1:6" ht="12.75" customHeight="1" thickBot="1">
      <c r="A62" s="13" t="s">
        <v>252</v>
      </c>
      <c r="C62" s="220">
        <f>+C60+C44</f>
        <v>439015</v>
      </c>
      <c r="D62" s="5"/>
      <c r="E62" s="236">
        <f>+E60+E44</f>
        <v>438578</v>
      </c>
      <c r="F62" s="1"/>
    </row>
    <row r="63" spans="3:5" ht="12.75" customHeight="1" thickTop="1">
      <c r="C63" s="103"/>
      <c r="E63" s="101"/>
    </row>
    <row r="64" spans="1:5" ht="12.75" customHeight="1">
      <c r="A64" s="17" t="s">
        <v>87</v>
      </c>
      <c r="C64" s="221"/>
      <c r="E64" s="190"/>
    </row>
    <row r="65" spans="1:6" ht="12.75" customHeight="1">
      <c r="A65" s="301" t="s">
        <v>68</v>
      </c>
      <c r="B65" s="302"/>
      <c r="C65" s="222">
        <v>1.72</v>
      </c>
      <c r="D65" s="18"/>
      <c r="E65" s="108">
        <v>1.63</v>
      </c>
      <c r="F65" s="29"/>
    </row>
    <row r="66" spans="1:6" ht="12.75" customHeight="1">
      <c r="A66" s="301"/>
      <c r="B66" s="302"/>
      <c r="C66" s="222"/>
      <c r="D66" s="18"/>
      <c r="E66" s="108"/>
      <c r="F66" s="29"/>
    </row>
    <row r="67" spans="3:6" ht="12.75" customHeight="1">
      <c r="C67" s="223"/>
      <c r="E67" s="119"/>
      <c r="F67" s="123"/>
    </row>
    <row r="68" ht="12.75" customHeight="1">
      <c r="C68" s="125"/>
    </row>
    <row r="70" spans="3:5" ht="12.75" customHeight="1">
      <c r="C70" s="104"/>
      <c r="E70" s="70"/>
    </row>
    <row r="72" ht="9" customHeight="1"/>
    <row r="73" ht="12.75" customHeight="1">
      <c r="C73" s="125"/>
    </row>
    <row r="74" ht="12.75" customHeight="1">
      <c r="C74" s="125"/>
    </row>
  </sheetData>
  <sheetProtection/>
  <mergeCells count="1">
    <mergeCell ref="A65:B66"/>
  </mergeCells>
  <printOptions horizontalCentered="1"/>
  <pageMargins left="0.5" right="0" top="0.5" bottom="0" header="0" footer="0"/>
  <pageSetup firstPageNumber="2" useFirstPageNumber="1" fitToHeight="1" fitToWidth="1" horizontalDpi="600" verticalDpi="600" orientation="portrait" paperSize="9" scale="83"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80"/>
  <sheetViews>
    <sheetView zoomScalePageLayoutView="0" workbookViewId="0" topLeftCell="A1">
      <pane xSplit="2" ySplit="7" topLeftCell="C56" activePane="bottomRight" state="frozen"/>
      <selection pane="topLeft" activeCell="H33" sqref="H33"/>
      <selection pane="topRight" activeCell="H33" sqref="H33"/>
      <selection pane="bottomLeft" activeCell="H33" sqref="H33"/>
      <selection pane="bottomRight" activeCell="E69" sqref="E69"/>
    </sheetView>
  </sheetViews>
  <sheetFormatPr defaultColWidth="9.00390625" defaultRowHeight="12.75" customHeight="1"/>
  <cols>
    <col min="1" max="1" width="40.625" style="14" customWidth="1"/>
    <col min="2" max="2" width="4.625" style="14" customWidth="1"/>
    <col min="3" max="3" width="13.50390625" style="37" customWidth="1"/>
    <col min="4" max="4" width="5.375" style="14" bestFit="1" customWidth="1"/>
    <col min="5" max="5" width="13.50390625" style="44" customWidth="1"/>
    <col min="6" max="16384" width="9.00390625" style="14" customWidth="1"/>
  </cols>
  <sheetData>
    <row r="1" ht="12.75" customHeight="1">
      <c r="A1" s="13" t="s">
        <v>215</v>
      </c>
    </row>
    <row r="2" ht="12.75" customHeight="1">
      <c r="A2" s="75" t="s">
        <v>160</v>
      </c>
    </row>
    <row r="3" ht="12.75" customHeight="1">
      <c r="E3" s="206"/>
    </row>
    <row r="4" ht="12.75" customHeight="1">
      <c r="A4" s="13" t="s">
        <v>13</v>
      </c>
    </row>
    <row r="5" spans="3:5" ht="12.75" customHeight="1">
      <c r="C5" s="289" t="s">
        <v>54</v>
      </c>
      <c r="D5" s="51"/>
      <c r="E5" s="277" t="s">
        <v>54</v>
      </c>
    </row>
    <row r="6" spans="3:5" ht="12.75" customHeight="1">
      <c r="C6" s="161" t="str">
        <f>+'klse-bs'!C7</f>
        <v>30.06.2008</v>
      </c>
      <c r="D6" s="51"/>
      <c r="E6" s="286" t="s">
        <v>100</v>
      </c>
    </row>
    <row r="7" spans="3:5" ht="12.75" customHeight="1">
      <c r="C7" s="157" t="s">
        <v>147</v>
      </c>
      <c r="D7" s="26"/>
      <c r="E7" s="158" t="s">
        <v>147</v>
      </c>
    </row>
    <row r="8" spans="3:5" ht="12.75" customHeight="1">
      <c r="C8" s="105"/>
      <c r="D8" s="26"/>
      <c r="E8" s="95"/>
    </row>
    <row r="9" spans="1:7" s="30" customFormat="1" ht="12.75" customHeight="1">
      <c r="A9" s="30" t="s">
        <v>14</v>
      </c>
      <c r="C9" s="118">
        <v>3499</v>
      </c>
      <c r="D9" s="276"/>
      <c r="E9" s="47">
        <v>2995</v>
      </c>
      <c r="G9" s="9"/>
    </row>
    <row r="10" spans="3:7" s="30" customFormat="1" ht="12.75" customHeight="1">
      <c r="C10" s="118"/>
      <c r="E10" s="47"/>
      <c r="G10" s="9"/>
    </row>
    <row r="11" spans="1:7" s="30" customFormat="1" ht="12.75" customHeight="1">
      <c r="A11" s="30" t="s">
        <v>58</v>
      </c>
      <c r="C11" s="118"/>
      <c r="E11" s="47"/>
      <c r="G11" s="9"/>
    </row>
    <row r="12" spans="1:7" s="30" customFormat="1" ht="12.75" customHeight="1">
      <c r="A12" s="30" t="s">
        <v>16</v>
      </c>
      <c r="C12" s="118">
        <v>2010</v>
      </c>
      <c r="E12" s="47">
        <v>2834</v>
      </c>
      <c r="G12" s="9"/>
    </row>
    <row r="13" spans="1:7" s="30" customFormat="1" ht="12.75" customHeight="1">
      <c r="A13" s="30" t="s">
        <v>15</v>
      </c>
      <c r="C13" s="95">
        <v>1893</v>
      </c>
      <c r="E13" s="47">
        <v>3879</v>
      </c>
      <c r="G13" s="9"/>
    </row>
    <row r="14" spans="3:7" s="30" customFormat="1" ht="12.75" customHeight="1">
      <c r="C14" s="118"/>
      <c r="E14" s="47"/>
      <c r="G14" s="9"/>
    </row>
    <row r="15" spans="1:7" s="30" customFormat="1" ht="12.75" customHeight="1">
      <c r="A15" s="30" t="s">
        <v>17</v>
      </c>
      <c r="C15" s="224">
        <f>SUM(C9:C14)</f>
        <v>7402</v>
      </c>
      <c r="E15" s="151">
        <f>SUM(E9:E14)</f>
        <v>9708</v>
      </c>
      <c r="G15" s="9"/>
    </row>
    <row r="16" spans="3:7" s="30" customFormat="1" ht="12.75" customHeight="1">
      <c r="C16" s="118"/>
      <c r="E16" s="47"/>
      <c r="G16" s="9"/>
    </row>
    <row r="17" spans="1:7" s="30" customFormat="1" ht="12.75" customHeight="1">
      <c r="A17" s="30" t="s">
        <v>18</v>
      </c>
      <c r="C17" s="118">
        <v>-24215</v>
      </c>
      <c r="E17" s="47">
        <v>-1008</v>
      </c>
      <c r="G17" s="9"/>
    </row>
    <row r="18" spans="1:7" s="30" customFormat="1" ht="12.75" customHeight="1">
      <c r="A18" s="30" t="s">
        <v>19</v>
      </c>
      <c r="C18" s="118">
        <v>12040</v>
      </c>
      <c r="E18" s="47">
        <v>15916</v>
      </c>
      <c r="G18" s="9"/>
    </row>
    <row r="19" spans="1:7" s="30" customFormat="1" ht="12.75" customHeight="1">
      <c r="A19" s="30" t="s">
        <v>20</v>
      </c>
      <c r="C19" s="118">
        <v>1650</v>
      </c>
      <c r="E19" s="47">
        <v>-5180</v>
      </c>
      <c r="G19" s="9"/>
    </row>
    <row r="20" spans="3:7" s="30" customFormat="1" ht="12.75" customHeight="1">
      <c r="C20" s="225"/>
      <c r="E20" s="106"/>
      <c r="G20" s="9"/>
    </row>
    <row r="21" spans="1:7" s="30" customFormat="1" ht="12.75" customHeight="1">
      <c r="A21" s="30" t="s">
        <v>56</v>
      </c>
      <c r="C21" s="118">
        <f>SUM(C15:C20)</f>
        <v>-3123</v>
      </c>
      <c r="E21" s="152">
        <f>SUM(E15:E20)</f>
        <v>19436</v>
      </c>
      <c r="F21" s="27"/>
      <c r="G21" s="9"/>
    </row>
    <row r="22" spans="3:7" s="30" customFormat="1" ht="12.75" customHeight="1">
      <c r="C22" s="118"/>
      <c r="E22" s="47"/>
      <c r="G22" s="9"/>
    </row>
    <row r="23" spans="1:7" s="30" customFormat="1" ht="12.75" customHeight="1">
      <c r="A23" s="30" t="s">
        <v>273</v>
      </c>
      <c r="C23" s="118">
        <v>-2500</v>
      </c>
      <c r="E23" s="47">
        <v>-2869</v>
      </c>
      <c r="G23" s="9"/>
    </row>
    <row r="24" spans="3:7" s="30" customFormat="1" ht="12.75" customHeight="1">
      <c r="C24" s="118"/>
      <c r="E24" s="47"/>
      <c r="G24" s="9"/>
    </row>
    <row r="25" spans="1:7" s="31" customFormat="1" ht="12.75" customHeight="1">
      <c r="A25" s="31" t="s">
        <v>274</v>
      </c>
      <c r="C25" s="226">
        <f>SUM(C21:C24)</f>
        <v>-5623</v>
      </c>
      <c r="E25" s="153">
        <f>SUM(E21:E24)</f>
        <v>16567</v>
      </c>
      <c r="G25" s="9"/>
    </row>
    <row r="26" spans="3:7" s="30" customFormat="1" ht="12.75" customHeight="1">
      <c r="C26" s="118"/>
      <c r="E26" s="47"/>
      <c r="G26" s="9"/>
    </row>
    <row r="27" spans="1:7" s="30" customFormat="1" ht="12.75" customHeight="1">
      <c r="A27" s="30" t="s">
        <v>275</v>
      </c>
      <c r="C27" s="118"/>
      <c r="E27" s="47"/>
      <c r="G27" s="9"/>
    </row>
    <row r="28" spans="1:7" s="30" customFormat="1" ht="12.75" customHeight="1">
      <c r="A28" s="30" t="s">
        <v>259</v>
      </c>
      <c r="C28" s="118">
        <v>178</v>
      </c>
      <c r="E28" s="47">
        <v>49</v>
      </c>
      <c r="G28" s="9"/>
    </row>
    <row r="29" spans="1:7" s="30" customFormat="1" ht="12.75" customHeight="1">
      <c r="A29" s="30" t="s">
        <v>38</v>
      </c>
      <c r="C29" s="118">
        <v>0</v>
      </c>
      <c r="E29" s="47">
        <v>140</v>
      </c>
      <c r="G29" s="9"/>
    </row>
    <row r="30" spans="1:7" s="30" customFormat="1" ht="12.75" customHeight="1">
      <c r="A30" s="30" t="s">
        <v>39</v>
      </c>
      <c r="C30" s="118">
        <v>-529</v>
      </c>
      <c r="E30" s="47">
        <v>-34921</v>
      </c>
      <c r="G30" s="9"/>
    </row>
    <row r="31" spans="1:7" s="30" customFormat="1" ht="12.75" customHeight="1" hidden="1">
      <c r="A31" s="30" t="s">
        <v>283</v>
      </c>
      <c r="C31" s="118">
        <v>0</v>
      </c>
      <c r="E31" s="47">
        <v>0</v>
      </c>
      <c r="G31" s="9"/>
    </row>
    <row r="32" spans="1:7" s="30" customFormat="1" ht="12.75" customHeight="1" hidden="1">
      <c r="A32" s="30" t="s">
        <v>2</v>
      </c>
      <c r="C32" s="118">
        <v>0</v>
      </c>
      <c r="E32" s="47">
        <v>0</v>
      </c>
      <c r="G32" s="9"/>
    </row>
    <row r="33" spans="1:7" s="30" customFormat="1" ht="12.75" customHeight="1">
      <c r="A33" s="50"/>
      <c r="C33" s="118"/>
      <c r="E33" s="47"/>
      <c r="G33" s="9"/>
    </row>
    <row r="34" spans="1:7" s="31" customFormat="1" ht="12.75" customHeight="1">
      <c r="A34" s="31" t="s">
        <v>276</v>
      </c>
      <c r="C34" s="226">
        <f>SUM(C27:C33)</f>
        <v>-351</v>
      </c>
      <c r="E34" s="153">
        <f>SUM(E27:E33)</f>
        <v>-34732</v>
      </c>
      <c r="G34" s="9"/>
    </row>
    <row r="35" spans="1:7" s="30" customFormat="1" ht="12.75" customHeight="1">
      <c r="A35" s="50"/>
      <c r="C35" s="118"/>
      <c r="E35" s="47"/>
      <c r="G35" s="9"/>
    </row>
    <row r="36" spans="1:7" s="30" customFormat="1" ht="12.75" customHeight="1">
      <c r="A36" s="30" t="s">
        <v>277</v>
      </c>
      <c r="C36" s="118"/>
      <c r="E36" s="47"/>
      <c r="G36" s="9"/>
    </row>
    <row r="37" spans="1:7" s="30" customFormat="1" ht="12.75" customHeight="1">
      <c r="A37" s="30" t="s">
        <v>258</v>
      </c>
      <c r="C37" s="118">
        <v>-2188</v>
      </c>
      <c r="E37" s="47">
        <v>-2883</v>
      </c>
      <c r="G37" s="9"/>
    </row>
    <row r="38" spans="1:7" s="30" customFormat="1" ht="12.75" customHeight="1">
      <c r="A38" s="30" t="s">
        <v>262</v>
      </c>
      <c r="C38" s="118">
        <v>-1123</v>
      </c>
      <c r="E38" s="47">
        <v>-1118</v>
      </c>
      <c r="G38" s="9"/>
    </row>
    <row r="39" spans="1:7" s="30" customFormat="1" ht="12.75" customHeight="1">
      <c r="A39" s="30" t="s">
        <v>21</v>
      </c>
      <c r="C39" s="118">
        <v>1345</v>
      </c>
      <c r="E39" s="47">
        <v>27525</v>
      </c>
      <c r="G39" s="9"/>
    </row>
    <row r="40" spans="1:7" s="30" customFormat="1" ht="12.75" customHeight="1">
      <c r="A40" s="30" t="s">
        <v>59</v>
      </c>
      <c r="C40" s="118">
        <v>60</v>
      </c>
      <c r="E40" s="47">
        <v>0</v>
      </c>
      <c r="G40" s="9"/>
    </row>
    <row r="41" spans="1:7" s="30" customFormat="1" ht="12.75" customHeight="1">
      <c r="A41" s="30" t="s">
        <v>110</v>
      </c>
      <c r="C41" s="118">
        <v>-596</v>
      </c>
      <c r="D41" s="62"/>
      <c r="E41" s="47">
        <v>-1603</v>
      </c>
      <c r="G41" s="9"/>
    </row>
    <row r="42" spans="1:7" s="30" customFormat="1" ht="12.75" customHeight="1" hidden="1">
      <c r="A42" s="30" t="s">
        <v>101</v>
      </c>
      <c r="C42" s="118">
        <v>0</v>
      </c>
      <c r="D42" s="62"/>
      <c r="E42" s="47">
        <v>0</v>
      </c>
      <c r="G42" s="9"/>
    </row>
    <row r="43" spans="1:7" s="30" customFormat="1" ht="12.75" customHeight="1">
      <c r="A43" s="30" t="s">
        <v>102</v>
      </c>
      <c r="C43" s="118">
        <v>0</v>
      </c>
      <c r="E43" s="47">
        <v>-44</v>
      </c>
      <c r="G43" s="9"/>
    </row>
    <row r="44" spans="3:7" s="30" customFormat="1" ht="12.75" customHeight="1">
      <c r="C44" s="118"/>
      <c r="E44" s="47"/>
      <c r="G44" s="9"/>
    </row>
    <row r="45" spans="1:7" s="31" customFormat="1" ht="12.75" customHeight="1">
      <c r="A45" s="31" t="s">
        <v>57</v>
      </c>
      <c r="C45" s="226">
        <f>SUM(C36:C44)</f>
        <v>-2502</v>
      </c>
      <c r="E45" s="153">
        <f>SUM(E36:E44)</f>
        <v>21877</v>
      </c>
      <c r="G45" s="9"/>
    </row>
    <row r="46" spans="3:7" s="30" customFormat="1" ht="12.75" customHeight="1">
      <c r="C46" s="118"/>
      <c r="E46" s="47"/>
      <c r="G46" s="9"/>
    </row>
    <row r="47" spans="1:7" s="30" customFormat="1" ht="12.75" customHeight="1">
      <c r="A47" s="30" t="s">
        <v>23</v>
      </c>
      <c r="C47" s="118">
        <f>+C25+C34+C45</f>
        <v>-8476</v>
      </c>
      <c r="E47" s="47">
        <f>+E25+E34+E45</f>
        <v>3712</v>
      </c>
      <c r="G47" s="9"/>
    </row>
    <row r="48" spans="3:7" s="30" customFormat="1" ht="12.75" customHeight="1">
      <c r="C48" s="118"/>
      <c r="E48" s="47"/>
      <c r="G48" s="9"/>
    </row>
    <row r="49" spans="1:7" s="30" customFormat="1" ht="12.75" customHeight="1">
      <c r="A49" s="30" t="s">
        <v>22</v>
      </c>
      <c r="C49" s="118">
        <v>-645</v>
      </c>
      <c r="E49" s="47">
        <v>-2458</v>
      </c>
      <c r="G49" s="9"/>
    </row>
    <row r="50" spans="3:7" s="30" customFormat="1" ht="12.75" customHeight="1">
      <c r="C50" s="118"/>
      <c r="E50" s="47"/>
      <c r="G50" s="9"/>
    </row>
    <row r="51" spans="1:7" s="30" customFormat="1" ht="12.75" customHeight="1">
      <c r="A51" s="30" t="s">
        <v>26</v>
      </c>
      <c r="C51" s="118">
        <v>735</v>
      </c>
      <c r="E51" s="152">
        <v>142</v>
      </c>
      <c r="G51" s="9"/>
    </row>
    <row r="52" spans="3:7" s="30" customFormat="1" ht="12.75" customHeight="1">
      <c r="C52" s="118"/>
      <c r="E52" s="47"/>
      <c r="F52" s="120"/>
      <c r="G52" s="9"/>
    </row>
    <row r="53" spans="1:7" s="30" customFormat="1" ht="12.75" customHeight="1" thickBot="1">
      <c r="A53" s="30" t="s">
        <v>269</v>
      </c>
      <c r="C53" s="227">
        <f>SUM(C47:C51)</f>
        <v>-8386</v>
      </c>
      <c r="E53" s="147">
        <f>SUM(E47:E51)</f>
        <v>1396</v>
      </c>
      <c r="F53" s="120"/>
      <c r="G53" s="9"/>
    </row>
    <row r="54" spans="3:7" s="30" customFormat="1" ht="12.75" customHeight="1" thickTop="1">
      <c r="C54" s="118"/>
      <c r="E54" s="47"/>
      <c r="F54" s="120"/>
      <c r="G54" s="9"/>
    </row>
    <row r="55" spans="1:7" ht="12.75" customHeight="1">
      <c r="A55" s="13"/>
      <c r="G55" s="9"/>
    </row>
    <row r="56" spans="1:7" s="30" customFormat="1" ht="12.75" customHeight="1">
      <c r="A56" s="31" t="s">
        <v>40</v>
      </c>
      <c r="C56" s="95"/>
      <c r="E56" s="47"/>
      <c r="F56" s="121"/>
      <c r="G56" s="9"/>
    </row>
    <row r="57" spans="3:7" s="30" customFormat="1" ht="12.75" customHeight="1">
      <c r="C57" s="95"/>
      <c r="E57" s="47"/>
      <c r="G57" s="9"/>
    </row>
    <row r="58" spans="1:7" s="30" customFormat="1" ht="12.75" customHeight="1">
      <c r="A58" s="14" t="s">
        <v>37</v>
      </c>
      <c r="C58" s="95">
        <v>1073</v>
      </c>
      <c r="D58" s="9"/>
      <c r="E58" s="47">
        <v>1887</v>
      </c>
      <c r="G58" s="9"/>
    </row>
    <row r="59" spans="1:7" s="30" customFormat="1" ht="12.75" customHeight="1">
      <c r="A59" s="30" t="s">
        <v>280</v>
      </c>
      <c r="C59" s="95">
        <v>1758</v>
      </c>
      <c r="D59" s="116"/>
      <c r="E59" s="47">
        <v>10370</v>
      </c>
      <c r="G59" s="9"/>
    </row>
    <row r="60" spans="1:7" s="30" customFormat="1" ht="12.75" customHeight="1">
      <c r="A60" s="30" t="s">
        <v>281</v>
      </c>
      <c r="C60" s="117">
        <v>-11217</v>
      </c>
      <c r="E60" s="106">
        <v>-10861</v>
      </c>
      <c r="G60" s="9"/>
    </row>
    <row r="61" spans="3:7" s="30" customFormat="1" ht="12.75" customHeight="1" thickBot="1">
      <c r="C61" s="122">
        <f>SUM(C58:C60)</f>
        <v>-8386</v>
      </c>
      <c r="E61" s="147">
        <f>SUM(E58:E60)</f>
        <v>1396</v>
      </c>
      <c r="G61" s="9"/>
    </row>
    <row r="62" spans="3:7" s="30" customFormat="1" ht="12.75" customHeight="1" thickTop="1">
      <c r="C62" s="34"/>
      <c r="E62" s="6"/>
      <c r="G62" s="9"/>
    </row>
    <row r="63" spans="3:7" s="30" customFormat="1" ht="12.75" customHeight="1">
      <c r="C63" s="34"/>
      <c r="E63" s="6"/>
      <c r="G63" s="9"/>
    </row>
    <row r="64" spans="3:7" s="30" customFormat="1" ht="12.75" customHeight="1">
      <c r="C64" s="34"/>
      <c r="E64" s="6"/>
      <c r="G64" s="9"/>
    </row>
    <row r="65" spans="3:7" s="30" customFormat="1" ht="12.75" customHeight="1">
      <c r="C65" s="34"/>
      <c r="E65" s="6"/>
      <c r="G65" s="9"/>
    </row>
    <row r="66" spans="3:7" s="30" customFormat="1" ht="12.75" customHeight="1">
      <c r="C66" s="105"/>
      <c r="E66" s="150"/>
      <c r="G66" s="9"/>
    </row>
    <row r="67" spans="3:7" s="30" customFormat="1" ht="12.75" customHeight="1">
      <c r="C67" s="34"/>
      <c r="E67" s="150"/>
      <c r="G67" s="9"/>
    </row>
    <row r="68" spans="3:7" s="30" customFormat="1" ht="12.75" customHeight="1">
      <c r="C68" s="34" t="s">
        <v>116</v>
      </c>
      <c r="E68" s="6"/>
      <c r="G68" s="9"/>
    </row>
    <row r="69" spans="3:7" s="30" customFormat="1" ht="12.75" customHeight="1">
      <c r="C69" s="34"/>
      <c r="E69" s="6"/>
      <c r="G69" s="9"/>
    </row>
    <row r="70" spans="3:7" s="30" customFormat="1" ht="12.75" customHeight="1">
      <c r="C70" s="34"/>
      <c r="E70" s="6"/>
      <c r="G70" s="9"/>
    </row>
    <row r="71" spans="3:7" s="30" customFormat="1" ht="12.75" customHeight="1">
      <c r="C71" s="34"/>
      <c r="E71" s="6"/>
      <c r="G71" s="9"/>
    </row>
    <row r="72" spans="3:7" s="30" customFormat="1" ht="12.75" customHeight="1">
      <c r="C72" s="34"/>
      <c r="E72" s="6"/>
      <c r="G72" s="9"/>
    </row>
    <row r="73" spans="3:5" s="30" customFormat="1" ht="12.75" customHeight="1">
      <c r="C73" s="34"/>
      <c r="E73" s="6"/>
    </row>
    <row r="74" spans="3:5" s="30" customFormat="1" ht="12.75" customHeight="1">
      <c r="C74" s="34"/>
      <c r="E74" s="6"/>
    </row>
    <row r="75" spans="3:5" s="30" customFormat="1" ht="12.75" customHeight="1">
      <c r="C75" s="34"/>
      <c r="E75" s="6"/>
    </row>
    <row r="76" spans="3:5" s="30" customFormat="1" ht="12.75" customHeight="1">
      <c r="C76" s="34"/>
      <c r="E76" s="6"/>
    </row>
    <row r="77" ht="12.75" customHeight="1">
      <c r="E77" s="6"/>
    </row>
    <row r="79" ht="12.75" customHeight="1">
      <c r="C79" s="104"/>
    </row>
    <row r="80" ht="12.75" customHeight="1">
      <c r="E80" s="70"/>
    </row>
  </sheetData>
  <sheetProtection/>
  <printOptions horizontalCentered="1"/>
  <pageMargins left="0.5" right="0" top="0.5" bottom="0" header="0" footer="0"/>
  <pageSetup firstPageNumber="3" useFirstPageNumber="1" fitToHeight="1" fitToWidth="1" horizontalDpi="600" verticalDpi="600" orientation="portrait" paperSize="9" scale="95"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75" zoomScaleNormal="75" zoomScalePageLayoutView="0" workbookViewId="0" topLeftCell="B40">
      <selection activeCell="H64" sqref="H64"/>
    </sheetView>
  </sheetViews>
  <sheetFormatPr defaultColWidth="9.00390625" defaultRowHeight="12.75" customHeight="1"/>
  <cols>
    <col min="1" max="1" width="37.50390625" style="14" customWidth="1"/>
    <col min="2" max="2" width="2.625" style="14" customWidth="1"/>
    <col min="3" max="3" width="13.625" style="14" customWidth="1"/>
    <col min="4" max="4" width="1.625" style="14" customWidth="1"/>
    <col min="5" max="5" width="13.625" style="14" customWidth="1"/>
    <col min="6" max="6" width="2.00390625" style="14" customWidth="1"/>
    <col min="7" max="7" width="13.625" style="14" customWidth="1"/>
    <col min="8" max="8" width="1.625" style="14" customWidth="1"/>
    <col min="9" max="9" width="10.875" style="14" customWidth="1"/>
    <col min="10" max="10" width="1.625" style="14" customWidth="1"/>
    <col min="11" max="11" width="13.625" style="14" customWidth="1"/>
    <col min="12" max="12" width="1.4921875" style="14" customWidth="1"/>
    <col min="13" max="13" width="10.625" style="14" customWidth="1"/>
    <col min="14" max="14" width="1.4921875" style="14" customWidth="1"/>
    <col min="15" max="15" width="10.25390625" style="14" customWidth="1"/>
    <col min="16" max="16" width="1.625" style="14" customWidth="1"/>
    <col min="17" max="17" width="13.625" style="14" customWidth="1"/>
    <col min="18" max="16384" width="9.00390625" style="14" customWidth="1"/>
  </cols>
  <sheetData>
    <row r="1" spans="1:4" ht="12.75" customHeight="1">
      <c r="A1" s="13" t="s">
        <v>215</v>
      </c>
      <c r="B1" s="75"/>
      <c r="D1" s="5"/>
    </row>
    <row r="2" spans="1:4" ht="12.75" customHeight="1">
      <c r="A2" s="75" t="s">
        <v>160</v>
      </c>
      <c r="B2" s="75"/>
      <c r="D2" s="5"/>
    </row>
    <row r="3" ht="12.75" customHeight="1">
      <c r="D3" s="5"/>
    </row>
    <row r="4" spans="1:2" ht="12.75" customHeight="1">
      <c r="A4" s="13" t="s">
        <v>42</v>
      </c>
      <c r="B4" s="13"/>
    </row>
    <row r="6" spans="3:17" ht="12.75" customHeight="1">
      <c r="C6" s="303" t="s">
        <v>179</v>
      </c>
      <c r="D6" s="304"/>
      <c r="E6" s="304"/>
      <c r="F6" s="304"/>
      <c r="G6" s="304"/>
      <c r="H6" s="304"/>
      <c r="I6" s="304"/>
      <c r="J6" s="304"/>
      <c r="K6" s="304"/>
      <c r="L6" s="304"/>
      <c r="M6" s="304"/>
      <c r="O6" s="19" t="s">
        <v>114</v>
      </c>
      <c r="P6" s="19"/>
      <c r="Q6" s="19" t="s">
        <v>141</v>
      </c>
    </row>
    <row r="7" spans="3:17" ht="12.75" customHeight="1">
      <c r="C7" s="19"/>
      <c r="D7" s="19"/>
      <c r="E7" s="303" t="s">
        <v>180</v>
      </c>
      <c r="F7" s="304"/>
      <c r="G7" s="304"/>
      <c r="H7" s="304"/>
      <c r="I7" s="304"/>
      <c r="J7" s="19"/>
      <c r="K7" s="33" t="s">
        <v>176</v>
      </c>
      <c r="L7" s="33"/>
      <c r="M7" s="33"/>
      <c r="N7" s="33"/>
      <c r="O7" s="19" t="s">
        <v>181</v>
      </c>
      <c r="P7" s="19"/>
      <c r="Q7" s="19" t="s">
        <v>182</v>
      </c>
    </row>
    <row r="8" spans="3:17" ht="12.75" customHeight="1">
      <c r="C8" s="19" t="s">
        <v>29</v>
      </c>
      <c r="D8" s="19"/>
      <c r="E8" s="19" t="s">
        <v>29</v>
      </c>
      <c r="F8" s="19"/>
      <c r="G8" s="19" t="s">
        <v>159</v>
      </c>
      <c r="H8" s="19"/>
      <c r="I8" s="19" t="s">
        <v>178</v>
      </c>
      <c r="J8" s="19"/>
      <c r="K8" s="19" t="s">
        <v>138</v>
      </c>
      <c r="L8" s="19"/>
      <c r="M8" s="19"/>
      <c r="N8" s="19"/>
      <c r="O8" s="19"/>
      <c r="P8" s="19"/>
      <c r="Q8" s="19"/>
    </row>
    <row r="9" spans="3:17" ht="12.75" customHeight="1">
      <c r="C9" s="19" t="s">
        <v>139</v>
      </c>
      <c r="D9" s="19"/>
      <c r="E9" s="19" t="s">
        <v>177</v>
      </c>
      <c r="F9" s="19"/>
      <c r="G9" s="19" t="s">
        <v>156</v>
      </c>
      <c r="H9" s="19"/>
      <c r="I9" s="19" t="s">
        <v>150</v>
      </c>
      <c r="J9" s="19"/>
      <c r="K9" s="19" t="s">
        <v>158</v>
      </c>
      <c r="L9" s="19"/>
      <c r="M9" s="19" t="s">
        <v>141</v>
      </c>
      <c r="N9" s="19"/>
      <c r="O9" s="19"/>
      <c r="P9" s="19"/>
      <c r="Q9" s="19"/>
    </row>
    <row r="10" spans="3:17" ht="12.75" customHeight="1">
      <c r="C10" s="19" t="s">
        <v>147</v>
      </c>
      <c r="D10" s="19"/>
      <c r="E10" s="19" t="s">
        <v>147</v>
      </c>
      <c r="F10" s="19"/>
      <c r="G10" s="19" t="s">
        <v>147</v>
      </c>
      <c r="H10" s="19"/>
      <c r="I10" s="19" t="s">
        <v>147</v>
      </c>
      <c r="J10" s="19"/>
      <c r="K10" s="19" t="s">
        <v>147</v>
      </c>
      <c r="L10" s="19"/>
      <c r="M10" s="19" t="s">
        <v>147</v>
      </c>
      <c r="N10" s="19"/>
      <c r="O10" s="19" t="s">
        <v>147</v>
      </c>
      <c r="P10" s="19"/>
      <c r="Q10" s="19" t="s">
        <v>147</v>
      </c>
    </row>
    <row r="11" spans="3:17" ht="12.75" customHeight="1">
      <c r="C11" s="19"/>
      <c r="D11" s="19"/>
      <c r="E11" s="19"/>
      <c r="F11" s="19"/>
      <c r="G11" s="19"/>
      <c r="H11" s="19"/>
      <c r="I11" s="19"/>
      <c r="J11" s="19"/>
      <c r="K11" s="19"/>
      <c r="L11" s="19"/>
      <c r="M11" s="19"/>
      <c r="N11" s="19"/>
      <c r="O11" s="19"/>
      <c r="P11" s="19"/>
      <c r="Q11" s="19"/>
    </row>
    <row r="12" spans="1:17" ht="12.75" customHeight="1">
      <c r="A12" s="17" t="s">
        <v>166</v>
      </c>
      <c r="C12" s="7"/>
      <c r="E12" s="7"/>
      <c r="F12" s="7"/>
      <c r="G12" s="8"/>
      <c r="K12" s="3"/>
      <c r="L12" s="8"/>
      <c r="M12" s="8"/>
      <c r="N12" s="8"/>
      <c r="Q12" s="7"/>
    </row>
    <row r="13" spans="1:18" ht="12.75" customHeight="1">
      <c r="A13" s="14" t="s">
        <v>49</v>
      </c>
      <c r="C13" s="62">
        <v>142150</v>
      </c>
      <c r="E13" s="62">
        <v>12323</v>
      </c>
      <c r="F13" s="62"/>
      <c r="G13" s="62">
        <v>-7501</v>
      </c>
      <c r="I13" s="5">
        <v>9435</v>
      </c>
      <c r="K13" s="62">
        <v>67788</v>
      </c>
      <c r="L13" s="62"/>
      <c r="M13" s="62">
        <f>+SUM(C13:K13)</f>
        <v>224195</v>
      </c>
      <c r="N13" s="62"/>
      <c r="O13" s="5">
        <v>13918</v>
      </c>
      <c r="Q13" s="62">
        <f>+O13+M13</f>
        <v>238113</v>
      </c>
      <c r="R13" s="146"/>
    </row>
    <row r="14" spans="3:17" ht="12.75" customHeight="1">
      <c r="C14" s="62"/>
      <c r="E14" s="62"/>
      <c r="F14" s="62"/>
      <c r="G14" s="62"/>
      <c r="K14" s="62"/>
      <c r="L14" s="62"/>
      <c r="M14" s="62"/>
      <c r="N14" s="62"/>
      <c r="O14" s="238"/>
      <c r="Q14" s="62"/>
    </row>
    <row r="15" spans="1:17" ht="12.75" customHeight="1">
      <c r="A15" s="14" t="s">
        <v>5</v>
      </c>
      <c r="C15" s="251"/>
      <c r="D15" s="68"/>
      <c r="E15" s="252"/>
      <c r="F15" s="252"/>
      <c r="G15" s="252"/>
      <c r="H15" s="68"/>
      <c r="I15" s="68"/>
      <c r="J15" s="68"/>
      <c r="K15" s="252"/>
      <c r="L15" s="252"/>
      <c r="M15" s="253"/>
      <c r="N15" s="62"/>
      <c r="O15" s="257"/>
      <c r="Q15" s="254"/>
    </row>
    <row r="16" spans="1:17" ht="12.75" customHeight="1">
      <c r="A16" s="14" t="s">
        <v>6</v>
      </c>
      <c r="C16" s="255">
        <v>0</v>
      </c>
      <c r="D16" s="30"/>
      <c r="E16" s="62">
        <v>0</v>
      </c>
      <c r="F16" s="62"/>
      <c r="G16" s="62">
        <v>0</v>
      </c>
      <c r="H16" s="30"/>
      <c r="I16" s="228">
        <v>-5462</v>
      </c>
      <c r="J16" s="30"/>
      <c r="K16" s="62">
        <v>0</v>
      </c>
      <c r="L16" s="62"/>
      <c r="M16" s="256">
        <f>+SUM(C16:K16)</f>
        <v>-5462</v>
      </c>
      <c r="N16" s="62"/>
      <c r="O16" s="258">
        <v>0</v>
      </c>
      <c r="Q16" s="260">
        <f>+O16+M16</f>
        <v>-5462</v>
      </c>
    </row>
    <row r="17" spans="3:17" ht="12.75" customHeight="1">
      <c r="C17" s="255"/>
      <c r="D17" s="30"/>
      <c r="E17" s="62"/>
      <c r="F17" s="62"/>
      <c r="G17" s="62"/>
      <c r="H17" s="30"/>
      <c r="I17" s="71"/>
      <c r="J17" s="30"/>
      <c r="K17" s="62"/>
      <c r="L17" s="62"/>
      <c r="M17" s="256"/>
      <c r="N17" s="62"/>
      <c r="O17" s="258"/>
      <c r="Q17" s="260"/>
    </row>
    <row r="18" spans="1:18" ht="12.75" customHeight="1">
      <c r="A18" s="14" t="s">
        <v>137</v>
      </c>
      <c r="B18" s="30"/>
      <c r="C18" s="251">
        <f>+C16</f>
        <v>0</v>
      </c>
      <c r="D18" s="68"/>
      <c r="E18" s="252">
        <f>E16</f>
        <v>0</v>
      </c>
      <c r="F18" s="252"/>
      <c r="G18" s="252">
        <f>G16</f>
        <v>0</v>
      </c>
      <c r="H18" s="68"/>
      <c r="I18" s="252">
        <f>SUM(I15:I17)</f>
        <v>-5462</v>
      </c>
      <c r="J18" s="68"/>
      <c r="K18" s="252">
        <f>K16</f>
        <v>0</v>
      </c>
      <c r="L18" s="252"/>
      <c r="M18" s="253">
        <f>SUM(M15:M17)</f>
        <v>-5462</v>
      </c>
      <c r="N18" s="62"/>
      <c r="O18" s="254">
        <f>SUM(O15:O17)</f>
        <v>0</v>
      </c>
      <c r="P18" s="30"/>
      <c r="Q18" s="254">
        <f>SUM(Q15:Q17)</f>
        <v>-5462</v>
      </c>
      <c r="R18" s="30"/>
    </row>
    <row r="19" spans="3:17" ht="12.75" customHeight="1">
      <c r="C19" s="255"/>
      <c r="D19" s="30"/>
      <c r="E19" s="62"/>
      <c r="F19" s="62"/>
      <c r="G19" s="62"/>
      <c r="H19" s="30"/>
      <c r="I19" s="30"/>
      <c r="J19" s="30"/>
      <c r="K19" s="62"/>
      <c r="L19" s="62"/>
      <c r="M19" s="256"/>
      <c r="N19" s="62"/>
      <c r="O19" s="259"/>
      <c r="P19" s="30"/>
      <c r="Q19" s="260"/>
    </row>
    <row r="20" spans="1:18" ht="12.75" customHeight="1">
      <c r="A20" s="14" t="s">
        <v>201</v>
      </c>
      <c r="C20" s="255">
        <v>0</v>
      </c>
      <c r="D20" s="30"/>
      <c r="E20" s="62">
        <v>0</v>
      </c>
      <c r="F20" s="62"/>
      <c r="G20" s="62">
        <v>0</v>
      </c>
      <c r="H20" s="30"/>
      <c r="I20" s="62">
        <v>0</v>
      </c>
      <c r="J20" s="30"/>
      <c r="K20" s="64">
        <v>2020</v>
      </c>
      <c r="L20" s="64"/>
      <c r="M20" s="267">
        <f>+SUM(C20:K20)</f>
        <v>2020</v>
      </c>
      <c r="N20" s="64"/>
      <c r="O20" s="268">
        <v>35</v>
      </c>
      <c r="Q20" s="260">
        <f>+O20+M20</f>
        <v>2055</v>
      </c>
      <c r="R20" s="1"/>
    </row>
    <row r="21" spans="1:17" ht="12.75" customHeight="1">
      <c r="A21" s="14" t="s">
        <v>4</v>
      </c>
      <c r="C21" s="246">
        <f>SUM(C18:C20)</f>
        <v>0</v>
      </c>
      <c r="D21" s="247"/>
      <c r="E21" s="248">
        <f>SUM(E18:E20)</f>
        <v>0</v>
      </c>
      <c r="F21" s="248"/>
      <c r="G21" s="248">
        <f>SUM(G18:G20)</f>
        <v>0</v>
      </c>
      <c r="H21" s="247"/>
      <c r="I21" s="248">
        <f>SUM(I18:I20)</f>
        <v>-5462</v>
      </c>
      <c r="J21" s="247"/>
      <c r="K21" s="248">
        <f>SUM(K18:K20)</f>
        <v>2020</v>
      </c>
      <c r="L21" s="248"/>
      <c r="M21" s="249">
        <f>SUM(M18:M20)</f>
        <v>-3442</v>
      </c>
      <c r="N21" s="62"/>
      <c r="O21" s="250">
        <f>SUM(O18:O20)</f>
        <v>35</v>
      </c>
      <c r="Q21" s="250">
        <f>SUM(Q18:Q20)</f>
        <v>-3407</v>
      </c>
    </row>
    <row r="22" spans="3:17" ht="12.75" customHeight="1">
      <c r="C22" s="62"/>
      <c r="E22" s="62"/>
      <c r="F22" s="62"/>
      <c r="G22" s="62"/>
      <c r="K22" s="62"/>
      <c r="L22" s="62"/>
      <c r="M22" s="62"/>
      <c r="N22" s="62"/>
      <c r="O22" s="238"/>
      <c r="Q22" s="62"/>
    </row>
    <row r="23" spans="1:17" ht="12.75" customHeight="1">
      <c r="A23" s="14" t="s">
        <v>254</v>
      </c>
      <c r="C23" s="62">
        <v>-14160</v>
      </c>
      <c r="E23" s="62">
        <v>6134</v>
      </c>
      <c r="F23" s="62"/>
      <c r="G23" s="62">
        <v>8080</v>
      </c>
      <c r="I23" s="71">
        <v>0</v>
      </c>
      <c r="K23" s="62">
        <v>0</v>
      </c>
      <c r="L23" s="62"/>
      <c r="M23" s="62">
        <f>+SUM(C23:K23)</f>
        <v>54</v>
      </c>
      <c r="N23" s="62"/>
      <c r="O23" s="228">
        <v>0</v>
      </c>
      <c r="Q23" s="62">
        <f>+O23+M23</f>
        <v>54</v>
      </c>
    </row>
    <row r="24" spans="3:17" ht="12.75" customHeight="1">
      <c r="C24" s="62"/>
      <c r="E24" s="62"/>
      <c r="F24" s="62"/>
      <c r="G24" s="62"/>
      <c r="K24" s="62"/>
      <c r="L24" s="62"/>
      <c r="M24" s="62"/>
      <c r="N24" s="62"/>
      <c r="O24" s="238"/>
      <c r="Q24" s="62"/>
    </row>
    <row r="25" spans="1:17" ht="12.75" customHeight="1">
      <c r="A25" s="14" t="s">
        <v>110</v>
      </c>
      <c r="C25" s="63">
        <v>0</v>
      </c>
      <c r="D25" s="22"/>
      <c r="E25" s="63">
        <v>0</v>
      </c>
      <c r="F25" s="63"/>
      <c r="G25" s="228">
        <v>-596</v>
      </c>
      <c r="H25" s="22"/>
      <c r="I25" s="71">
        <v>0</v>
      </c>
      <c r="J25" s="22"/>
      <c r="K25" s="228">
        <v>0</v>
      </c>
      <c r="L25" s="71"/>
      <c r="M25" s="62">
        <f>+SUM(C25:K25)</f>
        <v>-596</v>
      </c>
      <c r="N25" s="71"/>
      <c r="O25" s="228">
        <v>0</v>
      </c>
      <c r="P25" s="22"/>
      <c r="Q25" s="62">
        <f>+O25+M25</f>
        <v>-596</v>
      </c>
    </row>
    <row r="26" spans="3:17" ht="12.75" customHeight="1">
      <c r="C26" s="63"/>
      <c r="D26" s="22"/>
      <c r="E26" s="63"/>
      <c r="F26" s="63"/>
      <c r="G26" s="71"/>
      <c r="H26" s="22"/>
      <c r="I26" s="71"/>
      <c r="J26" s="22"/>
      <c r="K26" s="228"/>
      <c r="L26" s="71"/>
      <c r="M26" s="62"/>
      <c r="N26" s="71"/>
      <c r="O26" s="228"/>
      <c r="P26" s="22"/>
      <c r="Q26" s="62"/>
    </row>
    <row r="27" spans="1:17" ht="12.75" customHeight="1">
      <c r="A27" s="14" t="s">
        <v>3</v>
      </c>
      <c r="C27" s="63">
        <v>0</v>
      </c>
      <c r="D27" s="22"/>
      <c r="E27" s="63">
        <v>0</v>
      </c>
      <c r="F27" s="63"/>
      <c r="G27" s="71">
        <v>0</v>
      </c>
      <c r="H27" s="22"/>
      <c r="I27" s="71">
        <v>0</v>
      </c>
      <c r="J27" s="22"/>
      <c r="K27" s="228">
        <v>0</v>
      </c>
      <c r="L27" s="71"/>
      <c r="M27" s="62">
        <f>+SUM(C27:K27)</f>
        <v>0</v>
      </c>
      <c r="N27" s="71"/>
      <c r="O27" s="228">
        <v>0</v>
      </c>
      <c r="P27" s="22"/>
      <c r="Q27" s="62">
        <f>+O27+M27</f>
        <v>0</v>
      </c>
    </row>
    <row r="28" spans="3:17" ht="12.75" customHeight="1">
      <c r="C28" s="63"/>
      <c r="D28" s="22"/>
      <c r="E28" s="63"/>
      <c r="F28" s="63"/>
      <c r="G28" s="71"/>
      <c r="H28" s="22"/>
      <c r="I28" s="71"/>
      <c r="J28" s="22"/>
      <c r="K28" s="228"/>
      <c r="L28" s="71"/>
      <c r="M28" s="62"/>
      <c r="N28" s="71"/>
      <c r="O28" s="228"/>
      <c r="P28" s="22"/>
      <c r="Q28" s="62"/>
    </row>
    <row r="29" spans="1:17" ht="12.75" customHeight="1">
      <c r="A29" s="14" t="s">
        <v>213</v>
      </c>
      <c r="C29" s="63">
        <v>0</v>
      </c>
      <c r="D29" s="22"/>
      <c r="E29" s="63">
        <v>0</v>
      </c>
      <c r="F29" s="63"/>
      <c r="G29" s="71">
        <v>0</v>
      </c>
      <c r="H29" s="22"/>
      <c r="I29" s="71">
        <v>0</v>
      </c>
      <c r="J29" s="22"/>
      <c r="K29" s="228">
        <v>0</v>
      </c>
      <c r="L29" s="71"/>
      <c r="M29" s="62">
        <f>+SUM(C29:K29)</f>
        <v>0</v>
      </c>
      <c r="N29" s="71"/>
      <c r="O29" s="228">
        <v>60</v>
      </c>
      <c r="P29" s="22"/>
      <c r="Q29" s="62">
        <f>+O29+M29</f>
        <v>60</v>
      </c>
    </row>
    <row r="30" spans="3:17" ht="12.75" customHeight="1">
      <c r="C30" s="65"/>
      <c r="D30" s="22"/>
      <c r="E30" s="65"/>
      <c r="F30" s="63"/>
      <c r="G30" s="65"/>
      <c r="H30" s="22"/>
      <c r="I30" s="65"/>
      <c r="J30" s="22"/>
      <c r="K30" s="65"/>
      <c r="L30" s="63"/>
      <c r="M30" s="65"/>
      <c r="N30" s="63"/>
      <c r="O30" s="239"/>
      <c r="P30" s="22"/>
      <c r="Q30" s="65"/>
    </row>
    <row r="31" spans="1:17" ht="12.75" customHeight="1">
      <c r="A31" s="22"/>
      <c r="B31" s="22"/>
      <c r="C31" s="64"/>
      <c r="D31" s="22"/>
      <c r="E31" s="64"/>
      <c r="F31" s="64"/>
      <c r="G31" s="64"/>
      <c r="H31" s="22"/>
      <c r="I31" s="64"/>
      <c r="J31" s="22"/>
      <c r="K31" s="64"/>
      <c r="L31" s="64"/>
      <c r="M31" s="64"/>
      <c r="N31" s="64"/>
      <c r="O31" s="240"/>
      <c r="P31" s="22"/>
      <c r="Q31" s="64"/>
    </row>
    <row r="32" spans="1:18" ht="12.75" customHeight="1" thickBot="1">
      <c r="A32" s="22" t="s">
        <v>167</v>
      </c>
      <c r="B32" s="22"/>
      <c r="C32" s="66">
        <f>SUM(C22:C30)+C21+C13</f>
        <v>127990</v>
      </c>
      <c r="D32" s="22"/>
      <c r="E32" s="66">
        <f>SUM(E22:E30)+E21+E13</f>
        <v>18457</v>
      </c>
      <c r="F32" s="64"/>
      <c r="G32" s="66">
        <f>SUM(G22:G30)+G21+G13</f>
        <v>-17</v>
      </c>
      <c r="H32" s="22"/>
      <c r="I32" s="66">
        <f>SUM(I22:I30)+I21+I13</f>
        <v>3973</v>
      </c>
      <c r="J32" s="22"/>
      <c r="K32" s="66">
        <f>SUM(K22:K30)+K21+K13</f>
        <v>69808</v>
      </c>
      <c r="L32" s="64"/>
      <c r="M32" s="66">
        <f>SUM(M22:M30)+M21+M13</f>
        <v>220211</v>
      </c>
      <c r="N32" s="64"/>
      <c r="O32" s="66">
        <f>SUM(O22:O30)+O21+O13</f>
        <v>14013</v>
      </c>
      <c r="P32" s="67"/>
      <c r="Q32" s="66">
        <f>SUM(Q22:Q30)+Q21+Q13</f>
        <v>234224</v>
      </c>
      <c r="R32" s="146"/>
    </row>
    <row r="33" spans="3:17" ht="12.75" customHeight="1" thickTop="1">
      <c r="C33" s="62"/>
      <c r="E33" s="62"/>
      <c r="F33" s="62"/>
      <c r="G33" s="62"/>
      <c r="I33" s="146"/>
      <c r="K33" s="62"/>
      <c r="L33" s="62"/>
      <c r="M33" s="62"/>
      <c r="N33" s="62"/>
      <c r="O33" s="1"/>
      <c r="Q33" s="146"/>
    </row>
    <row r="34" spans="3:17" ht="12.75" customHeight="1">
      <c r="C34" s="62"/>
      <c r="E34" s="62"/>
      <c r="F34" s="62"/>
      <c r="G34" s="62"/>
      <c r="I34" s="146"/>
      <c r="K34" s="62"/>
      <c r="L34" s="62"/>
      <c r="M34" s="62"/>
      <c r="N34" s="62"/>
      <c r="O34" s="1"/>
      <c r="Q34" s="146"/>
    </row>
    <row r="35" spans="1:17" ht="12.75" customHeight="1">
      <c r="A35" s="17" t="s">
        <v>168</v>
      </c>
      <c r="C35" s="7"/>
      <c r="E35" s="145"/>
      <c r="F35" s="242"/>
      <c r="G35" s="145"/>
      <c r="K35" s="145"/>
      <c r="L35" s="145"/>
      <c r="M35" s="145"/>
      <c r="N35" s="145"/>
      <c r="O35" s="238"/>
      <c r="Q35" s="7"/>
    </row>
    <row r="36" spans="1:17" ht="12.75" customHeight="1">
      <c r="A36" s="14" t="s">
        <v>53</v>
      </c>
      <c r="C36" s="62">
        <v>142150</v>
      </c>
      <c r="E36" s="62">
        <v>12323</v>
      </c>
      <c r="F36" s="62"/>
      <c r="G36" s="62">
        <v>-4367</v>
      </c>
      <c r="I36" s="5">
        <v>11548</v>
      </c>
      <c r="K36" s="62">
        <v>61550</v>
      </c>
      <c r="L36" s="62"/>
      <c r="M36" s="62">
        <f>+SUM(C36:K36)</f>
        <v>223204</v>
      </c>
      <c r="N36" s="62"/>
      <c r="O36" s="5">
        <v>14470</v>
      </c>
      <c r="Q36" s="62">
        <f>+O36+M36</f>
        <v>237674</v>
      </c>
    </row>
    <row r="37" spans="3:17" ht="12.75" customHeight="1">
      <c r="C37" s="243"/>
      <c r="D37" s="107"/>
      <c r="E37" s="243"/>
      <c r="F37" s="243"/>
      <c r="G37" s="243"/>
      <c r="H37" s="107"/>
      <c r="I37" s="243"/>
      <c r="J37" s="107"/>
      <c r="K37" s="243"/>
      <c r="L37" s="243"/>
      <c r="M37" s="243"/>
      <c r="N37" s="62"/>
      <c r="O37" s="243"/>
      <c r="Q37" s="243"/>
    </row>
    <row r="38" spans="1:17" ht="12.75" customHeight="1">
      <c r="A38" s="14" t="s">
        <v>5</v>
      </c>
      <c r="C38" s="255"/>
      <c r="D38" s="30"/>
      <c r="E38" s="62"/>
      <c r="F38" s="62"/>
      <c r="G38" s="62"/>
      <c r="H38" s="30"/>
      <c r="I38" s="30"/>
      <c r="J38" s="30"/>
      <c r="K38" s="62"/>
      <c r="L38" s="62"/>
      <c r="M38" s="256"/>
      <c r="N38" s="62"/>
      <c r="O38" s="259"/>
      <c r="Q38" s="260"/>
    </row>
    <row r="39" spans="1:17" ht="12.75" customHeight="1">
      <c r="A39" s="14" t="s">
        <v>6</v>
      </c>
      <c r="C39" s="255">
        <v>0</v>
      </c>
      <c r="D39" s="30"/>
      <c r="E39" s="62">
        <v>0</v>
      </c>
      <c r="F39" s="62"/>
      <c r="G39" s="62">
        <v>0</v>
      </c>
      <c r="H39" s="30"/>
      <c r="I39" s="71">
        <v>-1349</v>
      </c>
      <c r="J39" s="30"/>
      <c r="K39" s="62">
        <v>0</v>
      </c>
      <c r="L39" s="62"/>
      <c r="M39" s="256">
        <f>+SUM(C39:K39)</f>
        <v>-1349</v>
      </c>
      <c r="N39" s="62"/>
      <c r="O39" s="12">
        <v>0</v>
      </c>
      <c r="P39" s="35"/>
      <c r="Q39" s="256">
        <f>+O39+M39</f>
        <v>-1349</v>
      </c>
    </row>
    <row r="40" spans="3:17" ht="12.75" customHeight="1">
      <c r="C40" s="255"/>
      <c r="D40" s="30"/>
      <c r="E40" s="62"/>
      <c r="F40" s="62"/>
      <c r="G40" s="62"/>
      <c r="H40" s="30"/>
      <c r="I40" s="71"/>
      <c r="J40" s="30"/>
      <c r="K40" s="62"/>
      <c r="L40" s="62"/>
      <c r="M40" s="256"/>
      <c r="N40" s="62"/>
      <c r="O40" s="12"/>
      <c r="Q40" s="260"/>
    </row>
    <row r="41" spans="1:17" ht="12.75" customHeight="1">
      <c r="A41" s="14" t="s">
        <v>24</v>
      </c>
      <c r="C41" s="251">
        <f>+SUM(C38:C39)</f>
        <v>0</v>
      </c>
      <c r="D41" s="68"/>
      <c r="E41" s="252">
        <f>SUM(E38:E39)</f>
        <v>0</v>
      </c>
      <c r="F41" s="252"/>
      <c r="G41" s="252">
        <f>SUM(G38:G39)</f>
        <v>0</v>
      </c>
      <c r="H41" s="68"/>
      <c r="I41" s="252">
        <f>SUM(I38:I39)</f>
        <v>-1349</v>
      </c>
      <c r="J41" s="68"/>
      <c r="K41" s="252">
        <f>SUM(K38:K39)</f>
        <v>0</v>
      </c>
      <c r="L41" s="252"/>
      <c r="M41" s="253">
        <f>SUM(M38:M39)</f>
        <v>-1349</v>
      </c>
      <c r="N41" s="62"/>
      <c r="O41" s="11">
        <f>SUM(O38:O39)</f>
        <v>0</v>
      </c>
      <c r="Q41" s="291">
        <f>SUM(Q38:Q39)</f>
        <v>-1349</v>
      </c>
    </row>
    <row r="42" spans="3:17" ht="12.75" customHeight="1">
      <c r="C42" s="255"/>
      <c r="D42" s="30"/>
      <c r="E42" s="62"/>
      <c r="F42" s="62"/>
      <c r="G42" s="62"/>
      <c r="H42" s="30"/>
      <c r="I42" s="30"/>
      <c r="J42" s="30"/>
      <c r="K42" s="62"/>
      <c r="L42" s="62"/>
      <c r="M42" s="256"/>
      <c r="N42" s="62"/>
      <c r="O42" s="259"/>
      <c r="Q42" s="260"/>
    </row>
    <row r="43" spans="1:18" ht="12.75" customHeight="1">
      <c r="A43" s="14" t="s">
        <v>201</v>
      </c>
      <c r="C43" s="261">
        <v>0</v>
      </c>
      <c r="D43" s="107"/>
      <c r="E43" s="243">
        <v>0</v>
      </c>
      <c r="F43" s="243"/>
      <c r="G43" s="243">
        <v>0</v>
      </c>
      <c r="H43" s="107"/>
      <c r="I43" s="2">
        <v>0</v>
      </c>
      <c r="J43" s="107"/>
      <c r="K43" s="263">
        <v>1301</v>
      </c>
      <c r="L43" s="243"/>
      <c r="M43" s="262">
        <f>+SUM(C43:K43)</f>
        <v>1301</v>
      </c>
      <c r="N43" s="62"/>
      <c r="O43" s="264">
        <v>306</v>
      </c>
      <c r="Q43" s="265">
        <f>+O43+M43</f>
        <v>1607</v>
      </c>
      <c r="R43" s="146"/>
    </row>
    <row r="44" spans="1:17" ht="12.75" customHeight="1">
      <c r="A44" s="14" t="s">
        <v>4</v>
      </c>
      <c r="C44" s="246">
        <f>+SUM(C41:C43)</f>
        <v>0</v>
      </c>
      <c r="D44" s="247"/>
      <c r="E44" s="248">
        <f>SUM(E41:E43)</f>
        <v>0</v>
      </c>
      <c r="F44" s="248"/>
      <c r="G44" s="248">
        <f>SUM(G41:G43)</f>
        <v>0</v>
      </c>
      <c r="H44" s="247"/>
      <c r="I44" s="248">
        <f>SUM(I41:I43)</f>
        <v>-1349</v>
      </c>
      <c r="J44" s="247"/>
      <c r="K44" s="248">
        <f>SUM(K41:K43)</f>
        <v>1301</v>
      </c>
      <c r="L44" s="248"/>
      <c r="M44" s="249">
        <f>SUM(M41:M43)</f>
        <v>-48</v>
      </c>
      <c r="N44" s="62"/>
      <c r="O44" s="266">
        <f>+O43+O41</f>
        <v>306</v>
      </c>
      <c r="Q44" s="265">
        <f>+Q43+Q41</f>
        <v>258</v>
      </c>
    </row>
    <row r="45" spans="3:17" ht="12.75" customHeight="1">
      <c r="C45" s="62"/>
      <c r="E45" s="62"/>
      <c r="F45" s="62"/>
      <c r="G45" s="62"/>
      <c r="K45" s="62"/>
      <c r="L45" s="62"/>
      <c r="M45" s="62"/>
      <c r="N45" s="62"/>
      <c r="O45" s="238"/>
      <c r="Q45" s="62"/>
    </row>
    <row r="46" spans="1:17" ht="12.75" customHeight="1">
      <c r="A46" s="14" t="s">
        <v>110</v>
      </c>
      <c r="C46" s="63">
        <v>0</v>
      </c>
      <c r="D46" s="22"/>
      <c r="E46" s="63">
        <v>0</v>
      </c>
      <c r="F46" s="63"/>
      <c r="G46" s="71">
        <v>-1603</v>
      </c>
      <c r="H46" s="22"/>
      <c r="I46" s="71">
        <v>0</v>
      </c>
      <c r="J46" s="22"/>
      <c r="K46" s="71">
        <v>0</v>
      </c>
      <c r="L46" s="71"/>
      <c r="M46" s="62">
        <f>+SUM(C46:K46)</f>
        <v>-1603</v>
      </c>
      <c r="N46" s="71"/>
      <c r="O46" s="1">
        <v>0</v>
      </c>
      <c r="P46" s="22"/>
      <c r="Q46" s="62">
        <f>+O46+M46</f>
        <v>-1603</v>
      </c>
    </row>
    <row r="47" spans="3:17" ht="12.75" customHeight="1">
      <c r="C47" s="63"/>
      <c r="D47" s="22"/>
      <c r="E47" s="63"/>
      <c r="F47" s="63"/>
      <c r="G47" s="71"/>
      <c r="H47" s="22"/>
      <c r="I47" s="71"/>
      <c r="J47" s="22"/>
      <c r="K47" s="71"/>
      <c r="L47" s="71"/>
      <c r="M47" s="62"/>
      <c r="N47" s="71"/>
      <c r="O47" s="1"/>
      <c r="P47" s="22"/>
      <c r="Q47" s="62"/>
    </row>
    <row r="48" spans="1:17" ht="12.75" customHeight="1">
      <c r="A48" s="14" t="s">
        <v>3</v>
      </c>
      <c r="C48" s="63">
        <v>0</v>
      </c>
      <c r="D48" s="22"/>
      <c r="E48" s="63">
        <v>0</v>
      </c>
      <c r="F48" s="63"/>
      <c r="G48" s="71">
        <v>0</v>
      </c>
      <c r="H48" s="22"/>
      <c r="I48" s="71">
        <v>0</v>
      </c>
      <c r="J48" s="22"/>
      <c r="K48" s="71">
        <v>0</v>
      </c>
      <c r="L48" s="71"/>
      <c r="M48" s="62">
        <f>+SUM(C48:K48)</f>
        <v>0</v>
      </c>
      <c r="N48" s="71"/>
      <c r="O48" s="5">
        <v>-44</v>
      </c>
      <c r="P48" s="22"/>
      <c r="Q48" s="62">
        <f>+O48+M48</f>
        <v>-44</v>
      </c>
    </row>
    <row r="49" spans="3:17" ht="12.75" customHeight="1">
      <c r="C49" s="63"/>
      <c r="D49" s="22"/>
      <c r="E49" s="63"/>
      <c r="F49" s="63"/>
      <c r="G49" s="71"/>
      <c r="H49" s="22"/>
      <c r="I49" s="71"/>
      <c r="J49" s="22"/>
      <c r="K49" s="71"/>
      <c r="L49" s="71"/>
      <c r="M49" s="62"/>
      <c r="N49" s="71"/>
      <c r="O49" s="5"/>
      <c r="P49" s="22"/>
      <c r="Q49" s="62"/>
    </row>
    <row r="50" spans="1:17" ht="12.75" customHeight="1">
      <c r="A50" s="14" t="s">
        <v>213</v>
      </c>
      <c r="C50" s="63">
        <v>0</v>
      </c>
      <c r="D50" s="22"/>
      <c r="E50" s="63">
        <v>0</v>
      </c>
      <c r="F50" s="63"/>
      <c r="G50" s="71">
        <v>0</v>
      </c>
      <c r="H50" s="22"/>
      <c r="I50" s="71">
        <v>0</v>
      </c>
      <c r="J50" s="22"/>
      <c r="K50" s="71">
        <v>0</v>
      </c>
      <c r="L50" s="71"/>
      <c r="M50" s="62">
        <f>+SUM(C50:K50)</f>
        <v>0</v>
      </c>
      <c r="N50" s="71"/>
      <c r="O50" s="5">
        <v>140</v>
      </c>
      <c r="P50" s="22"/>
      <c r="Q50" s="62">
        <f>+O50+M50</f>
        <v>140</v>
      </c>
    </row>
    <row r="51" spans="3:17" ht="12.75">
      <c r="C51" s="65"/>
      <c r="D51" s="22"/>
      <c r="E51" s="65"/>
      <c r="F51" s="63"/>
      <c r="G51" s="65"/>
      <c r="H51" s="22"/>
      <c r="I51" s="65"/>
      <c r="J51" s="22"/>
      <c r="K51" s="65"/>
      <c r="L51" s="63"/>
      <c r="M51" s="65"/>
      <c r="N51" s="63"/>
      <c r="O51" s="239"/>
      <c r="P51" s="22"/>
      <c r="Q51" s="65"/>
    </row>
    <row r="52" spans="1:17" ht="12.75" customHeight="1">
      <c r="A52" s="22"/>
      <c r="B52" s="22"/>
      <c r="C52" s="64"/>
      <c r="D52" s="22"/>
      <c r="E52" s="64"/>
      <c r="F52" s="64"/>
      <c r="G52" s="64"/>
      <c r="H52" s="22"/>
      <c r="I52" s="64"/>
      <c r="J52" s="22"/>
      <c r="K52" s="64"/>
      <c r="L52" s="64"/>
      <c r="M52" s="64"/>
      <c r="N52" s="64"/>
      <c r="O52" s="240"/>
      <c r="P52" s="22"/>
      <c r="Q52" s="64"/>
    </row>
    <row r="53" spans="1:18" ht="12.75" customHeight="1" thickBot="1">
      <c r="A53" s="22" t="s">
        <v>169</v>
      </c>
      <c r="B53" s="22"/>
      <c r="C53" s="66">
        <f>+SUM(C45:C51)+C44+C36</f>
        <v>142150</v>
      </c>
      <c r="D53" s="22"/>
      <c r="E53" s="66">
        <f>+SUM(E45:E51)+E44+E36</f>
        <v>12323</v>
      </c>
      <c r="F53" s="64"/>
      <c r="G53" s="66">
        <f>+SUM(G45:G51)+G44+G36</f>
        <v>-5970</v>
      </c>
      <c r="H53" s="22"/>
      <c r="I53" s="66">
        <f>+SUM(I45:I51)+I44+I36</f>
        <v>10199</v>
      </c>
      <c r="J53" s="22"/>
      <c r="K53" s="66">
        <f>+SUM(K45:K51)+K44+K36</f>
        <v>62851</v>
      </c>
      <c r="L53" s="64"/>
      <c r="M53" s="66">
        <f>+SUM(M45:M51)+M44+M36</f>
        <v>221553</v>
      </c>
      <c r="N53" s="64"/>
      <c r="O53" s="66">
        <f>+SUM(O45:O51)+O44+O36</f>
        <v>14872</v>
      </c>
      <c r="P53" s="67"/>
      <c r="Q53" s="66">
        <f>+SUM(Q45:Q51)+Q44+Q36</f>
        <v>236425</v>
      </c>
      <c r="R53" s="146"/>
    </row>
    <row r="54" spans="3:17" ht="12.75" customHeight="1" thickTop="1">
      <c r="C54" s="62"/>
      <c r="E54" s="62"/>
      <c r="F54" s="62"/>
      <c r="G54" s="62"/>
      <c r="I54" s="146"/>
      <c r="K54" s="62"/>
      <c r="L54" s="62"/>
      <c r="M54" s="62"/>
      <c r="N54" s="62"/>
      <c r="O54" s="146"/>
      <c r="Q54" s="146"/>
    </row>
    <row r="55" spans="3:14" ht="12.75" customHeight="1">
      <c r="C55" s="62"/>
      <c r="E55" s="62"/>
      <c r="F55" s="62"/>
      <c r="G55" s="62"/>
      <c r="K55" s="62"/>
      <c r="L55" s="62"/>
      <c r="M55" s="62"/>
      <c r="N55" s="62"/>
    </row>
    <row r="56" spans="3:14" ht="12.75" customHeight="1">
      <c r="C56" s="62"/>
      <c r="E56" s="62"/>
      <c r="F56" s="62"/>
      <c r="G56" s="62"/>
      <c r="K56" s="62"/>
      <c r="L56" s="62"/>
      <c r="M56" s="62"/>
      <c r="N56" s="62"/>
    </row>
    <row r="57" spans="3:14" ht="12.75" customHeight="1">
      <c r="C57" s="62"/>
      <c r="E57" s="62"/>
      <c r="F57" s="62"/>
      <c r="G57" s="62"/>
      <c r="K57" s="62"/>
      <c r="L57" s="62"/>
      <c r="M57" s="62"/>
      <c r="N57" s="62"/>
    </row>
    <row r="58" spans="3:14" ht="12.75" customHeight="1">
      <c r="C58" s="62"/>
      <c r="E58" s="62"/>
      <c r="F58" s="62"/>
      <c r="G58" s="62"/>
      <c r="K58" s="62"/>
      <c r="L58" s="62"/>
      <c r="M58" s="62"/>
      <c r="N58" s="62"/>
    </row>
  </sheetData>
  <sheetProtection/>
  <mergeCells count="2">
    <mergeCell ref="E7:I7"/>
    <mergeCell ref="C6:M6"/>
  </mergeCells>
  <printOptions horizontalCentered="1"/>
  <pageMargins left="0.5" right="0.25" top="0.59" bottom="0.83" header="0.5" footer="0.39"/>
  <pageSetup firstPageNumber="4" useFirstPageNumber="1" fitToHeight="1" fitToWidth="1" horizontalDpi="600" verticalDpi="600" orientation="landscape" paperSize="9" scale="65"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276"/>
  <sheetViews>
    <sheetView tabSelected="1" zoomScaleSheetLayoutView="75" zoomScalePageLayoutView="0" workbookViewId="0" topLeftCell="A91">
      <selection activeCell="G105" sqref="G105"/>
    </sheetView>
  </sheetViews>
  <sheetFormatPr defaultColWidth="9.00390625" defaultRowHeight="12.75" customHeight="1"/>
  <cols>
    <col min="1" max="1" width="4.75390625" style="137" customWidth="1"/>
    <col min="2" max="2" width="3.125" style="22" customWidth="1"/>
    <col min="3" max="3" width="8.375" style="22" customWidth="1"/>
    <col min="4" max="4" width="11.375" style="22" customWidth="1"/>
    <col min="5" max="5" width="10.75390625" style="16" customWidth="1"/>
    <col min="6" max="6" width="12.50390625" style="22" customWidth="1"/>
    <col min="7" max="7" width="14.625" style="22" customWidth="1"/>
    <col min="8" max="8" width="15.75390625" style="22" customWidth="1"/>
    <col min="9" max="9" width="15.125" style="22" customWidth="1"/>
    <col min="10" max="10" width="11.625" style="22" bestFit="1" customWidth="1"/>
    <col min="11" max="11" width="6.00390625" style="22" bestFit="1" customWidth="1"/>
    <col min="12" max="12" width="5.75390625" style="22" bestFit="1" customWidth="1"/>
    <col min="13" max="13" width="6.75390625" style="22" bestFit="1" customWidth="1"/>
    <col min="14" max="14" width="12.625" style="22" customWidth="1"/>
    <col min="15" max="16384" width="9.00390625" style="22" customWidth="1"/>
  </cols>
  <sheetData>
    <row r="1" ht="12.75" customHeight="1">
      <c r="A1" s="40" t="s">
        <v>215</v>
      </c>
    </row>
    <row r="2" ht="12.75" customHeight="1">
      <c r="A2" s="285" t="s">
        <v>160</v>
      </c>
    </row>
    <row r="4" ht="12.75" customHeight="1">
      <c r="A4" s="40" t="s">
        <v>151</v>
      </c>
    </row>
    <row r="6" spans="1:2" ht="12.75" customHeight="1">
      <c r="A6" s="137">
        <v>1</v>
      </c>
      <c r="B6" s="25" t="s">
        <v>212</v>
      </c>
    </row>
    <row r="8" spans="2:11" ht="12.75" customHeight="1">
      <c r="B8" s="127"/>
      <c r="C8" s="127"/>
      <c r="D8" s="127"/>
      <c r="E8" s="127"/>
      <c r="F8" s="127"/>
      <c r="G8" s="127"/>
      <c r="H8" s="127"/>
      <c r="I8" s="127"/>
      <c r="J8" s="128"/>
      <c r="K8" s="128"/>
    </row>
    <row r="9" spans="2:11" ht="12.75" customHeight="1">
      <c r="B9" s="127"/>
      <c r="C9" s="127"/>
      <c r="D9" s="127"/>
      <c r="E9" s="127"/>
      <c r="F9" s="127"/>
      <c r="G9" s="127"/>
      <c r="H9" s="127"/>
      <c r="I9" s="127"/>
      <c r="J9" s="128"/>
      <c r="K9" s="128"/>
    </row>
    <row r="10" spans="2:11" ht="12.75" customHeight="1">
      <c r="B10" s="127"/>
      <c r="C10" s="127"/>
      <c r="D10" s="127"/>
      <c r="E10" s="127"/>
      <c r="F10" s="127"/>
      <c r="G10" s="127"/>
      <c r="H10" s="127"/>
      <c r="I10" s="127"/>
      <c r="J10" s="128"/>
      <c r="K10" s="128"/>
    </row>
    <row r="11" spans="2:11" ht="12.75" customHeight="1">
      <c r="B11" s="127"/>
      <c r="C11" s="127"/>
      <c r="D11" s="127"/>
      <c r="E11" s="127"/>
      <c r="F11" s="127"/>
      <c r="G11" s="127"/>
      <c r="H11" s="127"/>
      <c r="I11" s="127"/>
      <c r="J11" s="128"/>
      <c r="K11" s="128"/>
    </row>
    <row r="12" spans="2:9" ht="12.75" customHeight="1">
      <c r="B12" s="129"/>
      <c r="C12" s="129"/>
      <c r="D12" s="129"/>
      <c r="E12" s="129"/>
      <c r="F12" s="129"/>
      <c r="G12" s="129"/>
      <c r="H12" s="129"/>
      <c r="I12" s="129"/>
    </row>
    <row r="13" spans="2:9" ht="12.75" customHeight="1">
      <c r="B13" s="129"/>
      <c r="C13" s="129"/>
      <c r="D13" s="129"/>
      <c r="E13" s="129"/>
      <c r="F13" s="129"/>
      <c r="G13" s="129"/>
      <c r="H13" s="129"/>
      <c r="I13" s="129"/>
    </row>
    <row r="14" spans="2:9" ht="12.75" customHeight="1">
      <c r="B14" s="129"/>
      <c r="C14" s="129"/>
      <c r="D14" s="129"/>
      <c r="E14" s="129"/>
      <c r="F14" s="129"/>
      <c r="G14" s="129"/>
      <c r="H14" s="129"/>
      <c r="I14" s="129"/>
    </row>
    <row r="15" spans="2:9" ht="12.75" customHeight="1">
      <c r="B15" s="129"/>
      <c r="C15" s="129"/>
      <c r="D15" s="129"/>
      <c r="E15" s="129"/>
      <c r="F15" s="129"/>
      <c r="G15" s="129"/>
      <c r="H15" s="129"/>
      <c r="I15" s="129"/>
    </row>
    <row r="16" spans="2:9" ht="12.75" customHeight="1">
      <c r="B16" s="129"/>
      <c r="C16" s="129"/>
      <c r="D16" s="129"/>
      <c r="E16" s="129"/>
      <c r="F16" s="129"/>
      <c r="G16" s="129"/>
      <c r="H16" s="129"/>
      <c r="I16" s="129"/>
    </row>
    <row r="17" spans="1:9" ht="12.75" customHeight="1">
      <c r="A17" s="137">
        <v>2</v>
      </c>
      <c r="B17" s="25" t="s">
        <v>228</v>
      </c>
      <c r="D17" s="129"/>
      <c r="E17" s="129"/>
      <c r="F17" s="129"/>
      <c r="G17" s="129"/>
      <c r="H17" s="129"/>
      <c r="I17" s="129"/>
    </row>
    <row r="18" spans="2:9" ht="12.75" customHeight="1">
      <c r="B18" s="129"/>
      <c r="C18" s="129"/>
      <c r="D18" s="129"/>
      <c r="E18" s="129"/>
      <c r="F18" s="129"/>
      <c r="G18" s="129"/>
      <c r="H18" s="129"/>
      <c r="I18" s="129"/>
    </row>
    <row r="19" spans="2:9" ht="12.75" customHeight="1">
      <c r="B19" s="129"/>
      <c r="C19" s="129"/>
      <c r="D19" s="129"/>
      <c r="E19" s="129"/>
      <c r="F19" s="129"/>
      <c r="G19" s="129"/>
      <c r="H19" s="129"/>
      <c r="I19" s="129"/>
    </row>
    <row r="20" spans="2:9" ht="12.75" customHeight="1">
      <c r="B20" s="129"/>
      <c r="C20" s="129"/>
      <c r="D20" s="129"/>
      <c r="E20" s="129"/>
      <c r="F20" s="129"/>
      <c r="G20" s="129"/>
      <c r="H20" s="129"/>
      <c r="I20" s="129"/>
    </row>
    <row r="21" spans="2:9" ht="12.75" customHeight="1">
      <c r="B21" s="129"/>
      <c r="C21" s="129"/>
      <c r="D21" s="129"/>
      <c r="E21" s="129"/>
      <c r="F21" s="129"/>
      <c r="G21" s="129"/>
      <c r="H21" s="129"/>
      <c r="I21" s="129"/>
    </row>
    <row r="22" spans="2:9" ht="12.75" customHeight="1">
      <c r="B22" s="129"/>
      <c r="C22" s="129"/>
      <c r="D22" s="129"/>
      <c r="E22" s="129"/>
      <c r="F22" s="129"/>
      <c r="G22" s="129"/>
      <c r="H22" s="129"/>
      <c r="I22" s="129"/>
    </row>
    <row r="23" spans="2:9" ht="13.5" customHeight="1">
      <c r="B23" s="130" t="s">
        <v>229</v>
      </c>
      <c r="C23" s="129"/>
      <c r="D23" s="129"/>
      <c r="E23" s="130" t="s">
        <v>230</v>
      </c>
      <c r="F23" s="129"/>
      <c r="G23" s="129"/>
      <c r="H23" s="129"/>
      <c r="I23" s="129"/>
    </row>
    <row r="24" spans="2:9" ht="13.5" customHeight="1">
      <c r="B24" s="130" t="s">
        <v>231</v>
      </c>
      <c r="C24" s="129"/>
      <c r="D24" s="129"/>
      <c r="E24" s="130" t="s">
        <v>232</v>
      </c>
      <c r="F24" s="129"/>
      <c r="G24" s="129"/>
      <c r="H24" s="129"/>
      <c r="I24" s="129"/>
    </row>
    <row r="25" spans="2:9" ht="13.5" customHeight="1">
      <c r="B25" s="130" t="s">
        <v>233</v>
      </c>
      <c r="C25" s="129"/>
      <c r="D25" s="129"/>
      <c r="E25" s="130" t="s">
        <v>234</v>
      </c>
      <c r="F25" s="129"/>
      <c r="G25" s="129"/>
      <c r="H25" s="129"/>
      <c r="I25" s="129"/>
    </row>
    <row r="26" spans="2:9" ht="13.5" customHeight="1">
      <c r="B26" s="130" t="s">
        <v>235</v>
      </c>
      <c r="C26" s="129"/>
      <c r="D26" s="129"/>
      <c r="E26" s="130" t="s">
        <v>204</v>
      </c>
      <c r="F26" s="129"/>
      <c r="G26" s="129"/>
      <c r="H26" s="129"/>
      <c r="I26" s="129"/>
    </row>
    <row r="27" spans="2:9" ht="13.5" customHeight="1">
      <c r="B27" s="130" t="s">
        <v>119</v>
      </c>
      <c r="C27" s="129"/>
      <c r="D27" s="129"/>
      <c r="E27" s="130" t="s">
        <v>120</v>
      </c>
      <c r="F27" s="129"/>
      <c r="G27" s="129"/>
      <c r="H27" s="129"/>
      <c r="I27" s="129"/>
    </row>
    <row r="28" spans="2:9" ht="12.75" customHeight="1">
      <c r="B28" s="130" t="s">
        <v>25</v>
      </c>
      <c r="C28" s="129"/>
      <c r="E28" s="130" t="s">
        <v>236</v>
      </c>
      <c r="F28" s="129"/>
      <c r="G28" s="129"/>
      <c r="H28" s="129"/>
      <c r="I28" s="129"/>
    </row>
    <row r="29" spans="2:9" ht="12.75" customHeight="1">
      <c r="B29" s="130" t="s">
        <v>121</v>
      </c>
      <c r="C29" s="129"/>
      <c r="E29" s="130" t="s">
        <v>122</v>
      </c>
      <c r="F29" s="129"/>
      <c r="G29" s="129"/>
      <c r="H29" s="129"/>
      <c r="I29" s="129"/>
    </row>
    <row r="30" spans="2:9" ht="12.75" customHeight="1">
      <c r="B30" s="130" t="s">
        <v>237</v>
      </c>
      <c r="C30" s="129"/>
      <c r="E30" s="130" t="s">
        <v>238</v>
      </c>
      <c r="F30" s="129"/>
      <c r="G30" s="129"/>
      <c r="H30" s="129"/>
      <c r="I30" s="129"/>
    </row>
    <row r="31" spans="2:9" ht="12.75" customHeight="1">
      <c r="B31" s="130" t="s">
        <v>123</v>
      </c>
      <c r="C31" s="129"/>
      <c r="E31" s="130" t="s">
        <v>124</v>
      </c>
      <c r="F31" s="129"/>
      <c r="G31" s="129"/>
      <c r="H31" s="129"/>
      <c r="I31" s="129"/>
    </row>
    <row r="32" spans="2:9" ht="12.75" customHeight="1">
      <c r="B32" s="130" t="s">
        <v>125</v>
      </c>
      <c r="C32" s="129"/>
      <c r="E32" s="130" t="s">
        <v>128</v>
      </c>
      <c r="F32" s="129"/>
      <c r="G32" s="129"/>
      <c r="H32" s="129"/>
      <c r="I32" s="129"/>
    </row>
    <row r="33" spans="2:9" ht="12.75">
      <c r="B33" s="130" t="s">
        <v>126</v>
      </c>
      <c r="C33" s="129"/>
      <c r="E33" s="130" t="s">
        <v>136</v>
      </c>
      <c r="F33" s="129"/>
      <c r="G33" s="129"/>
      <c r="H33" s="129"/>
      <c r="I33" s="129"/>
    </row>
    <row r="34" spans="2:9" ht="12.75">
      <c r="B34" s="130"/>
      <c r="C34" s="129"/>
      <c r="E34" s="130" t="s">
        <v>135</v>
      </c>
      <c r="F34" s="129"/>
      <c r="G34" s="129"/>
      <c r="H34" s="129"/>
      <c r="I34" s="129"/>
    </row>
    <row r="35" spans="2:9" ht="12.75" customHeight="1">
      <c r="B35" s="130" t="s">
        <v>127</v>
      </c>
      <c r="C35" s="129"/>
      <c r="E35" s="130" t="s">
        <v>133</v>
      </c>
      <c r="F35" s="129"/>
      <c r="G35" s="129"/>
      <c r="H35" s="129"/>
      <c r="I35" s="129"/>
    </row>
    <row r="36" spans="2:9" ht="12.75" customHeight="1">
      <c r="B36" s="130"/>
      <c r="C36" s="129"/>
      <c r="E36" s="130" t="s">
        <v>134</v>
      </c>
      <c r="F36" s="129"/>
      <c r="G36" s="129"/>
      <c r="H36" s="129"/>
      <c r="I36" s="129"/>
    </row>
    <row r="37" spans="2:9" ht="12.75" customHeight="1">
      <c r="B37" s="130" t="s">
        <v>129</v>
      </c>
      <c r="C37" s="129"/>
      <c r="E37" s="130" t="s">
        <v>131</v>
      </c>
      <c r="F37" s="129"/>
      <c r="G37" s="129"/>
      <c r="H37" s="129"/>
      <c r="I37" s="129"/>
    </row>
    <row r="38" spans="2:9" ht="12.75" customHeight="1">
      <c r="B38" s="130" t="s">
        <v>130</v>
      </c>
      <c r="C38" s="129"/>
      <c r="E38" s="130" t="s">
        <v>132</v>
      </c>
      <c r="F38" s="129"/>
      <c r="G38" s="129"/>
      <c r="H38" s="129"/>
      <c r="I38" s="129"/>
    </row>
    <row r="39" spans="2:9" ht="12.75" customHeight="1">
      <c r="B39" s="130"/>
      <c r="C39" s="129"/>
      <c r="D39" s="130"/>
      <c r="E39" s="129"/>
      <c r="F39" s="129"/>
      <c r="G39" s="129"/>
      <c r="H39" s="129"/>
      <c r="I39" s="129"/>
    </row>
    <row r="40" spans="2:9" ht="12.75" customHeight="1">
      <c r="B40" s="130"/>
      <c r="C40" s="129"/>
      <c r="D40" s="130"/>
      <c r="E40" s="129"/>
      <c r="F40" s="129"/>
      <c r="G40" s="129"/>
      <c r="H40" s="129"/>
      <c r="I40" s="129"/>
    </row>
    <row r="41" spans="2:9" ht="12.75" customHeight="1">
      <c r="B41" s="130"/>
      <c r="C41" s="129"/>
      <c r="D41" s="130"/>
      <c r="E41" s="129"/>
      <c r="F41" s="129"/>
      <c r="G41" s="129"/>
      <c r="H41" s="129"/>
      <c r="I41" s="129"/>
    </row>
    <row r="42" spans="2:9" ht="12.75" customHeight="1">
      <c r="B42" s="130"/>
      <c r="C42" s="129"/>
      <c r="D42" s="130"/>
      <c r="E42" s="129"/>
      <c r="F42" s="129"/>
      <c r="G42" s="129"/>
      <c r="H42" s="129"/>
      <c r="I42" s="129"/>
    </row>
    <row r="43" spans="2:9" ht="12.75" customHeight="1">
      <c r="B43" s="130"/>
      <c r="C43" s="129"/>
      <c r="D43" s="130"/>
      <c r="E43" s="129"/>
      <c r="F43" s="129"/>
      <c r="G43" s="129"/>
      <c r="H43" s="129"/>
      <c r="I43" s="129"/>
    </row>
    <row r="44" spans="2:9" ht="12.75" customHeight="1">
      <c r="B44" s="130"/>
      <c r="C44" s="129"/>
      <c r="D44" s="130"/>
      <c r="E44" s="129"/>
      <c r="F44" s="129"/>
      <c r="G44" s="129"/>
      <c r="H44" s="129"/>
      <c r="I44" s="129"/>
    </row>
    <row r="45" spans="1:9" ht="12.75" customHeight="1">
      <c r="A45" s="137">
        <v>3</v>
      </c>
      <c r="B45" s="40" t="s">
        <v>43</v>
      </c>
      <c r="C45" s="129"/>
      <c r="D45" s="129"/>
      <c r="E45" s="129"/>
      <c r="F45" s="129"/>
      <c r="G45" s="129"/>
      <c r="H45" s="129"/>
      <c r="I45" s="129"/>
    </row>
    <row r="46" spans="2:9" ht="12.75" customHeight="1">
      <c r="B46" s="36"/>
      <c r="C46" s="129"/>
      <c r="D46" s="129"/>
      <c r="E46" s="129"/>
      <c r="F46" s="129"/>
      <c r="G46" s="129"/>
      <c r="H46" s="129"/>
      <c r="I46" s="129"/>
    </row>
    <row r="47" spans="2:9" ht="12.75" customHeight="1">
      <c r="B47" s="22" t="s">
        <v>74</v>
      </c>
      <c r="C47" s="129"/>
      <c r="D47" s="129"/>
      <c r="E47" s="129"/>
      <c r="F47" s="129"/>
      <c r="G47" s="129"/>
      <c r="H47" s="129"/>
      <c r="I47" s="129"/>
    </row>
    <row r="48" spans="2:9" ht="12.75" customHeight="1">
      <c r="B48" s="129"/>
      <c r="C48" s="129"/>
      <c r="D48" s="129"/>
      <c r="E48" s="129"/>
      <c r="F48" s="129"/>
      <c r="G48" s="129"/>
      <c r="H48" s="129"/>
      <c r="I48" s="129"/>
    </row>
    <row r="49" spans="1:2" s="41" customFormat="1" ht="12.75" customHeight="1">
      <c r="A49" s="137">
        <v>4</v>
      </c>
      <c r="B49" s="40" t="s">
        <v>103</v>
      </c>
    </row>
    <row r="50" spans="2:9" ht="12.75" customHeight="1">
      <c r="B50" s="36"/>
      <c r="C50" s="36"/>
      <c r="D50" s="36"/>
      <c r="E50" s="36"/>
      <c r="F50" s="36"/>
      <c r="G50" s="36"/>
      <c r="H50" s="36"/>
      <c r="I50" s="36"/>
    </row>
    <row r="51" spans="1:2" ht="12.75" customHeight="1">
      <c r="A51" s="132"/>
      <c r="B51" s="22" t="s">
        <v>152</v>
      </c>
    </row>
    <row r="53" spans="1:9" ht="12.75" customHeight="1">
      <c r="A53" s="137">
        <v>5</v>
      </c>
      <c r="B53" s="40" t="s">
        <v>30</v>
      </c>
      <c r="C53" s="129"/>
      <c r="D53" s="129"/>
      <c r="E53" s="129"/>
      <c r="F53" s="129"/>
      <c r="G53" s="129"/>
      <c r="H53" s="129"/>
      <c r="I53" s="129"/>
    </row>
    <row r="54" spans="2:9" ht="12.75" customHeight="1">
      <c r="B54" s="130"/>
      <c r="C54" s="129"/>
      <c r="D54" s="129"/>
      <c r="E54" s="129"/>
      <c r="F54" s="129"/>
      <c r="G54" s="129"/>
      <c r="H54" s="129"/>
      <c r="I54" s="129"/>
    </row>
    <row r="55" spans="1:9" ht="12.75">
      <c r="A55" s="132"/>
      <c r="B55" s="305" t="s">
        <v>241</v>
      </c>
      <c r="C55" s="305"/>
      <c r="D55" s="305"/>
      <c r="E55" s="305"/>
      <c r="F55" s="305"/>
      <c r="G55" s="305"/>
      <c r="H55" s="305"/>
      <c r="I55" s="305"/>
    </row>
    <row r="56" spans="1:9" ht="12.75">
      <c r="A56" s="132"/>
      <c r="B56" s="305"/>
      <c r="C56" s="305"/>
      <c r="D56" s="305"/>
      <c r="E56" s="305"/>
      <c r="F56" s="305"/>
      <c r="G56" s="305"/>
      <c r="H56" s="305"/>
      <c r="I56" s="305"/>
    </row>
    <row r="58" spans="1:2" ht="12.75" customHeight="1">
      <c r="A58" s="137">
        <v>6</v>
      </c>
      <c r="B58" s="25" t="s">
        <v>239</v>
      </c>
    </row>
    <row r="59" ht="12.75" customHeight="1">
      <c r="B59" s="25"/>
    </row>
    <row r="60" ht="12.75" customHeight="1">
      <c r="B60" s="22" t="s">
        <v>240</v>
      </c>
    </row>
    <row r="62" spans="1:9" s="41" customFormat="1" ht="12.75" customHeight="1">
      <c r="A62" s="137">
        <v>7</v>
      </c>
      <c r="B62" s="42" t="s">
        <v>260</v>
      </c>
      <c r="C62" s="42"/>
      <c r="D62" s="42"/>
      <c r="E62" s="131"/>
      <c r="F62" s="131"/>
      <c r="G62" s="131"/>
      <c r="H62" s="43"/>
      <c r="I62" s="43"/>
    </row>
    <row r="63" s="41" customFormat="1" ht="12.75" customHeight="1">
      <c r="A63" s="137"/>
    </row>
    <row r="64" spans="2:9" ht="12.75" customHeight="1">
      <c r="B64" s="36"/>
      <c r="C64" s="36"/>
      <c r="D64" s="36"/>
      <c r="E64" s="36"/>
      <c r="F64" s="36"/>
      <c r="G64" s="36"/>
      <c r="H64" s="36"/>
      <c r="I64" s="36"/>
    </row>
    <row r="65" spans="2:9" ht="12.75" customHeight="1">
      <c r="B65" s="36"/>
      <c r="C65" s="36"/>
      <c r="D65" s="36"/>
      <c r="E65" s="36"/>
      <c r="F65" s="36"/>
      <c r="G65" s="36"/>
      <c r="H65" s="36"/>
      <c r="I65" s="36"/>
    </row>
    <row r="66" spans="1:9" s="41" customFormat="1" ht="12.75" customHeight="1">
      <c r="A66" s="137"/>
      <c r="B66" s="130"/>
      <c r="C66" s="130"/>
      <c r="D66" s="130"/>
      <c r="E66" s="130"/>
      <c r="F66" s="130"/>
      <c r="G66" s="130"/>
      <c r="H66" s="130"/>
      <c r="I66" s="130"/>
    </row>
    <row r="67" spans="1:9" s="41" customFormat="1" ht="12.75" customHeight="1">
      <c r="A67" s="137"/>
      <c r="B67" s="130"/>
      <c r="C67" s="130"/>
      <c r="D67" s="130"/>
      <c r="E67" s="130"/>
      <c r="F67" s="130"/>
      <c r="G67" s="130"/>
      <c r="H67" s="130"/>
      <c r="I67" s="130"/>
    </row>
    <row r="68" spans="1:9" s="41" customFormat="1" ht="12.75" customHeight="1">
      <c r="A68" s="137"/>
      <c r="B68" s="130"/>
      <c r="C68" s="130"/>
      <c r="D68" s="130"/>
      <c r="E68" s="130"/>
      <c r="F68" s="130"/>
      <c r="G68" s="130"/>
      <c r="H68" s="130"/>
      <c r="I68" s="130"/>
    </row>
    <row r="69" spans="1:9" s="41" customFormat="1" ht="12.75" customHeight="1">
      <c r="A69" s="137"/>
      <c r="B69" s="130"/>
      <c r="C69" s="130"/>
      <c r="D69" s="130"/>
      <c r="E69" s="130"/>
      <c r="F69" s="130"/>
      <c r="G69" s="130"/>
      <c r="H69" s="130"/>
      <c r="I69" s="130"/>
    </row>
    <row r="70" spans="1:9" s="41" customFormat="1" ht="12.75" customHeight="1">
      <c r="A70" s="137"/>
      <c r="B70" s="130"/>
      <c r="C70" s="130"/>
      <c r="D70" s="130"/>
      <c r="E70" s="130"/>
      <c r="F70" s="130"/>
      <c r="G70" s="130"/>
      <c r="H70" s="130"/>
      <c r="I70" s="130"/>
    </row>
    <row r="71" spans="1:9" s="41" customFormat="1" ht="12.75" customHeight="1">
      <c r="A71" s="137"/>
      <c r="B71" s="130"/>
      <c r="C71" s="130"/>
      <c r="D71" s="130"/>
      <c r="E71" s="130"/>
      <c r="F71" s="130"/>
      <c r="G71" s="130"/>
      <c r="H71" s="130"/>
      <c r="I71" s="130"/>
    </row>
    <row r="72" spans="1:9" s="41" customFormat="1" ht="12.75" customHeight="1">
      <c r="A72" s="137"/>
      <c r="B72" s="130"/>
      <c r="C72" s="130"/>
      <c r="D72" s="130"/>
      <c r="E72" s="130"/>
      <c r="F72" s="130"/>
      <c r="G72" s="130"/>
      <c r="H72" s="130"/>
      <c r="I72" s="130"/>
    </row>
    <row r="73" spans="1:9" s="41" customFormat="1" ht="12.75" customHeight="1">
      <c r="A73" s="137"/>
      <c r="B73" s="130"/>
      <c r="C73" s="130"/>
      <c r="D73" s="130"/>
      <c r="E73" s="130"/>
      <c r="F73" s="130"/>
      <c r="G73" s="130"/>
      <c r="H73" s="130"/>
      <c r="I73" s="130"/>
    </row>
    <row r="74" spans="1:9" s="41" customFormat="1" ht="12.75" customHeight="1">
      <c r="A74" s="137"/>
      <c r="B74" s="130"/>
      <c r="C74" s="130"/>
      <c r="D74" s="130"/>
      <c r="E74" s="130"/>
      <c r="F74" s="130"/>
      <c r="G74" s="132"/>
      <c r="I74" s="130"/>
    </row>
    <row r="75" spans="1:9" s="41" customFormat="1" ht="12.75" customHeight="1">
      <c r="A75" s="137"/>
      <c r="B75" s="130"/>
      <c r="C75" s="130"/>
      <c r="D75" s="130"/>
      <c r="E75" s="130"/>
      <c r="F75" s="130"/>
      <c r="G75" s="132"/>
      <c r="I75" s="130"/>
    </row>
    <row r="76" spans="1:9" s="41" customFormat="1" ht="12.75" customHeight="1">
      <c r="A76" s="137"/>
      <c r="B76" s="130"/>
      <c r="C76" s="130"/>
      <c r="D76" s="130"/>
      <c r="E76" s="130"/>
      <c r="F76" s="130"/>
      <c r="G76" s="132"/>
      <c r="I76" s="130"/>
    </row>
    <row r="77" spans="1:9" s="41" customFormat="1" ht="12.75" customHeight="1">
      <c r="A77" s="137"/>
      <c r="B77" s="130"/>
      <c r="C77" s="130"/>
      <c r="D77" s="130"/>
      <c r="E77" s="130"/>
      <c r="F77" s="130"/>
      <c r="G77" s="132"/>
      <c r="I77" s="130"/>
    </row>
    <row r="78" spans="1:9" s="41" customFormat="1" ht="12.75" customHeight="1">
      <c r="A78" s="137"/>
      <c r="B78" s="307" t="s">
        <v>96</v>
      </c>
      <c r="C78" s="308"/>
      <c r="D78" s="159" t="s">
        <v>88</v>
      </c>
      <c r="E78" s="173" t="s">
        <v>90</v>
      </c>
      <c r="F78" s="174" t="s">
        <v>91</v>
      </c>
      <c r="G78" s="175" t="s">
        <v>92</v>
      </c>
      <c r="H78" s="176" t="s">
        <v>255</v>
      </c>
      <c r="I78" s="176" t="s">
        <v>141</v>
      </c>
    </row>
    <row r="79" spans="1:9" s="41" customFormat="1" ht="12.75" customHeight="1">
      <c r="A79" s="137"/>
      <c r="B79" s="309"/>
      <c r="C79" s="310"/>
      <c r="D79" s="177" t="s">
        <v>97</v>
      </c>
      <c r="E79" s="178" t="s">
        <v>157</v>
      </c>
      <c r="F79" s="178" t="s">
        <v>157</v>
      </c>
      <c r="G79" s="178" t="s">
        <v>157</v>
      </c>
      <c r="H79" s="179" t="s">
        <v>93</v>
      </c>
      <c r="I79" s="179" t="s">
        <v>93</v>
      </c>
    </row>
    <row r="80" spans="1:9" s="41" customFormat="1" ht="12.75" customHeight="1">
      <c r="A80" s="137"/>
      <c r="B80" s="309"/>
      <c r="C80" s="310"/>
      <c r="D80" s="177" t="s">
        <v>89</v>
      </c>
      <c r="E80" s="178" t="s">
        <v>98</v>
      </c>
      <c r="F80" s="178" t="s">
        <v>98</v>
      </c>
      <c r="G80" s="178" t="s">
        <v>98</v>
      </c>
      <c r="H80" s="179" t="s">
        <v>256</v>
      </c>
      <c r="I80" s="179" t="s">
        <v>94</v>
      </c>
    </row>
    <row r="81" spans="1:9" s="41" customFormat="1" ht="12.75" customHeight="1">
      <c r="A81" s="137"/>
      <c r="B81" s="309"/>
      <c r="C81" s="310"/>
      <c r="D81" s="177"/>
      <c r="E81" s="178"/>
      <c r="F81" s="180"/>
      <c r="G81" s="181"/>
      <c r="H81" s="179" t="s">
        <v>95</v>
      </c>
      <c r="I81" s="179" t="s">
        <v>95</v>
      </c>
    </row>
    <row r="82" spans="1:9" s="41" customFormat="1" ht="12.75" customHeight="1">
      <c r="A82" s="137"/>
      <c r="B82" s="311"/>
      <c r="C82" s="312"/>
      <c r="D82" s="183"/>
      <c r="E82" s="182" t="s">
        <v>107</v>
      </c>
      <c r="F82" s="184" t="s">
        <v>107</v>
      </c>
      <c r="G82" s="182" t="s">
        <v>107</v>
      </c>
      <c r="H82" s="185" t="s">
        <v>107</v>
      </c>
      <c r="I82" s="185" t="s">
        <v>107</v>
      </c>
    </row>
    <row r="83" spans="1:9" s="41" customFormat="1" ht="18" customHeight="1">
      <c r="A83" s="137"/>
      <c r="B83" s="313">
        <v>39539</v>
      </c>
      <c r="C83" s="314"/>
      <c r="D83" s="172">
        <v>84100</v>
      </c>
      <c r="E83" s="196">
        <v>0.585</v>
      </c>
      <c r="F83" s="196">
        <v>0.6</v>
      </c>
      <c r="G83" s="196">
        <f>+H83/D83</f>
        <v>0.5941141498216409</v>
      </c>
      <c r="H83" s="186">
        <v>49965</v>
      </c>
      <c r="I83" s="186">
        <v>50357.39</v>
      </c>
    </row>
    <row r="84" spans="1:9" s="41" customFormat="1" ht="18" customHeight="1" hidden="1">
      <c r="A84" s="137"/>
      <c r="B84" s="313"/>
      <c r="C84" s="314"/>
      <c r="D84" s="172"/>
      <c r="E84" s="196"/>
      <c r="F84" s="196"/>
      <c r="G84" s="196"/>
      <c r="H84" s="186"/>
      <c r="I84" s="186"/>
    </row>
    <row r="85" spans="1:9" s="41" customFormat="1" ht="18" customHeight="1">
      <c r="A85" s="137"/>
      <c r="B85" s="313">
        <v>39600</v>
      </c>
      <c r="C85" s="314"/>
      <c r="D85" s="172">
        <v>35700</v>
      </c>
      <c r="E85" s="196">
        <v>0.45</v>
      </c>
      <c r="F85" s="196">
        <v>0.5</v>
      </c>
      <c r="G85" s="196">
        <f>+H85/D85</f>
        <v>0.47801120448179274</v>
      </c>
      <c r="H85" s="186">
        <v>17065</v>
      </c>
      <c r="I85" s="186">
        <v>17226.12</v>
      </c>
    </row>
    <row r="86" spans="1:10" s="41" customFormat="1" ht="18" customHeight="1">
      <c r="A86" s="137"/>
      <c r="B86" s="315" t="s">
        <v>141</v>
      </c>
      <c r="C86" s="316"/>
      <c r="D86" s="187">
        <f>+D84+D83+D85</f>
        <v>119800</v>
      </c>
      <c r="E86" s="197">
        <f>+E85</f>
        <v>0.45</v>
      </c>
      <c r="F86" s="197">
        <f>+F83</f>
        <v>0.6</v>
      </c>
      <c r="G86" s="197">
        <f>+H86/D86</f>
        <v>0.5595158597662772</v>
      </c>
      <c r="H86" s="193">
        <f>+H84+H83+H85</f>
        <v>67030</v>
      </c>
      <c r="I86" s="193">
        <f>+I84+I83+I85</f>
        <v>67583.51</v>
      </c>
      <c r="J86" s="202"/>
    </row>
    <row r="87" spans="2:9" ht="12.75" customHeight="1">
      <c r="B87" s="129"/>
      <c r="C87" s="129"/>
      <c r="D87" s="129"/>
      <c r="E87" s="129"/>
      <c r="F87" s="129"/>
      <c r="G87" s="129"/>
      <c r="H87" s="129"/>
      <c r="I87" s="129"/>
    </row>
    <row r="88" spans="1:7" ht="12.75" customHeight="1">
      <c r="A88" s="137">
        <v>8</v>
      </c>
      <c r="B88" s="25" t="s">
        <v>31</v>
      </c>
      <c r="G88" s="144"/>
    </row>
    <row r="89" ht="12.75" customHeight="1">
      <c r="B89" s="25"/>
    </row>
    <row r="90" spans="2:9" ht="12.75" customHeight="1">
      <c r="B90" s="41" t="s">
        <v>161</v>
      </c>
      <c r="C90" s="287"/>
      <c r="D90" s="287"/>
      <c r="E90" s="287"/>
      <c r="F90" s="287"/>
      <c r="G90" s="287"/>
      <c r="H90" s="287"/>
      <c r="I90" s="287"/>
    </row>
    <row r="91" spans="2:9" ht="12.75" customHeight="1">
      <c r="B91" s="287"/>
      <c r="C91" s="287"/>
      <c r="D91" s="287"/>
      <c r="E91" s="287"/>
      <c r="F91" s="287"/>
      <c r="G91" s="287"/>
      <c r="H91" s="287"/>
      <c r="I91" s="287"/>
    </row>
    <row r="92" spans="1:2" ht="12.75" customHeight="1">
      <c r="A92" s="137">
        <v>9</v>
      </c>
      <c r="B92" s="25" t="s">
        <v>85</v>
      </c>
    </row>
    <row r="93" ht="12.75" customHeight="1">
      <c r="B93" s="25"/>
    </row>
    <row r="94" spans="2:6" ht="12.75">
      <c r="B94" s="22" t="s">
        <v>270</v>
      </c>
      <c r="F94" s="46"/>
    </row>
    <row r="95" spans="2:9" ht="12.75" customHeight="1">
      <c r="B95" s="129"/>
      <c r="C95" s="36"/>
      <c r="D95" s="36"/>
      <c r="E95" s="36"/>
      <c r="F95" s="36"/>
      <c r="G95" s="36"/>
      <c r="H95" s="36"/>
      <c r="I95" s="135"/>
    </row>
    <row r="96" spans="1:9" ht="12.75" customHeight="1">
      <c r="A96" s="137">
        <v>10</v>
      </c>
      <c r="B96" s="25" t="s">
        <v>32</v>
      </c>
      <c r="C96" s="36"/>
      <c r="D96" s="36"/>
      <c r="E96" s="36"/>
      <c r="F96" s="36"/>
      <c r="G96" s="36"/>
      <c r="H96" s="36"/>
      <c r="I96" s="129"/>
    </row>
    <row r="97" spans="2:9" ht="12.75" customHeight="1">
      <c r="B97" s="25"/>
      <c r="C97" s="36"/>
      <c r="D97" s="36"/>
      <c r="E97" s="36"/>
      <c r="F97" s="36"/>
      <c r="G97" s="36"/>
      <c r="H97" s="36"/>
      <c r="I97" s="129"/>
    </row>
    <row r="98" spans="2:9" ht="12.75" customHeight="1">
      <c r="B98" s="275"/>
      <c r="C98" s="275"/>
      <c r="D98" s="275"/>
      <c r="E98" s="275"/>
      <c r="F98" s="275"/>
      <c r="G98" s="275"/>
      <c r="H98" s="275"/>
      <c r="I98" s="275"/>
    </row>
    <row r="99" spans="2:9" ht="12.75" customHeight="1">
      <c r="B99" s="275"/>
      <c r="C99" s="275"/>
      <c r="D99" s="275"/>
      <c r="E99" s="275"/>
      <c r="F99" s="275"/>
      <c r="G99" s="275"/>
      <c r="H99" s="275"/>
      <c r="I99" s="275"/>
    </row>
    <row r="100" spans="2:9" ht="12.75" customHeight="1">
      <c r="B100" s="275"/>
      <c r="C100" s="275"/>
      <c r="D100" s="275"/>
      <c r="E100" s="275"/>
      <c r="F100" s="275"/>
      <c r="G100" s="275"/>
      <c r="H100" s="275"/>
      <c r="I100" s="275"/>
    </row>
    <row r="101" spans="1:9" ht="12.75" customHeight="1">
      <c r="A101" s="137">
        <v>11</v>
      </c>
      <c r="B101" s="40" t="s">
        <v>264</v>
      </c>
      <c r="C101" s="36"/>
      <c r="D101" s="36"/>
      <c r="E101" s="36"/>
      <c r="F101" s="36"/>
      <c r="G101" s="36"/>
      <c r="H101" s="36"/>
      <c r="I101" s="36"/>
    </row>
    <row r="102" spans="2:9" ht="12.75" customHeight="1">
      <c r="B102" s="40"/>
      <c r="C102" s="36"/>
      <c r="D102" s="36"/>
      <c r="E102" s="36"/>
      <c r="F102" s="36"/>
      <c r="G102" s="36"/>
      <c r="H102" s="36"/>
      <c r="I102" s="36"/>
    </row>
    <row r="103" spans="2:9" ht="12.75" customHeight="1">
      <c r="B103" s="40"/>
      <c r="C103" s="36"/>
      <c r="D103" s="36"/>
      <c r="E103" s="36"/>
      <c r="F103" s="36"/>
      <c r="G103" s="36"/>
      <c r="H103" s="36"/>
      <c r="I103" s="36"/>
    </row>
    <row r="104" spans="2:9" ht="12.75" customHeight="1">
      <c r="B104" s="40"/>
      <c r="C104" s="36"/>
      <c r="D104" s="36"/>
      <c r="E104" s="36"/>
      <c r="F104" s="36"/>
      <c r="G104" s="36"/>
      <c r="H104" s="36"/>
      <c r="I104" s="36"/>
    </row>
    <row r="105" spans="1:2" ht="12.75" customHeight="1">
      <c r="A105" s="137">
        <v>12</v>
      </c>
      <c r="B105" s="25" t="s">
        <v>80</v>
      </c>
    </row>
    <row r="106" ht="12.75" customHeight="1">
      <c r="B106" s="25"/>
    </row>
    <row r="107" ht="12.75" customHeight="1">
      <c r="B107" s="25"/>
    </row>
    <row r="108" ht="12.75" customHeight="1">
      <c r="B108" s="25"/>
    </row>
    <row r="109" ht="12.75" customHeight="1">
      <c r="B109" s="25"/>
    </row>
    <row r="110" ht="12.75" customHeight="1">
      <c r="B110" s="25"/>
    </row>
    <row r="111" ht="12.75" customHeight="1">
      <c r="B111" s="25"/>
    </row>
    <row r="112" ht="12.75" customHeight="1">
      <c r="B112" s="25"/>
    </row>
    <row r="113" ht="12.75" customHeight="1">
      <c r="B113" s="25"/>
    </row>
    <row r="114" ht="12.75" customHeight="1">
      <c r="B114" s="25"/>
    </row>
    <row r="115" ht="12.75" customHeight="1">
      <c r="B115" s="25"/>
    </row>
    <row r="116" ht="12.75" customHeight="1">
      <c r="B116" s="25"/>
    </row>
    <row r="117" ht="12.75" customHeight="1">
      <c r="B117" s="25"/>
    </row>
    <row r="118" ht="12.75" customHeight="1">
      <c r="B118" s="25"/>
    </row>
    <row r="119" ht="12.75" customHeight="1">
      <c r="B119" s="25"/>
    </row>
    <row r="120" ht="12.75" customHeight="1">
      <c r="B120" s="25"/>
    </row>
    <row r="121" ht="12.75" customHeight="1">
      <c r="B121" s="25"/>
    </row>
    <row r="122" ht="12.75" customHeight="1">
      <c r="B122" s="25"/>
    </row>
    <row r="123" ht="12.75" customHeight="1">
      <c r="B123" s="25"/>
    </row>
    <row r="124" spans="1:5" ht="12.75" customHeight="1">
      <c r="A124" s="137">
        <v>13</v>
      </c>
      <c r="B124" s="25" t="s">
        <v>62</v>
      </c>
      <c r="E124" s="22"/>
    </row>
    <row r="125" ht="12.75" customHeight="1">
      <c r="E125" s="22"/>
    </row>
    <row r="126" spans="2:9" ht="12.75" customHeight="1">
      <c r="B126" s="317" t="s">
        <v>242</v>
      </c>
      <c r="C126" s="317"/>
      <c r="D126" s="317"/>
      <c r="E126" s="317"/>
      <c r="F126" s="317"/>
      <c r="G126" s="317"/>
      <c r="H126" s="317"/>
      <c r="I126" s="317"/>
    </row>
    <row r="127" spans="5:9" ht="12.75" customHeight="1">
      <c r="E127" s="21"/>
      <c r="G127" s="164" t="s">
        <v>265</v>
      </c>
      <c r="I127" s="164" t="s">
        <v>1</v>
      </c>
    </row>
    <row r="128" spans="3:9" ht="12.75" customHeight="1">
      <c r="C128" s="36"/>
      <c r="D128" s="36"/>
      <c r="E128" s="36"/>
      <c r="F128" s="36"/>
      <c r="G128" s="164" t="s">
        <v>266</v>
      </c>
      <c r="H128" s="36"/>
      <c r="I128" s="164" t="s">
        <v>0</v>
      </c>
    </row>
    <row r="129" spans="2:9" ht="12.75" customHeight="1">
      <c r="B129" s="36"/>
      <c r="C129" s="36"/>
      <c r="D129" s="36"/>
      <c r="E129" s="36"/>
      <c r="F129" s="36"/>
      <c r="G129" s="136" t="s">
        <v>162</v>
      </c>
      <c r="H129" s="198"/>
      <c r="I129" s="136" t="s">
        <v>41</v>
      </c>
    </row>
    <row r="130" spans="2:9" ht="12.75" customHeight="1">
      <c r="B130" s="36"/>
      <c r="C130" s="36"/>
      <c r="D130" s="36"/>
      <c r="E130" s="36"/>
      <c r="F130" s="36"/>
      <c r="G130" s="166" t="s">
        <v>147</v>
      </c>
      <c r="H130" s="36"/>
      <c r="I130" s="166" t="s">
        <v>147</v>
      </c>
    </row>
    <row r="131" spans="2:9" ht="12.75" customHeight="1">
      <c r="B131" s="46" t="s">
        <v>225</v>
      </c>
      <c r="C131" s="199" t="s">
        <v>220</v>
      </c>
      <c r="D131" s="36"/>
      <c r="E131" s="36"/>
      <c r="F131" s="36"/>
      <c r="G131" s="36"/>
      <c r="H131" s="205"/>
      <c r="I131" s="36"/>
    </row>
    <row r="132" spans="3:9" ht="12.75" customHeight="1">
      <c r="C132" s="199" t="s">
        <v>226</v>
      </c>
      <c r="D132" s="36"/>
      <c r="E132" s="36"/>
      <c r="F132" s="36"/>
      <c r="G132" s="200">
        <v>54130</v>
      </c>
      <c r="H132" s="205"/>
      <c r="I132" s="200">
        <v>54789</v>
      </c>
    </row>
    <row r="133" spans="2:9" ht="12.75" customHeight="1" thickBot="1">
      <c r="B133" s="36"/>
      <c r="C133" s="36"/>
      <c r="D133" s="36"/>
      <c r="E133" s="36"/>
      <c r="F133" s="36"/>
      <c r="G133" s="201">
        <f>SUM(G131:G132)</f>
        <v>54130</v>
      </c>
      <c r="H133" s="36"/>
      <c r="I133" s="201">
        <f>SUM(I131:I132)</f>
        <v>54789</v>
      </c>
    </row>
    <row r="134" spans="2:9" ht="12.75" customHeight="1" thickTop="1">
      <c r="B134" s="130"/>
      <c r="C134" s="36"/>
      <c r="D134" s="36"/>
      <c r="E134" s="36"/>
      <c r="F134" s="36"/>
      <c r="G134" s="296"/>
      <c r="H134" s="36"/>
      <c r="I134" s="296"/>
    </row>
    <row r="135" spans="2:9" ht="12.75" customHeight="1">
      <c r="B135" s="305" t="s">
        <v>146</v>
      </c>
      <c r="C135" s="305"/>
      <c r="D135" s="305"/>
      <c r="E135" s="305"/>
      <c r="F135" s="305"/>
      <c r="G135" s="305"/>
      <c r="H135" s="305"/>
      <c r="I135" s="305"/>
    </row>
    <row r="136" spans="2:9" ht="12.75" customHeight="1">
      <c r="B136" s="305"/>
      <c r="C136" s="305"/>
      <c r="D136" s="305"/>
      <c r="E136" s="305"/>
      <c r="F136" s="305"/>
      <c r="G136" s="305"/>
      <c r="H136" s="305"/>
      <c r="I136" s="305"/>
    </row>
    <row r="137" spans="2:9" ht="12.75" customHeight="1">
      <c r="B137" s="171"/>
      <c r="C137" s="171"/>
      <c r="D137" s="171"/>
      <c r="E137" s="171"/>
      <c r="F137" s="171"/>
      <c r="G137" s="171"/>
      <c r="H137" s="171"/>
      <c r="I137" s="171"/>
    </row>
    <row r="138" spans="2:9" ht="12.75" customHeight="1">
      <c r="B138" s="199" t="s">
        <v>163</v>
      </c>
      <c r="C138" s="36"/>
      <c r="D138" s="36"/>
      <c r="E138" s="36"/>
      <c r="F138" s="36"/>
      <c r="G138" s="36"/>
      <c r="H138" s="36"/>
      <c r="I138" s="36"/>
    </row>
    <row r="139" spans="3:9" ht="12.75" customHeight="1">
      <c r="C139" s="36"/>
      <c r="D139" s="36"/>
      <c r="E139" s="36"/>
      <c r="F139" s="36"/>
      <c r="G139" s="36"/>
      <c r="H139" s="36"/>
      <c r="I139" s="36"/>
    </row>
    <row r="140" spans="1:9" ht="12.75" customHeight="1">
      <c r="A140" s="137">
        <v>14</v>
      </c>
      <c r="B140" s="25" t="s">
        <v>63</v>
      </c>
      <c r="G140" s="10"/>
      <c r="H140" s="269"/>
      <c r="I140" s="126"/>
    </row>
    <row r="141" spans="2:13" ht="12.75" customHeight="1">
      <c r="B141" s="25"/>
      <c r="L141" s="16"/>
      <c r="M141" s="16"/>
    </row>
    <row r="142" spans="2:14" ht="12.75" customHeight="1">
      <c r="B142" s="25"/>
      <c r="L142" s="16"/>
      <c r="M142" s="16"/>
      <c r="N142" s="170"/>
    </row>
    <row r="143" spans="2:14" ht="12.75" customHeight="1">
      <c r="B143" s="25"/>
      <c r="L143" s="16"/>
      <c r="M143" s="16"/>
      <c r="N143" s="170"/>
    </row>
    <row r="144" spans="2:14" ht="12.75" customHeight="1">
      <c r="B144" s="25"/>
      <c r="L144" s="16"/>
      <c r="M144" s="16"/>
      <c r="N144" s="170"/>
    </row>
    <row r="145" ht="12.75" customHeight="1">
      <c r="B145" s="25"/>
    </row>
    <row r="146" ht="12.75" customHeight="1">
      <c r="B146" s="25"/>
    </row>
    <row r="147" ht="12.75" customHeight="1">
      <c r="B147" s="25"/>
    </row>
    <row r="148" ht="12.75" customHeight="1">
      <c r="B148" s="25"/>
    </row>
    <row r="149" ht="12.75" customHeight="1">
      <c r="B149" s="25"/>
    </row>
    <row r="150" spans="1:9" ht="12.75" customHeight="1">
      <c r="A150" s="137">
        <v>15</v>
      </c>
      <c r="B150" s="25" t="s">
        <v>86</v>
      </c>
      <c r="F150" s="16"/>
      <c r="G150" s="10"/>
      <c r="H150" s="16"/>
      <c r="I150" s="16"/>
    </row>
    <row r="151" spans="2:9" ht="12.75" customHeight="1">
      <c r="B151" s="25"/>
      <c r="F151" s="16"/>
      <c r="G151" s="269"/>
      <c r="H151" s="16"/>
      <c r="I151" s="16"/>
    </row>
    <row r="152" spans="2:9" ht="12.75" customHeight="1">
      <c r="B152" s="25"/>
      <c r="F152" s="16"/>
      <c r="G152" s="16"/>
      <c r="H152" s="16"/>
      <c r="I152" s="16"/>
    </row>
    <row r="153" spans="2:9" ht="12.75" customHeight="1">
      <c r="B153" s="25"/>
      <c r="F153" s="16"/>
      <c r="G153" s="16"/>
      <c r="H153" s="16"/>
      <c r="I153" s="16"/>
    </row>
    <row r="154" spans="2:9" ht="12.75" customHeight="1">
      <c r="B154" s="25"/>
      <c r="F154" s="16"/>
      <c r="G154" s="16"/>
      <c r="H154" s="16"/>
      <c r="I154" s="16"/>
    </row>
    <row r="155" spans="2:9" ht="12.75" customHeight="1">
      <c r="B155" s="25"/>
      <c r="F155" s="16"/>
      <c r="G155" s="16"/>
      <c r="H155" s="16"/>
      <c r="I155" s="16"/>
    </row>
    <row r="156" spans="2:9" ht="12.75" customHeight="1">
      <c r="B156" s="25"/>
      <c r="F156" s="16"/>
      <c r="G156" s="16"/>
      <c r="H156" s="16"/>
      <c r="I156" s="16"/>
    </row>
    <row r="157" spans="2:9" ht="12.75" customHeight="1">
      <c r="B157" s="25"/>
      <c r="F157" s="16"/>
      <c r="G157" s="16"/>
      <c r="H157" s="16"/>
      <c r="I157" s="16"/>
    </row>
    <row r="158" spans="1:2" ht="12.75" customHeight="1">
      <c r="A158" s="137">
        <v>16</v>
      </c>
      <c r="B158" s="25" t="s">
        <v>104</v>
      </c>
    </row>
    <row r="159" ht="12.75" customHeight="1">
      <c r="G159" s="126"/>
    </row>
    <row r="160" ht="12.75" customHeight="1">
      <c r="G160" s="126"/>
    </row>
    <row r="161" ht="12.75" customHeight="1">
      <c r="G161" s="126"/>
    </row>
    <row r="162" ht="12.75" customHeight="1">
      <c r="G162" s="126"/>
    </row>
    <row r="163" spans="2:9" ht="12.75" customHeight="1">
      <c r="B163" s="36"/>
      <c r="C163" s="36"/>
      <c r="D163" s="36"/>
      <c r="E163" s="36"/>
      <c r="F163" s="36"/>
      <c r="G163" s="36"/>
      <c r="H163" s="36"/>
      <c r="I163" s="36"/>
    </row>
    <row r="164" spans="1:8" ht="12.75" customHeight="1">
      <c r="A164" s="137">
        <v>17</v>
      </c>
      <c r="B164" s="25" t="s">
        <v>202</v>
      </c>
      <c r="E164" s="22"/>
      <c r="H164" s="269"/>
    </row>
    <row r="165" spans="2:5" ht="12.75" customHeight="1">
      <c r="B165" s="25"/>
      <c r="E165" s="22"/>
    </row>
    <row r="166" spans="2:9" ht="12.75" customHeight="1">
      <c r="B166" s="319" t="s">
        <v>203</v>
      </c>
      <c r="C166" s="319"/>
      <c r="D166" s="319"/>
      <c r="E166" s="319"/>
      <c r="F166" s="319"/>
      <c r="G166" s="319"/>
      <c r="H166" s="319"/>
      <c r="I166" s="319"/>
    </row>
    <row r="167" spans="2:9" ht="12.75" customHeight="1">
      <c r="B167" s="25"/>
      <c r="E167" s="22"/>
      <c r="G167" s="136"/>
      <c r="H167" s="136"/>
      <c r="I167" s="136"/>
    </row>
    <row r="168" spans="1:9" ht="12.75" customHeight="1">
      <c r="A168" s="137">
        <v>18</v>
      </c>
      <c r="B168" s="293" t="s">
        <v>78</v>
      </c>
      <c r="C168" s="130"/>
      <c r="D168" s="130"/>
      <c r="E168" s="130"/>
      <c r="F168" s="130"/>
      <c r="G168" s="130"/>
      <c r="H168" s="130"/>
      <c r="I168" s="130"/>
    </row>
    <row r="169" spans="2:9" ht="12.75" customHeight="1">
      <c r="B169" s="130"/>
      <c r="C169" s="130"/>
      <c r="D169" s="130"/>
      <c r="E169" s="130"/>
      <c r="F169" s="130"/>
      <c r="G169" s="130"/>
      <c r="H169" s="130" t="s">
        <v>116</v>
      </c>
      <c r="I169" s="130"/>
    </row>
    <row r="170" spans="2:9" ht="12.75" customHeight="1">
      <c r="B170" s="25"/>
      <c r="E170" s="22"/>
      <c r="G170" s="165" t="s">
        <v>223</v>
      </c>
      <c r="I170" s="164" t="s">
        <v>265</v>
      </c>
    </row>
    <row r="171" spans="5:9" ht="12.75" customHeight="1">
      <c r="E171" s="22"/>
      <c r="G171" s="166"/>
      <c r="I171" s="164" t="s">
        <v>266</v>
      </c>
    </row>
    <row r="172" spans="5:9" ht="12.75" customHeight="1">
      <c r="E172" s="22"/>
      <c r="G172" s="136" t="str">
        <f>+I172</f>
        <v>30 June 2008</v>
      </c>
      <c r="H172" s="136"/>
      <c r="I172" s="136" t="s">
        <v>162</v>
      </c>
    </row>
    <row r="173" spans="5:9" ht="12.75" customHeight="1">
      <c r="E173" s="22"/>
      <c r="G173" s="166" t="s">
        <v>147</v>
      </c>
      <c r="I173" s="166" t="s">
        <v>147</v>
      </c>
    </row>
    <row r="174" spans="2:12" ht="12.75" customHeight="1">
      <c r="B174" s="22" t="s">
        <v>216</v>
      </c>
      <c r="E174" s="22"/>
      <c r="G174" s="138"/>
      <c r="H174" s="207"/>
      <c r="I174" s="138"/>
      <c r="J174" s="46"/>
      <c r="K174" s="46"/>
      <c r="L174" s="46"/>
    </row>
    <row r="175" spans="2:13" ht="12.75" customHeight="1">
      <c r="B175" s="167" t="s">
        <v>217</v>
      </c>
      <c r="E175" s="22"/>
      <c r="F175" s="72"/>
      <c r="G175" s="73">
        <v>888</v>
      </c>
      <c r="I175" s="73">
        <v>1465</v>
      </c>
      <c r="M175" s="16"/>
    </row>
    <row r="176" spans="2:13" ht="12.75" customHeight="1">
      <c r="B176" s="167" t="s">
        <v>218</v>
      </c>
      <c r="E176" s="22"/>
      <c r="F176" s="72"/>
      <c r="G176" s="168">
        <v>37</v>
      </c>
      <c r="I176" s="168">
        <v>37</v>
      </c>
      <c r="M176" s="16"/>
    </row>
    <row r="177" spans="5:13" ht="12.75" customHeight="1">
      <c r="E177" s="22"/>
      <c r="F177" s="284"/>
      <c r="G177" s="73">
        <f>SUM(G175:G176)</f>
        <v>925</v>
      </c>
      <c r="I177" s="73">
        <f>SUM(I175:I176)</f>
        <v>1502</v>
      </c>
      <c r="M177" s="16"/>
    </row>
    <row r="178" spans="2:13" ht="12.75" customHeight="1">
      <c r="B178" s="22" t="s">
        <v>207</v>
      </c>
      <c r="E178" s="22"/>
      <c r="F178" s="72"/>
      <c r="G178" s="168">
        <v>-43</v>
      </c>
      <c r="I178" s="73">
        <v>-58</v>
      </c>
      <c r="M178" s="16"/>
    </row>
    <row r="179" spans="5:13" ht="12.75" customHeight="1" thickBot="1">
      <c r="E179" s="22"/>
      <c r="F179" s="72"/>
      <c r="G179" s="169">
        <f>SUM(G177:G178)</f>
        <v>882</v>
      </c>
      <c r="H179" s="10"/>
      <c r="I179" s="169">
        <f>SUM(I177:I178)</f>
        <v>1444</v>
      </c>
      <c r="M179" s="16"/>
    </row>
    <row r="180" spans="5:11" ht="12.75" customHeight="1" thickTop="1">
      <c r="E180" s="22"/>
      <c r="G180" s="138"/>
      <c r="J180" s="10"/>
      <c r="K180" s="10"/>
    </row>
    <row r="181" spans="2:9" ht="12.75" customHeight="1">
      <c r="B181" s="139"/>
      <c r="C181" s="139"/>
      <c r="D181" s="139"/>
      <c r="E181" s="139"/>
      <c r="F181" s="139"/>
      <c r="G181" s="139"/>
      <c r="H181" s="139"/>
      <c r="I181" s="139"/>
    </row>
    <row r="182" spans="2:9" ht="12.75" customHeight="1">
      <c r="B182" s="139"/>
      <c r="C182" s="139"/>
      <c r="D182" s="139"/>
      <c r="E182" s="139"/>
      <c r="F182" s="139"/>
      <c r="G182" s="139"/>
      <c r="H182" s="139"/>
      <c r="I182" s="139"/>
    </row>
    <row r="183" spans="2:9" ht="12.75" customHeight="1">
      <c r="B183" s="139"/>
      <c r="C183" s="139"/>
      <c r="D183" s="139"/>
      <c r="E183" s="139"/>
      <c r="F183" s="139"/>
      <c r="G183" s="139"/>
      <c r="H183" s="139"/>
      <c r="I183" s="139"/>
    </row>
    <row r="184" spans="2:9" ht="12.75" customHeight="1">
      <c r="B184" s="139"/>
      <c r="C184" s="139"/>
      <c r="D184" s="139"/>
      <c r="E184" s="139"/>
      <c r="F184" s="139"/>
      <c r="G184" s="139"/>
      <c r="H184" s="139"/>
      <c r="I184" s="139"/>
    </row>
    <row r="185" spans="1:9" ht="12.75" customHeight="1">
      <c r="A185" s="137">
        <v>19</v>
      </c>
      <c r="B185" s="40" t="s">
        <v>224</v>
      </c>
      <c r="C185" s="171"/>
      <c r="D185" s="171"/>
      <c r="E185" s="171"/>
      <c r="F185" s="171"/>
      <c r="G185" s="171"/>
      <c r="H185" s="171"/>
      <c r="I185" s="171"/>
    </row>
    <row r="186" spans="2:9" ht="12.75" customHeight="1">
      <c r="B186" s="134"/>
      <c r="C186" s="134"/>
      <c r="D186" s="134"/>
      <c r="E186" s="134"/>
      <c r="F186" s="134"/>
      <c r="G186" s="134"/>
      <c r="H186" s="134"/>
      <c r="I186" s="134"/>
    </row>
    <row r="187" spans="2:9" ht="12.75" customHeight="1">
      <c r="B187" s="320" t="s">
        <v>164</v>
      </c>
      <c r="C187" s="320"/>
      <c r="D187" s="320"/>
      <c r="E187" s="320"/>
      <c r="F187" s="320"/>
      <c r="G187" s="320"/>
      <c r="H187" s="320"/>
      <c r="I187" s="320"/>
    </row>
    <row r="188" spans="2:9" ht="12.75" customHeight="1">
      <c r="B188" s="320"/>
      <c r="C188" s="320"/>
      <c r="D188" s="320"/>
      <c r="E188" s="320"/>
      <c r="F188" s="320"/>
      <c r="G188" s="320"/>
      <c r="H188" s="320"/>
      <c r="I188" s="320"/>
    </row>
    <row r="190" spans="1:2" ht="12.75" customHeight="1">
      <c r="A190" s="137">
        <v>20</v>
      </c>
      <c r="B190" s="25" t="s">
        <v>79</v>
      </c>
    </row>
    <row r="192" spans="2:9" ht="12.75" customHeight="1">
      <c r="B192" s="306" t="s">
        <v>165</v>
      </c>
      <c r="C192" s="306"/>
      <c r="D192" s="306"/>
      <c r="E192" s="306"/>
      <c r="F192" s="306"/>
      <c r="G192" s="306"/>
      <c r="H192" s="306"/>
      <c r="I192" s="306"/>
    </row>
    <row r="193" spans="2:9" ht="12.75" customHeight="1">
      <c r="B193" s="306"/>
      <c r="C193" s="306"/>
      <c r="D193" s="306"/>
      <c r="E193" s="306"/>
      <c r="F193" s="306"/>
      <c r="G193" s="306"/>
      <c r="H193" s="306"/>
      <c r="I193" s="306"/>
    </row>
    <row r="194" spans="6:7" ht="12.75" customHeight="1">
      <c r="F194" s="23"/>
      <c r="G194" s="10"/>
    </row>
    <row r="195" spans="1:9" ht="12.75" customHeight="1">
      <c r="A195" s="137">
        <v>21</v>
      </c>
      <c r="B195" s="40" t="s">
        <v>81</v>
      </c>
      <c r="C195" s="36"/>
      <c r="D195" s="36"/>
      <c r="E195" s="36"/>
      <c r="F195" s="143"/>
      <c r="G195" s="143"/>
      <c r="H195" s="36"/>
      <c r="I195" s="36"/>
    </row>
    <row r="196" spans="6:8" ht="12.75" customHeight="1">
      <c r="F196" s="144"/>
      <c r="G196" s="144"/>
      <c r="H196" s="144"/>
    </row>
    <row r="197" spans="2:8" ht="12.75" customHeight="1">
      <c r="B197" s="41"/>
      <c r="C197" s="41"/>
      <c r="D197" s="41"/>
      <c r="E197" s="41"/>
      <c r="F197" s="41"/>
      <c r="G197" s="41"/>
      <c r="H197" s="41"/>
    </row>
    <row r="198" spans="2:8" ht="12.75" customHeight="1">
      <c r="B198" s="41"/>
      <c r="C198" s="41"/>
      <c r="D198" s="41"/>
      <c r="E198" s="41"/>
      <c r="F198" s="41"/>
      <c r="G198" s="41"/>
      <c r="H198" s="41"/>
    </row>
    <row r="199" spans="1:2" ht="12.75" customHeight="1">
      <c r="A199" s="137">
        <v>22</v>
      </c>
      <c r="B199" s="25" t="s">
        <v>82</v>
      </c>
    </row>
    <row r="201" spans="5:9" ht="12.75" customHeight="1">
      <c r="E201" s="22"/>
      <c r="G201" s="164" t="s">
        <v>221</v>
      </c>
      <c r="H201" s="137"/>
      <c r="I201" s="45" t="s">
        <v>222</v>
      </c>
    </row>
    <row r="202" spans="5:9" ht="12.75" customHeight="1">
      <c r="E202" s="22"/>
      <c r="G202" s="164" t="s">
        <v>147</v>
      </c>
      <c r="I202" s="164" t="s">
        <v>147</v>
      </c>
    </row>
    <row r="203" spans="2:9" ht="12.75" customHeight="1">
      <c r="B203" s="22" t="s">
        <v>105</v>
      </c>
      <c r="E203" s="22"/>
      <c r="F203" s="16"/>
      <c r="G203" s="138">
        <v>14134</v>
      </c>
      <c r="H203" s="16"/>
      <c r="I203" s="138">
        <v>39332</v>
      </c>
    </row>
    <row r="204" spans="2:9" ht="12.75" customHeight="1">
      <c r="B204" s="22" t="s">
        <v>106</v>
      </c>
      <c r="E204" s="22"/>
      <c r="F204" s="16"/>
      <c r="G204" s="138">
        <v>42717</v>
      </c>
      <c r="H204" s="16"/>
      <c r="I204" s="138">
        <v>667</v>
      </c>
    </row>
    <row r="205" spans="5:9" ht="12.75" customHeight="1" thickBot="1">
      <c r="E205" s="22"/>
      <c r="G205" s="274">
        <f>SUM(G203:G204)</f>
        <v>56851</v>
      </c>
      <c r="H205" s="140"/>
      <c r="I205" s="274">
        <f>SUM(I203:I204)</f>
        <v>39999</v>
      </c>
    </row>
    <row r="206" spans="5:9" ht="12.75" customHeight="1" thickTop="1">
      <c r="E206" s="22"/>
      <c r="G206" s="138"/>
      <c r="I206" s="140"/>
    </row>
    <row r="207" spans="2:7" ht="12.75" customHeight="1">
      <c r="B207" s="22" t="s">
        <v>208</v>
      </c>
      <c r="E207" s="22"/>
      <c r="G207" s="138"/>
    </row>
    <row r="208" spans="5:7" ht="12.75" customHeight="1">
      <c r="E208" s="22"/>
      <c r="G208" s="138"/>
    </row>
    <row r="209" spans="2:8" ht="12.75" customHeight="1">
      <c r="B209" s="22" t="s">
        <v>272</v>
      </c>
      <c r="E209" s="22"/>
      <c r="G209" s="294">
        <v>14679</v>
      </c>
      <c r="H209" s="281"/>
    </row>
    <row r="210" spans="2:8" ht="12.75" customHeight="1">
      <c r="B210" s="160" t="s">
        <v>271</v>
      </c>
      <c r="C210" s="160"/>
      <c r="D210" s="160"/>
      <c r="E210" s="160"/>
      <c r="F210" s="278"/>
      <c r="G210" s="295">
        <v>5933</v>
      </c>
      <c r="H210" s="281"/>
    </row>
    <row r="211" spans="5:7" ht="12.75" customHeight="1">
      <c r="E211" s="22"/>
      <c r="G211" s="292"/>
    </row>
    <row r="212" spans="1:7" ht="12.75" customHeight="1">
      <c r="A212" s="137">
        <v>23</v>
      </c>
      <c r="B212" s="25" t="s">
        <v>83</v>
      </c>
      <c r="G212" s="140"/>
    </row>
    <row r="213" ht="12.75" customHeight="1">
      <c r="A213" s="132"/>
    </row>
    <row r="214" spans="1:7" ht="12.75" customHeight="1">
      <c r="A214" s="132"/>
      <c r="B214" s="22" t="s">
        <v>243</v>
      </c>
      <c r="G214" s="140"/>
    </row>
    <row r="215" spans="1:8" ht="12.75" customHeight="1">
      <c r="A215" s="132"/>
      <c r="C215" s="26"/>
      <c r="D215" s="39"/>
      <c r="E215" s="194"/>
      <c r="F215" s="194"/>
      <c r="G215" s="195"/>
      <c r="H215" s="195"/>
    </row>
    <row r="216" spans="1:2" ht="12.75" customHeight="1">
      <c r="A216" s="137">
        <v>24</v>
      </c>
      <c r="B216" s="25" t="s">
        <v>84</v>
      </c>
    </row>
    <row r="218" spans="1:14" ht="12.75" customHeight="1">
      <c r="A218" s="132"/>
      <c r="B218" s="36"/>
      <c r="C218" s="36"/>
      <c r="D218" s="36"/>
      <c r="E218" s="36"/>
      <c r="F218" s="36"/>
      <c r="G218" s="36"/>
      <c r="H218" s="36"/>
      <c r="I218" s="36"/>
      <c r="L218" s="36"/>
      <c r="M218" s="36"/>
      <c r="N218" s="36"/>
    </row>
    <row r="219" spans="1:14" ht="12.75" customHeight="1">
      <c r="A219" s="132"/>
      <c r="B219" s="36"/>
      <c r="C219" s="36"/>
      <c r="D219" s="36"/>
      <c r="E219" s="36"/>
      <c r="F219" s="36"/>
      <c r="G219" s="36"/>
      <c r="H219" s="36"/>
      <c r="I219" s="36"/>
      <c r="L219" s="36"/>
      <c r="M219" s="36"/>
      <c r="N219" s="36"/>
    </row>
    <row r="220" spans="1:14" ht="12.75" customHeight="1">
      <c r="A220" s="132"/>
      <c r="B220" s="36"/>
      <c r="C220" s="36"/>
      <c r="D220" s="36"/>
      <c r="E220" s="36"/>
      <c r="F220" s="36"/>
      <c r="G220" s="36"/>
      <c r="H220" s="36"/>
      <c r="I220" s="36"/>
      <c r="L220" s="36"/>
      <c r="M220" s="36"/>
      <c r="N220" s="36"/>
    </row>
    <row r="221" spans="1:14" ht="12.75" customHeight="1">
      <c r="A221" s="132"/>
      <c r="B221" s="36"/>
      <c r="C221" s="36"/>
      <c r="D221" s="36"/>
      <c r="E221" s="36"/>
      <c r="F221" s="36"/>
      <c r="G221" s="36"/>
      <c r="H221" s="36"/>
      <c r="I221" s="36"/>
      <c r="L221" s="36"/>
      <c r="M221" s="36"/>
      <c r="N221" s="36"/>
    </row>
    <row r="222" spans="1:14" ht="12.75" customHeight="1">
      <c r="A222" s="132"/>
      <c r="B222" s="36"/>
      <c r="C222" s="36"/>
      <c r="D222" s="36"/>
      <c r="E222" s="36"/>
      <c r="F222" s="36"/>
      <c r="G222" s="36"/>
      <c r="H222" s="36"/>
      <c r="I222" s="36"/>
      <c r="L222" s="36"/>
      <c r="M222" s="36"/>
      <c r="N222" s="36"/>
    </row>
    <row r="223" spans="1:14" ht="12.75" customHeight="1">
      <c r="A223" s="132"/>
      <c r="B223" s="36"/>
      <c r="C223" s="36"/>
      <c r="D223" s="36"/>
      <c r="E223" s="36"/>
      <c r="F223" s="36"/>
      <c r="G223" s="36"/>
      <c r="H223" s="36"/>
      <c r="I223" s="36"/>
      <c r="L223" s="36"/>
      <c r="M223" s="36"/>
      <c r="N223" s="36"/>
    </row>
    <row r="224" spans="1:14" ht="12.75" customHeight="1">
      <c r="A224" s="132"/>
      <c r="B224" s="36"/>
      <c r="C224" s="36"/>
      <c r="D224" s="36"/>
      <c r="E224" s="36"/>
      <c r="F224" s="36"/>
      <c r="G224" s="36"/>
      <c r="H224" s="36"/>
      <c r="I224" s="36"/>
      <c r="L224" s="36"/>
      <c r="M224" s="36"/>
      <c r="N224" s="36"/>
    </row>
    <row r="225" spans="1:14" ht="12.75" customHeight="1">
      <c r="A225" s="132"/>
      <c r="B225" s="36"/>
      <c r="C225" s="36"/>
      <c r="D225" s="36"/>
      <c r="E225" s="36"/>
      <c r="F225" s="36"/>
      <c r="G225" s="36"/>
      <c r="H225" s="36"/>
      <c r="I225" s="36"/>
      <c r="L225" s="36"/>
      <c r="M225" s="36"/>
      <c r="N225" s="36"/>
    </row>
    <row r="226" spans="1:5" ht="12.75" customHeight="1">
      <c r="A226" s="137">
        <v>25</v>
      </c>
      <c r="B226" s="25" t="s">
        <v>113</v>
      </c>
      <c r="C226" s="16"/>
      <c r="D226" s="16"/>
      <c r="E226" s="22"/>
    </row>
    <row r="227" spans="2:5" ht="12.75" customHeight="1">
      <c r="B227" s="25"/>
      <c r="C227" s="16"/>
      <c r="D227" s="16"/>
      <c r="E227" s="22"/>
    </row>
    <row r="228" spans="2:5" ht="12.75" customHeight="1">
      <c r="B228" s="25"/>
      <c r="C228" s="16"/>
      <c r="D228" s="16"/>
      <c r="E228" s="22"/>
    </row>
    <row r="229" spans="3:5" ht="12.75" customHeight="1">
      <c r="C229" s="16"/>
      <c r="D229" s="16"/>
      <c r="E229" s="22"/>
    </row>
    <row r="230" spans="3:5" ht="12.75" customHeight="1">
      <c r="C230" s="16"/>
      <c r="D230" s="16"/>
      <c r="E230" s="22"/>
    </row>
    <row r="231" spans="3:5" ht="12.75" customHeight="1">
      <c r="C231" s="16"/>
      <c r="D231" s="16"/>
      <c r="E231" s="22"/>
    </row>
    <row r="232" spans="3:5" ht="12.75" customHeight="1">
      <c r="C232" s="16"/>
      <c r="D232" s="16"/>
      <c r="E232" s="22"/>
    </row>
    <row r="233" spans="3:5" ht="12.75" customHeight="1">
      <c r="C233" s="16"/>
      <c r="D233" s="16"/>
      <c r="E233" s="22"/>
    </row>
    <row r="234" spans="1:5" ht="12.75" customHeight="1">
      <c r="A234" s="137">
        <v>26</v>
      </c>
      <c r="B234" s="25" t="s">
        <v>263</v>
      </c>
      <c r="C234" s="16"/>
      <c r="D234" s="16"/>
      <c r="E234" s="22"/>
    </row>
    <row r="235" spans="2:5" ht="12.75" customHeight="1">
      <c r="B235" s="25"/>
      <c r="C235" s="16"/>
      <c r="D235" s="16"/>
      <c r="E235" s="22"/>
    </row>
    <row r="236" spans="2:9" ht="12.75" customHeight="1">
      <c r="B236" s="22" t="s">
        <v>111</v>
      </c>
      <c r="C236" s="16"/>
      <c r="D236" s="16"/>
      <c r="E236" s="22"/>
      <c r="F236" s="318" t="s">
        <v>51</v>
      </c>
      <c r="G236" s="318"/>
      <c r="H236" s="318" t="s">
        <v>73</v>
      </c>
      <c r="I236" s="318"/>
    </row>
    <row r="237" spans="3:9" ht="12.75" customHeight="1">
      <c r="C237" s="16"/>
      <c r="D237" s="16"/>
      <c r="E237" s="22"/>
      <c r="F237" s="318" t="s">
        <v>72</v>
      </c>
      <c r="G237" s="318"/>
      <c r="H237" s="318" t="s">
        <v>145</v>
      </c>
      <c r="I237" s="318"/>
    </row>
    <row r="238" spans="2:9" ht="12.75" customHeight="1">
      <c r="B238" s="25"/>
      <c r="C238" s="16"/>
      <c r="D238" s="16"/>
      <c r="E238" s="22"/>
      <c r="F238" s="161" t="str">
        <f>+'klse-p&amp;l'!D8</f>
        <v>30.06.2008</v>
      </c>
      <c r="G238" s="161" t="str">
        <f>+'klse-p&amp;l'!F8</f>
        <v>30.06.2007</v>
      </c>
      <c r="H238" s="161" t="str">
        <f>+F238</f>
        <v>30.06.2008</v>
      </c>
      <c r="I238" s="161" t="str">
        <f>+G238</f>
        <v>30.06.2007</v>
      </c>
    </row>
    <row r="239" spans="2:5" ht="12.75" customHeight="1">
      <c r="B239" s="25"/>
      <c r="C239" s="16"/>
      <c r="D239" s="16"/>
      <c r="E239" s="22"/>
    </row>
    <row r="240" spans="3:9" ht="12.75" customHeight="1">
      <c r="C240" s="16" t="s">
        <v>33</v>
      </c>
      <c r="D240" s="16"/>
      <c r="E240" s="22"/>
      <c r="F240" s="192"/>
      <c r="G240" s="10"/>
      <c r="H240" s="10"/>
      <c r="I240" s="10"/>
    </row>
    <row r="241" spans="3:9" ht="12.75" customHeight="1">
      <c r="C241" s="16"/>
      <c r="D241" s="16"/>
      <c r="E241" s="22"/>
      <c r="F241" s="10"/>
      <c r="G241" s="10"/>
      <c r="H241" s="10"/>
      <c r="I241" s="10"/>
    </row>
    <row r="242" spans="3:9" ht="12.75" customHeight="1">
      <c r="C242" s="16" t="s">
        <v>245</v>
      </c>
      <c r="D242" s="16"/>
      <c r="E242" s="22"/>
      <c r="F242" s="10"/>
      <c r="G242" s="10"/>
      <c r="H242" s="10"/>
      <c r="I242" s="10"/>
    </row>
    <row r="243" spans="3:9" ht="12.75" customHeight="1" thickBot="1">
      <c r="C243" s="16" t="s">
        <v>246</v>
      </c>
      <c r="D243" s="16"/>
      <c r="E243" s="22"/>
      <c r="F243" s="162">
        <v>1572</v>
      </c>
      <c r="G243" s="162">
        <v>1190</v>
      </c>
      <c r="H243" s="162">
        <v>2020</v>
      </c>
      <c r="I243" s="162">
        <v>1301</v>
      </c>
    </row>
    <row r="244" spans="3:9" ht="12.75" customHeight="1" thickTop="1">
      <c r="C244" s="16"/>
      <c r="D244" s="16"/>
      <c r="E244" s="22"/>
      <c r="F244" s="16"/>
      <c r="G244" s="16"/>
      <c r="H244" s="16"/>
      <c r="I244" s="16"/>
    </row>
    <row r="245" spans="3:9" ht="12.75" customHeight="1">
      <c r="C245" s="16" t="s">
        <v>44</v>
      </c>
      <c r="D245" s="16"/>
      <c r="E245" s="22"/>
      <c r="F245" s="16"/>
      <c r="G245" s="16"/>
      <c r="H245" s="16"/>
      <c r="I245" s="16"/>
    </row>
    <row r="246" spans="3:9" ht="12.75" customHeight="1">
      <c r="C246" s="16" t="s">
        <v>48</v>
      </c>
      <c r="D246" s="16"/>
      <c r="E246" s="22"/>
      <c r="F246" s="16">
        <v>128933</v>
      </c>
      <c r="G246" s="16">
        <v>133077</v>
      </c>
      <c r="H246" s="16">
        <v>128933</v>
      </c>
      <c r="I246" s="16">
        <v>133077</v>
      </c>
    </row>
    <row r="247" spans="3:9" ht="12.75" customHeight="1">
      <c r="C247" s="16" t="s">
        <v>284</v>
      </c>
      <c r="D247" s="16"/>
      <c r="E247" s="22"/>
      <c r="F247" s="24">
        <v>-932</v>
      </c>
      <c r="G247" s="24">
        <v>-1931</v>
      </c>
      <c r="H247" s="24">
        <v>-636</v>
      </c>
      <c r="I247" s="24">
        <v>-1337</v>
      </c>
    </row>
    <row r="248" spans="3:9" ht="12.75" customHeight="1" thickBot="1">
      <c r="C248" s="16"/>
      <c r="D248" s="16"/>
      <c r="E248" s="22"/>
      <c r="F248" s="162">
        <f>+F246+F247</f>
        <v>128001</v>
      </c>
      <c r="G248" s="162">
        <f>+G246+G247</f>
        <v>131146</v>
      </c>
      <c r="H248" s="162">
        <f>+H246+H247</f>
        <v>128297</v>
      </c>
      <c r="I248" s="162">
        <f>+I246+I247</f>
        <v>131740</v>
      </c>
    </row>
    <row r="249" spans="3:9" ht="12.75" customHeight="1" thickTop="1">
      <c r="C249" s="21"/>
      <c r="D249" s="21"/>
      <c r="E249" s="22"/>
      <c r="F249" s="16"/>
      <c r="G249" s="16"/>
      <c r="H249" s="16"/>
      <c r="I249" s="16"/>
    </row>
    <row r="250" spans="3:9" ht="12.75" customHeight="1">
      <c r="C250" s="16" t="s">
        <v>34</v>
      </c>
      <c r="D250" s="16"/>
      <c r="E250" s="22"/>
      <c r="F250" s="192">
        <f>(F243/F248)*100</f>
        <v>1.2281154053483958</v>
      </c>
      <c r="G250" s="10">
        <f>(G243/G248)*100</f>
        <v>0.9073856617815259</v>
      </c>
      <c r="H250" s="192">
        <f>(H243/H248)*100</f>
        <v>1.574471733555734</v>
      </c>
      <c r="I250" s="10">
        <f>(I243/I248)*100</f>
        <v>0.9875512372855624</v>
      </c>
    </row>
    <row r="251" spans="3:9" ht="12.75" customHeight="1">
      <c r="C251" s="16"/>
      <c r="D251" s="16"/>
      <c r="E251" s="22"/>
      <c r="G251" s="16"/>
      <c r="I251" s="16"/>
    </row>
    <row r="252" spans="2:9" ht="12.75" customHeight="1">
      <c r="B252" s="22" t="s">
        <v>112</v>
      </c>
      <c r="C252" s="16"/>
      <c r="D252" s="16"/>
      <c r="E252" s="22"/>
      <c r="F252" s="318" t="s">
        <v>51</v>
      </c>
      <c r="G252" s="318"/>
      <c r="H252" s="318" t="s">
        <v>73</v>
      </c>
      <c r="I252" s="318"/>
    </row>
    <row r="253" spans="3:9" ht="12.75" customHeight="1">
      <c r="C253" s="16"/>
      <c r="D253" s="16"/>
      <c r="E253" s="22"/>
      <c r="F253" s="318" t="str">
        <f>+F237</f>
        <v>3 months ended</v>
      </c>
      <c r="G253" s="318"/>
      <c r="H253" s="318" t="str">
        <f>+H237</f>
        <v>6 months ended</v>
      </c>
      <c r="I253" s="318"/>
    </row>
    <row r="254" spans="2:9" ht="12.75" customHeight="1">
      <c r="B254" s="25"/>
      <c r="C254" s="16"/>
      <c r="D254" s="16"/>
      <c r="E254" s="22"/>
      <c r="F254" s="161" t="str">
        <f>F238</f>
        <v>30.06.2008</v>
      </c>
      <c r="G254" s="161" t="str">
        <f>G238</f>
        <v>30.06.2007</v>
      </c>
      <c r="H254" s="161" t="str">
        <f>H238</f>
        <v>30.06.2008</v>
      </c>
      <c r="I254" s="161" t="str">
        <f>I238</f>
        <v>30.06.2007</v>
      </c>
    </row>
    <row r="255" spans="2:9" ht="12.75" customHeight="1">
      <c r="B255" s="25"/>
      <c r="C255" s="16"/>
      <c r="D255" s="16"/>
      <c r="E255" s="22"/>
      <c r="G255" s="16"/>
      <c r="I255" s="16"/>
    </row>
    <row r="256" spans="3:9" ht="12.75" customHeight="1">
      <c r="C256" s="16" t="s">
        <v>35</v>
      </c>
      <c r="D256" s="16"/>
      <c r="E256" s="22"/>
      <c r="F256" s="16"/>
      <c r="G256" s="16"/>
      <c r="H256" s="16"/>
      <c r="I256" s="16"/>
    </row>
    <row r="257" spans="3:9" ht="12.75" customHeight="1">
      <c r="C257" s="16"/>
      <c r="D257" s="16"/>
      <c r="E257" s="22"/>
      <c r="F257" s="16"/>
      <c r="G257" s="16"/>
      <c r="H257" s="16"/>
      <c r="I257" s="16"/>
    </row>
    <row r="258" spans="3:9" ht="12.75" customHeight="1">
      <c r="C258" s="16" t="s">
        <v>245</v>
      </c>
      <c r="D258" s="16"/>
      <c r="E258" s="22"/>
      <c r="F258" s="16"/>
      <c r="G258" s="16"/>
      <c r="H258" s="16"/>
      <c r="I258" s="16"/>
    </row>
    <row r="259" spans="2:9" ht="12.75" customHeight="1" thickBot="1">
      <c r="B259" s="25"/>
      <c r="C259" s="16" t="s">
        <v>246</v>
      </c>
      <c r="D259" s="16"/>
      <c r="E259" s="22"/>
      <c r="F259" s="162">
        <f>F243</f>
        <v>1572</v>
      </c>
      <c r="G259" s="162">
        <f>G243</f>
        <v>1190</v>
      </c>
      <c r="H259" s="162">
        <f>H243</f>
        <v>2020</v>
      </c>
      <c r="I259" s="162">
        <f>I243</f>
        <v>1301</v>
      </c>
    </row>
    <row r="260" spans="2:9" ht="12.75" customHeight="1" thickTop="1">
      <c r="B260" s="25"/>
      <c r="C260" s="16"/>
      <c r="D260" s="16"/>
      <c r="E260" s="22"/>
      <c r="F260" s="16"/>
      <c r="G260" s="16"/>
      <c r="H260" s="16"/>
      <c r="I260" s="16"/>
    </row>
    <row r="261" spans="2:9" ht="12.75" customHeight="1">
      <c r="B261" s="25"/>
      <c r="C261" s="16" t="s">
        <v>44</v>
      </c>
      <c r="D261" s="16"/>
      <c r="E261" s="22"/>
      <c r="F261" s="16"/>
      <c r="G261" s="16"/>
      <c r="H261" s="16"/>
      <c r="I261" s="16"/>
    </row>
    <row r="262" spans="2:9" ht="12.75" customHeight="1">
      <c r="B262" s="25"/>
      <c r="C262" s="16" t="s">
        <v>48</v>
      </c>
      <c r="D262" s="16"/>
      <c r="E262" s="22"/>
      <c r="F262" s="16">
        <f>+F248</f>
        <v>128001</v>
      </c>
      <c r="G262" s="16">
        <f>+G248</f>
        <v>131146</v>
      </c>
      <c r="H262" s="16">
        <f>+H248</f>
        <v>128297</v>
      </c>
      <c r="I262" s="16">
        <f>+I248</f>
        <v>131740</v>
      </c>
    </row>
    <row r="263" spans="2:9" ht="12.75" customHeight="1">
      <c r="B263" s="25"/>
      <c r="C263" s="16"/>
      <c r="D263" s="16"/>
      <c r="E263" s="22"/>
      <c r="F263" s="16"/>
      <c r="G263" s="16"/>
      <c r="H263" s="16"/>
      <c r="I263" s="16"/>
    </row>
    <row r="264" spans="2:9" ht="12.75" customHeight="1">
      <c r="B264" s="25"/>
      <c r="C264" s="16" t="s">
        <v>45</v>
      </c>
      <c r="D264" s="16"/>
      <c r="E264" s="22"/>
      <c r="F264" s="16"/>
      <c r="G264" s="16"/>
      <c r="H264" s="16"/>
      <c r="I264" s="16"/>
    </row>
    <row r="265" spans="2:9" ht="12.75" customHeight="1">
      <c r="B265" s="25"/>
      <c r="C265" s="163" t="s">
        <v>46</v>
      </c>
      <c r="D265" s="163"/>
      <c r="E265" s="22"/>
      <c r="F265" s="16">
        <v>0</v>
      </c>
      <c r="G265" s="16">
        <v>0</v>
      </c>
      <c r="H265" s="16">
        <v>0</v>
      </c>
      <c r="I265" s="16">
        <v>0</v>
      </c>
    </row>
    <row r="266" spans="2:9" ht="12.75" customHeight="1">
      <c r="B266" s="25"/>
      <c r="C266" s="163" t="s">
        <v>47</v>
      </c>
      <c r="D266" s="163"/>
      <c r="E266" s="22"/>
      <c r="F266" s="24">
        <v>0</v>
      </c>
      <c r="G266" s="24">
        <v>0</v>
      </c>
      <c r="H266" s="24">
        <v>0</v>
      </c>
      <c r="I266" s="24">
        <v>0</v>
      </c>
    </row>
    <row r="267" spans="2:9" ht="12.75" customHeight="1">
      <c r="B267" s="25"/>
      <c r="C267" s="16" t="s">
        <v>44</v>
      </c>
      <c r="D267" s="16"/>
      <c r="E267" s="22"/>
      <c r="F267" s="16"/>
      <c r="G267" s="16"/>
      <c r="H267" s="16"/>
      <c r="I267" s="16"/>
    </row>
    <row r="268" spans="2:9" ht="12.75" customHeight="1">
      <c r="B268" s="25"/>
      <c r="C268" s="16" t="s">
        <v>60</v>
      </c>
      <c r="D268" s="16"/>
      <c r="E268" s="22"/>
      <c r="F268" s="16"/>
      <c r="G268" s="16"/>
      <c r="H268" s="16"/>
      <c r="I268" s="16"/>
    </row>
    <row r="269" spans="2:9" ht="12.75" customHeight="1" thickBot="1">
      <c r="B269" s="25"/>
      <c r="C269" s="16" t="s">
        <v>61</v>
      </c>
      <c r="D269" s="16"/>
      <c r="E269" s="22"/>
      <c r="F269" s="162">
        <f>SUM(F262:F266)</f>
        <v>128001</v>
      </c>
      <c r="G269" s="162">
        <f>SUM(G262:G266)</f>
        <v>131146</v>
      </c>
      <c r="H269" s="162">
        <f>SUM(H262:H266)</f>
        <v>128297</v>
      </c>
      <c r="I269" s="162">
        <f>SUM(I262:I266)</f>
        <v>131740</v>
      </c>
    </row>
    <row r="270" spans="2:9" ht="12.75" customHeight="1" thickTop="1">
      <c r="B270" s="25"/>
      <c r="C270" s="16"/>
      <c r="D270" s="16"/>
      <c r="E270" s="22"/>
      <c r="F270" s="10"/>
      <c r="G270" s="10"/>
      <c r="H270" s="10"/>
      <c r="I270" s="10"/>
    </row>
    <row r="271" spans="2:9" ht="12.75" customHeight="1">
      <c r="B271" s="25"/>
      <c r="C271" s="16" t="s">
        <v>36</v>
      </c>
      <c r="D271" s="16"/>
      <c r="E271" s="22"/>
      <c r="F271" s="10">
        <f>(F259/F269)*100</f>
        <v>1.2281154053483958</v>
      </c>
      <c r="G271" s="10">
        <f>(G259/G269)*100</f>
        <v>0.9073856617815259</v>
      </c>
      <c r="H271" s="10">
        <f>(H259/H269)*100</f>
        <v>1.574471733555734</v>
      </c>
      <c r="I271" s="10">
        <f>(I259/I269)*100</f>
        <v>0.9875512372855624</v>
      </c>
    </row>
    <row r="272" spans="2:8" ht="12.75" customHeight="1">
      <c r="B272" s="129"/>
      <c r="C272" s="36"/>
      <c r="D272" s="36"/>
      <c r="E272" s="36"/>
      <c r="F272" s="36"/>
      <c r="H272" s="129"/>
    </row>
    <row r="273" spans="2:12" ht="12.75" customHeight="1">
      <c r="B273" s="22" t="s">
        <v>153</v>
      </c>
      <c r="C273" s="130"/>
      <c r="D273" s="130"/>
      <c r="E273" s="133"/>
      <c r="F273" s="130"/>
      <c r="G273" s="36"/>
      <c r="H273" s="130"/>
      <c r="J273" s="130"/>
      <c r="K273" s="130"/>
      <c r="L273" s="130"/>
    </row>
    <row r="274" spans="1:12" ht="12.75" customHeight="1">
      <c r="A274" s="132"/>
      <c r="B274" s="130"/>
      <c r="C274" s="130"/>
      <c r="D274" s="130"/>
      <c r="E274" s="133"/>
      <c r="F274" s="130"/>
      <c r="G274" s="130"/>
      <c r="H274" s="130"/>
      <c r="I274" s="130"/>
      <c r="J274" s="130"/>
      <c r="K274" s="130"/>
      <c r="L274" s="130"/>
    </row>
    <row r="275" spans="2:9" ht="12.75" customHeight="1">
      <c r="B275" s="22" t="s">
        <v>154</v>
      </c>
      <c r="G275" s="130"/>
      <c r="I275" s="130"/>
    </row>
    <row r="276" ht="12.75" customHeight="1">
      <c r="B276" s="22" t="s">
        <v>155</v>
      </c>
    </row>
  </sheetData>
  <sheetProtection/>
  <mergeCells count="19">
    <mergeCell ref="F237:G237"/>
    <mergeCell ref="H237:I237"/>
    <mergeCell ref="F253:G253"/>
    <mergeCell ref="H253:I253"/>
    <mergeCell ref="F252:G252"/>
    <mergeCell ref="H252:I252"/>
    <mergeCell ref="F236:G236"/>
    <mergeCell ref="H236:I236"/>
    <mergeCell ref="B166:I166"/>
    <mergeCell ref="B187:I188"/>
    <mergeCell ref="B55:I56"/>
    <mergeCell ref="B192:I193"/>
    <mergeCell ref="B78:C82"/>
    <mergeCell ref="B83:C83"/>
    <mergeCell ref="B84:C84"/>
    <mergeCell ref="B86:C86"/>
    <mergeCell ref="B85:C85"/>
    <mergeCell ref="B126:I126"/>
    <mergeCell ref="B135:I136"/>
  </mergeCells>
  <printOptions horizontalCentered="1"/>
  <pageMargins left="0.58" right="0.28" top="0.71" bottom="0.33" header="0" footer="0"/>
  <pageSetup firstPageNumber="5" useFirstPageNumber="1" horizontalDpi="600" verticalDpi="600" orientation="portrait" paperSize="9" scale="85" r:id="rId2"/>
  <headerFooter alignWithMargins="0">
    <oddFooter>&amp;CPage &amp;P</oddFooter>
  </headerFooter>
  <rowBreaks count="4" manualBreakCount="4">
    <brk id="61" max="8" man="1"/>
    <brk id="123" max="8" man="1"/>
    <brk id="184" max="8" man="1"/>
    <brk id="225"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zoomScale="75" zoomScaleNormal="75" zoomScalePageLayoutView="0" workbookViewId="0" topLeftCell="A1">
      <pane xSplit="2" ySplit="8" topLeftCell="C21" activePane="bottomRight" state="frozen"/>
      <selection pane="topLeft" activeCell="H33" sqref="H33"/>
      <selection pane="topRight" activeCell="H33" sqref="H33"/>
      <selection pane="bottomLeft" activeCell="H33" sqref="H33"/>
      <selection pane="bottomRight" activeCell="F22" sqref="F22"/>
    </sheetView>
  </sheetViews>
  <sheetFormatPr defaultColWidth="9.00390625" defaultRowHeight="13.5" customHeight="1"/>
  <cols>
    <col min="1" max="1" width="3.25390625" style="5" customWidth="1"/>
    <col min="2" max="2" width="34.375" style="5" customWidth="1"/>
    <col min="3" max="7" width="13.625" style="5" customWidth="1"/>
    <col min="8" max="8" width="14.50390625" style="5" customWidth="1"/>
    <col min="9" max="9" width="13.625" style="5" customWidth="1"/>
    <col min="10" max="10" width="11.75390625" style="5" bestFit="1" customWidth="1"/>
    <col min="11" max="16384" width="9.00390625" style="5" customWidth="1"/>
  </cols>
  <sheetData>
    <row r="1" spans="1:2" ht="13.5" customHeight="1">
      <c r="A1" s="49">
        <v>9</v>
      </c>
      <c r="B1" s="15" t="s">
        <v>85</v>
      </c>
    </row>
    <row r="2" spans="1:2" ht="13.5" customHeight="1">
      <c r="A2" s="48"/>
      <c r="B2" s="15"/>
    </row>
    <row r="3" spans="1:2" ht="13.5" customHeight="1">
      <c r="A3" s="48"/>
      <c r="B3" s="5" t="s">
        <v>50</v>
      </c>
    </row>
    <row r="4" ht="13.5" customHeight="1">
      <c r="A4" s="15"/>
    </row>
    <row r="5" spans="1:2" ht="13.5" customHeight="1">
      <c r="A5" s="15"/>
      <c r="B5" s="271" t="s">
        <v>170</v>
      </c>
    </row>
    <row r="6" spans="3:9" s="15" customFormat="1" ht="13.5" customHeight="1">
      <c r="C6" s="321" t="s">
        <v>144</v>
      </c>
      <c r="D6" s="321" t="s">
        <v>142</v>
      </c>
      <c r="E6" s="321" t="s">
        <v>143</v>
      </c>
      <c r="F6" s="321" t="s">
        <v>253</v>
      </c>
      <c r="G6" s="321" t="s">
        <v>7</v>
      </c>
      <c r="H6" s="321" t="s">
        <v>64</v>
      </c>
      <c r="I6" s="321" t="s">
        <v>65</v>
      </c>
    </row>
    <row r="7" spans="3:9" s="15" customFormat="1" ht="13.5" customHeight="1">
      <c r="C7" s="321"/>
      <c r="D7" s="321"/>
      <c r="E7" s="321"/>
      <c r="F7" s="321"/>
      <c r="G7" s="321"/>
      <c r="H7" s="321"/>
      <c r="I7" s="321"/>
    </row>
    <row r="8" spans="3:9" s="15" customFormat="1" ht="13.5" customHeight="1">
      <c r="C8" s="20" t="s">
        <v>147</v>
      </c>
      <c r="D8" s="20" t="s">
        <v>147</v>
      </c>
      <c r="E8" s="20" t="s">
        <v>147</v>
      </c>
      <c r="F8" s="20" t="s">
        <v>147</v>
      </c>
      <c r="G8" s="20" t="s">
        <v>147</v>
      </c>
      <c r="H8" s="20" t="s">
        <v>147</v>
      </c>
      <c r="I8" s="20" t="s">
        <v>147</v>
      </c>
    </row>
    <row r="9" spans="3:9" s="15" customFormat="1" ht="13.5" customHeight="1">
      <c r="C9" s="20"/>
      <c r="D9" s="20"/>
      <c r="E9" s="20"/>
      <c r="F9" s="20"/>
      <c r="G9" s="20"/>
      <c r="H9" s="20"/>
      <c r="I9" s="20"/>
    </row>
    <row r="10" spans="2:9" ht="13.5" customHeight="1">
      <c r="B10" s="15" t="s">
        <v>66</v>
      </c>
      <c r="C10" s="5">
        <v>56807</v>
      </c>
      <c r="D10" s="16">
        <v>32614</v>
      </c>
      <c r="E10" s="5">
        <v>4809</v>
      </c>
      <c r="F10" s="5">
        <v>8378</v>
      </c>
      <c r="G10" s="5">
        <v>910</v>
      </c>
      <c r="I10" s="5">
        <f>SUM(C10:H10)</f>
        <v>103518</v>
      </c>
    </row>
    <row r="11" spans="3:9" ht="13.5" customHeight="1">
      <c r="C11" s="241"/>
      <c r="D11" s="241"/>
      <c r="E11" s="241"/>
      <c r="F11" s="241"/>
      <c r="G11" s="241"/>
      <c r="I11" s="113"/>
    </row>
    <row r="12" spans="2:9" ht="13.5" customHeight="1">
      <c r="B12" s="15" t="s">
        <v>67</v>
      </c>
      <c r="I12" s="113"/>
    </row>
    <row r="13" spans="2:9" ht="13.5" customHeight="1">
      <c r="B13" s="1" t="s">
        <v>77</v>
      </c>
      <c r="C13" s="5">
        <v>2422.9</v>
      </c>
      <c r="D13" s="5">
        <v>4261.8</v>
      </c>
      <c r="E13" s="16">
        <v>75</v>
      </c>
      <c r="F13" s="5">
        <v>-25.4</v>
      </c>
      <c r="G13" s="5">
        <v>-408.2</v>
      </c>
      <c r="H13" s="5">
        <v>-654.2</v>
      </c>
      <c r="I13" s="16">
        <f>SUM(C13:H13)</f>
        <v>5671.9000000000015</v>
      </c>
    </row>
    <row r="14" spans="2:9" ht="13.5" customHeight="1">
      <c r="B14" s="1" t="s">
        <v>140</v>
      </c>
      <c r="I14" s="5">
        <v>-2176</v>
      </c>
    </row>
    <row r="15" spans="2:9" ht="13.5" customHeight="1">
      <c r="B15" s="1" t="s">
        <v>211</v>
      </c>
      <c r="E15" s="5">
        <v>3.3</v>
      </c>
      <c r="I15" s="5">
        <v>3.3</v>
      </c>
    </row>
    <row r="16" spans="2:9" ht="13.5" customHeight="1">
      <c r="B16" s="1" t="s">
        <v>205</v>
      </c>
      <c r="I16" s="28">
        <v>-1444.6</v>
      </c>
    </row>
    <row r="17" spans="2:9" ht="13.5" customHeight="1" thickBot="1">
      <c r="B17" s="1" t="s">
        <v>261</v>
      </c>
      <c r="I17" s="290">
        <f>SUM(I13:I16)</f>
        <v>2054.6000000000017</v>
      </c>
    </row>
    <row r="18" spans="3:10" ht="13.5" customHeight="1">
      <c r="C18" s="113"/>
      <c r="D18" s="113"/>
      <c r="E18" s="113"/>
      <c r="F18" s="113"/>
      <c r="G18" s="113"/>
      <c r="H18" s="113"/>
      <c r="I18" s="113"/>
      <c r="J18" s="5" t="s">
        <v>116</v>
      </c>
    </row>
    <row r="19" spans="3:9" ht="13.5" customHeight="1">
      <c r="C19" s="113"/>
      <c r="D19" s="113"/>
      <c r="E19" s="113"/>
      <c r="F19" s="113"/>
      <c r="G19" s="113"/>
      <c r="H19" s="113"/>
      <c r="I19" s="113"/>
    </row>
    <row r="20" spans="3:9" ht="13.5" customHeight="1">
      <c r="C20" s="113"/>
      <c r="D20" s="113"/>
      <c r="E20" s="113"/>
      <c r="F20" s="113"/>
      <c r="G20" s="113"/>
      <c r="H20" s="113"/>
      <c r="I20" s="113"/>
    </row>
    <row r="21" spans="2:9" ht="13.5" customHeight="1">
      <c r="B21" s="271" t="s">
        <v>171</v>
      </c>
      <c r="C21" s="113"/>
      <c r="D21" s="113"/>
      <c r="E21" s="113"/>
      <c r="F21" s="113"/>
      <c r="G21" s="113"/>
      <c r="H21" s="113"/>
      <c r="I21" s="113"/>
    </row>
    <row r="22" spans="2:9" ht="13.5" customHeight="1">
      <c r="B22" s="15"/>
      <c r="C22" s="272"/>
      <c r="D22" s="272"/>
      <c r="E22" s="272"/>
      <c r="F22" s="272"/>
      <c r="G22" s="272"/>
      <c r="H22" s="272"/>
      <c r="I22" s="272"/>
    </row>
    <row r="23" spans="2:9" ht="13.5" customHeight="1">
      <c r="B23" s="15" t="s">
        <v>66</v>
      </c>
      <c r="C23" s="5">
        <v>115344</v>
      </c>
      <c r="D23" s="16">
        <v>26053</v>
      </c>
      <c r="E23" s="5">
        <v>3093</v>
      </c>
      <c r="F23" s="5">
        <v>8478</v>
      </c>
      <c r="G23" s="5">
        <v>2467</v>
      </c>
      <c r="I23" s="5">
        <f>SUM(C23:H23)</f>
        <v>155435</v>
      </c>
    </row>
    <row r="24" spans="3:7" ht="13.5" customHeight="1">
      <c r="C24" s="241"/>
      <c r="D24" s="241"/>
      <c r="E24" s="241"/>
      <c r="F24" s="241"/>
      <c r="G24" s="241"/>
    </row>
    <row r="25" spans="2:9" ht="13.5" customHeight="1">
      <c r="B25" s="15" t="s">
        <v>67</v>
      </c>
      <c r="I25" s="113"/>
    </row>
    <row r="26" spans="2:9" ht="13.5" customHeight="1">
      <c r="B26" s="1" t="s">
        <v>77</v>
      </c>
      <c r="C26" s="5">
        <v>2257.9</v>
      </c>
      <c r="D26" s="5">
        <v>3469.8</v>
      </c>
      <c r="E26" s="16">
        <v>-1077.8</v>
      </c>
      <c r="F26" s="5">
        <v>646.9</v>
      </c>
      <c r="G26" s="5">
        <v>982.7</v>
      </c>
      <c r="H26" s="5">
        <v>-430.4</v>
      </c>
      <c r="I26" s="16">
        <f>SUM(C26:H26)</f>
        <v>5849.1</v>
      </c>
    </row>
    <row r="27" spans="2:9" ht="13.5" customHeight="1">
      <c r="B27" s="1" t="s">
        <v>140</v>
      </c>
      <c r="I27" s="5">
        <v>-2854</v>
      </c>
    </row>
    <row r="28" spans="2:9" ht="13.5" customHeight="1">
      <c r="B28" s="1" t="s">
        <v>211</v>
      </c>
      <c r="E28" s="5">
        <v>-0.28</v>
      </c>
      <c r="I28" s="5">
        <v>-0.28</v>
      </c>
    </row>
    <row r="29" spans="2:9" ht="13.5" customHeight="1">
      <c r="B29" s="1" t="s">
        <v>205</v>
      </c>
      <c r="I29" s="28">
        <v>-1389</v>
      </c>
    </row>
    <row r="30" spans="2:9" ht="13.5" customHeight="1" thickBot="1">
      <c r="B30" s="1" t="s">
        <v>261</v>
      </c>
      <c r="I30" s="290">
        <f>SUM(I26:I29)</f>
        <v>1605.8200000000002</v>
      </c>
    </row>
  </sheetData>
  <sheetProtection/>
  <mergeCells count="7">
    <mergeCell ref="I6:I7"/>
    <mergeCell ref="C6:C7"/>
    <mergeCell ref="E6:E7"/>
    <mergeCell ref="D6:D7"/>
    <mergeCell ref="G6:G7"/>
    <mergeCell ref="F6:F7"/>
    <mergeCell ref="H6:H7"/>
  </mergeCells>
  <printOptions horizontalCentered="1"/>
  <pageMargins left="0.590551181102362" right="0.590551181102362" top="0.78740157480315" bottom="0" header="0" footer="0.25"/>
  <pageSetup firstPageNumber="10" useFirstPageNumber="1" fitToHeight="1" fitToWidth="1" horizontalDpi="600" verticalDpi="600" orientation="landscape" paperSize="9" scale="94"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joan</cp:lastModifiedBy>
  <cp:lastPrinted>2008-08-29T04:13:44Z</cp:lastPrinted>
  <dcterms:created xsi:type="dcterms:W3CDTF">1998-04-16T02:45:35Z</dcterms:created>
  <dcterms:modified xsi:type="dcterms:W3CDTF">2008-08-29T04:14:36Z</dcterms:modified>
  <cp:category/>
  <cp:version/>
  <cp:contentType/>
  <cp:contentStatus/>
</cp:coreProperties>
</file>