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61" yWindow="120" windowWidth="9420" windowHeight="5565" tabRatio="734" activeTab="4"/>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'klse-bs'!$A$1:$E$77</definedName>
    <definedName name="_xlnm.Print_Area" localSheetId="4">'klse-note'!$A$1:$I$264</definedName>
    <definedName name="_xlnm.Print_Area" localSheetId="0">'klse-p&amp;l'!$A$1:$J$49</definedName>
    <definedName name="_xlnm.Print_Area" localSheetId="3">'klse-sce'!$A$1:$Q$59</definedName>
    <definedName name="_xlnm.Print_Area" localSheetId="5">'klse-segment'!$A$1:$I$30</definedName>
    <definedName name="_xlnm.Print_Titles" localSheetId="4">'klse-note'!$1:$5</definedName>
  </definedNames>
  <calcPr fullCalcOnLoad="1"/>
</workbook>
</file>

<file path=xl/sharedStrings.xml><?xml version="1.0" encoding="utf-8"?>
<sst xmlns="http://schemas.openxmlformats.org/spreadsheetml/2006/main" count="378" uniqueCount="275">
  <si>
    <t>Securities issued to minority shareholders</t>
  </si>
  <si>
    <t>of ordinary shares in issue for</t>
  </si>
  <si>
    <t>diluted earnings per share ('000)</t>
  </si>
  <si>
    <t>Changes in Contingent Liabilities and Contingent Assets</t>
  </si>
  <si>
    <t>Review of the Performance</t>
  </si>
  <si>
    <t>Eliminations</t>
  </si>
  <si>
    <t>Consolidated</t>
  </si>
  <si>
    <t>REVENUE</t>
  </si>
  <si>
    <t>RESULTS</t>
  </si>
  <si>
    <t>Reclassification of opening minority interest</t>
  </si>
  <si>
    <t>Restated balance</t>
  </si>
  <si>
    <t>Net assets per share attributable to ordinary equity holders of the parent (RM) - Note (a)</t>
  </si>
  <si>
    <t>Amount due to an associated company</t>
  </si>
  <si>
    <t>Deposits with licensed financial institutions</t>
  </si>
  <si>
    <t>Short term borrowings</t>
  </si>
  <si>
    <t>3 months ended</t>
  </si>
  <si>
    <t>Cumulative Period</t>
  </si>
  <si>
    <t>The audit report of the Group's preceding annual audited financial statements was unqualified.</t>
  </si>
  <si>
    <t>Exchange reserves</t>
  </si>
  <si>
    <t>Share premiums</t>
  </si>
  <si>
    <t>Profit/(loss) from operations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</si>
  <si>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</si>
  <si>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</si>
  <si>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</si>
  <si>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</si>
  <si>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</si>
  <si>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</si>
  <si>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</si>
  <si>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</si>
  <si>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</si>
  <si>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</si>
  <si>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Distribution of cash to minority shareholders</t>
  </si>
  <si>
    <t>There were no dividend paid in the current quarter ended 30 June 2007.</t>
  </si>
  <si>
    <t>30 June 2007</t>
  </si>
  <si>
    <t>Total investment of the Group in quoted securities as at 30 June 2007 are as follows:</t>
  </si>
  <si>
    <t>6 months ended</t>
  </si>
  <si>
    <t>No. of</t>
  </si>
  <si>
    <t>bought back</t>
  </si>
  <si>
    <t xml:space="preserve">Lowest </t>
  </si>
  <si>
    <t>Highest</t>
  </si>
  <si>
    <t xml:space="preserve">Average </t>
  </si>
  <si>
    <t>Consideration</t>
  </si>
  <si>
    <t>(including</t>
  </si>
  <si>
    <t>transaction cost)</t>
  </si>
  <si>
    <t>Month</t>
  </si>
  <si>
    <t>shares</t>
  </si>
  <si>
    <t>paid</t>
  </si>
  <si>
    <t>30.06.2007</t>
  </si>
  <si>
    <t>Dividend paid to shareholders</t>
  </si>
  <si>
    <t>Dividend paid to minority shareholders</t>
  </si>
  <si>
    <t>Seasonality or Cyclicality of Operations</t>
  </si>
  <si>
    <t>Current Year Prospects</t>
  </si>
  <si>
    <t xml:space="preserve">Secured </t>
  </si>
  <si>
    <t xml:space="preserve">Unsecured </t>
  </si>
  <si>
    <t>RM</t>
  </si>
  <si>
    <t>Other income</t>
  </si>
  <si>
    <t>Share capital</t>
  </si>
  <si>
    <t>Purchase of treasury shares</t>
  </si>
  <si>
    <t>(a)</t>
  </si>
  <si>
    <t>(b)</t>
  </si>
  <si>
    <t>Dividend</t>
  </si>
  <si>
    <t>Minority</t>
  </si>
  <si>
    <t>TOTAL ASSETS</t>
  </si>
  <si>
    <t xml:space="preserve"> </t>
  </si>
  <si>
    <t>Long term borrowings</t>
  </si>
  <si>
    <t>Revaluation reserves</t>
  </si>
  <si>
    <t>Revaluation Surplus</t>
  </si>
  <si>
    <t>Net profit / (loss) recognised directly in equity</t>
  </si>
  <si>
    <t>There are no contingent assets as at end of the previous financial year and 30 June 2007.</t>
  </si>
  <si>
    <t>Retained</t>
  </si>
  <si>
    <t>Capital</t>
  </si>
  <si>
    <t>Finance cost</t>
  </si>
  <si>
    <t>Total</t>
  </si>
  <si>
    <t>FRS 117</t>
  </si>
  <si>
    <t>Leases</t>
  </si>
  <si>
    <r>
      <t>FRS 119</t>
    </r>
    <r>
      <rPr>
        <vertAlign val="subscript"/>
        <sz val="10"/>
        <rFont val="Tahoma"/>
        <family val="2"/>
      </rPr>
      <t>2004</t>
    </r>
    <r>
      <rPr>
        <sz val="10"/>
        <rFont val="Tahoma"/>
        <family val="2"/>
      </rPr>
      <t xml:space="preserve"> (Revised)</t>
    </r>
  </si>
  <si>
    <t>Employee Benefits - Actuarial Gains and Losses, Group Plans and Disclosures</t>
  </si>
  <si>
    <t>FRS 124</t>
  </si>
  <si>
    <t>Related Party Disclosures</t>
  </si>
  <si>
    <t>Property development</t>
  </si>
  <si>
    <t>Manufacturing &amp; trading</t>
  </si>
  <si>
    <t>Construction</t>
  </si>
  <si>
    <t>RM'000</t>
  </si>
  <si>
    <t>Current Assets</t>
  </si>
  <si>
    <t xml:space="preserve">Cash </t>
  </si>
  <si>
    <t>Reserves</t>
  </si>
  <si>
    <t>Notes</t>
  </si>
  <si>
    <t>The business operations of the Group are not materially affected by the seasonal or cyclical factors.</t>
  </si>
  <si>
    <t>By Order of the Board</t>
  </si>
  <si>
    <t>Leong Oi Wah</t>
  </si>
  <si>
    <t>Secretary</t>
  </si>
  <si>
    <t>Shares</t>
  </si>
  <si>
    <t>price</t>
  </si>
  <si>
    <t>Earnings</t>
  </si>
  <si>
    <t>Treasury</t>
  </si>
  <si>
    <t>Property development-in-progress</t>
  </si>
  <si>
    <t>Amount due from customers for contract work</t>
  </si>
  <si>
    <t>Amount due to customers for contract work</t>
  </si>
  <si>
    <t>Distributable</t>
  </si>
  <si>
    <t>Premium</t>
  </si>
  <si>
    <t>Other</t>
  </si>
  <si>
    <t>----------------------------Attributable to Equity Holders of the Parent-------------------------------</t>
  </si>
  <si>
    <t>-----------------Non-Distributable---------------</t>
  </si>
  <si>
    <t>Interests</t>
  </si>
  <si>
    <t>Equity</t>
  </si>
  <si>
    <t>Profit/(loss) before associate and income tax</t>
  </si>
  <si>
    <t>Profit/(loss) before income tax</t>
  </si>
  <si>
    <t xml:space="preserve">Profit/(loss) for the period </t>
  </si>
  <si>
    <t>Attributable to:</t>
  </si>
  <si>
    <t xml:space="preserve">Earnings per share attributable to </t>
  </si>
  <si>
    <t>equity holders of the parent:</t>
  </si>
  <si>
    <t>Non-current Assets</t>
  </si>
  <si>
    <t>Land held for property development</t>
  </si>
  <si>
    <t xml:space="preserve">Goodwill </t>
  </si>
  <si>
    <t>Investment in associates</t>
  </si>
  <si>
    <t>Available for sale financial assets</t>
  </si>
  <si>
    <t>Financial assets at fair value through profit or loss</t>
  </si>
  <si>
    <t>Treasury shares</t>
  </si>
  <si>
    <t xml:space="preserve">Retained earnings </t>
  </si>
  <si>
    <t>MINORITY INTERESTS</t>
  </si>
  <si>
    <t>Current tax payable</t>
  </si>
  <si>
    <t>Share of profit and loss of an</t>
  </si>
  <si>
    <t>associated company</t>
  </si>
  <si>
    <t>Net profit for the year</t>
  </si>
  <si>
    <t>Profit Forecast</t>
  </si>
  <si>
    <t>The Group did not issue any profit forecast for the year.</t>
  </si>
  <si>
    <t>Revenue</t>
  </si>
  <si>
    <t>Income tax</t>
  </si>
  <si>
    <t>Inventories</t>
  </si>
  <si>
    <t>Deferred taxation</t>
  </si>
  <si>
    <t>Foreign currency bank borrowings included in the above are as follows:</t>
  </si>
  <si>
    <t>ASSETS</t>
  </si>
  <si>
    <t>CURRENT LIABILITIES</t>
  </si>
  <si>
    <t>Share of profit from an associated company</t>
  </si>
  <si>
    <t>Balance at 1.1.2006</t>
  </si>
  <si>
    <t>Basis of Preparation</t>
  </si>
  <si>
    <t>Changes in Accounting Policies</t>
  </si>
  <si>
    <t>Issue of shares</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</si>
  <si>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</si>
  <si>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</si>
  <si>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</si>
  <si>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</si>
  <si>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</si>
  <si>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xml:space="preserve">Property, plant and equipment </t>
  </si>
  <si>
    <t>at market value</t>
  </si>
  <si>
    <t>at carrying value/book value</t>
  </si>
  <si>
    <t>at cost</t>
  </si>
  <si>
    <t xml:space="preserve">(i)   </t>
  </si>
  <si>
    <t xml:space="preserve">(ii)  </t>
  </si>
  <si>
    <t xml:space="preserve">(iii) </t>
  </si>
  <si>
    <t>Performance guarantees extended to</t>
  </si>
  <si>
    <t xml:space="preserve">Short term </t>
  </si>
  <si>
    <t>Long term</t>
  </si>
  <si>
    <t>Current Quarter</t>
  </si>
  <si>
    <t>Profit/ (Losses) on Sale of Unquoted Investments and /or Properties</t>
  </si>
  <si>
    <t>Purchases and sales of quoted securities</t>
  </si>
  <si>
    <t>Total Purchases</t>
  </si>
  <si>
    <t>-</t>
  </si>
  <si>
    <t>a third party (Project related)</t>
  </si>
  <si>
    <t>31 December 2006</t>
  </si>
  <si>
    <t>Equity holders of the parent</t>
  </si>
  <si>
    <t>Profit attributable to</t>
  </si>
  <si>
    <t>equity holders of the parent (RM'000)</t>
  </si>
  <si>
    <t>EQUITY AND LIABILITIES</t>
  </si>
  <si>
    <t>EQUITY ATTRIBUTABLE TO EQUITY HOLDERS OF THE PARENT</t>
  </si>
  <si>
    <t>TOTAL EQUITY</t>
  </si>
  <si>
    <t>NON-CURRENT LIABILITIES</t>
  </si>
  <si>
    <t>TOTAL LIABILITIES</t>
  </si>
  <si>
    <t>TOTAL EQUITY AND LIABILITIES</t>
  </si>
  <si>
    <t>Health care</t>
  </si>
  <si>
    <t xml:space="preserve">There were no profits arising from the sale of unquoted investments or properties for the current quarter and financial year-to-date ended 30 June 2007.  </t>
  </si>
  <si>
    <t>Total Net</t>
  </si>
  <si>
    <t>(excluding</t>
  </si>
  <si>
    <t>Investment properties</t>
  </si>
  <si>
    <t>Interest paid</t>
  </si>
  <si>
    <t>Interest received</t>
  </si>
  <si>
    <t>Barring any unforeseen circumstances, the Directors are of the opinion that the Group will record better operating performance for the current financial year.</t>
  </si>
  <si>
    <t>Total disposals/ sale proceeds</t>
  </si>
  <si>
    <t>Total Profit/ (Loss) on Disposal</t>
  </si>
  <si>
    <t>Debt and Equity Securities</t>
  </si>
  <si>
    <t>Profit for the period from continuing operations</t>
  </si>
  <si>
    <t>Drawdown / (Repayment) of hire-purchase creditors</t>
  </si>
  <si>
    <t>Earnings Per Share</t>
  </si>
  <si>
    <t>Details of segmental analysis (by business segment) are as follows:</t>
  </si>
  <si>
    <t>Material Event Subsequent to End of the Current Quarter</t>
  </si>
  <si>
    <t>Financial</t>
  </si>
  <si>
    <t>Year-To-Date</t>
  </si>
  <si>
    <t>Fully diluted (sen)</t>
  </si>
  <si>
    <t>Basic(sen)</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</si>
  <si>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</si>
  <si>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</si>
  <si>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</si>
  <si>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</si>
  <si>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</si>
  <si>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</si>
  <si>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</si>
  <si>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</si>
  <si>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</si>
  <si>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Provision for other liabilities</t>
  </si>
  <si>
    <t>Deferred tax</t>
  </si>
  <si>
    <t>INTERIM FINANCIAL STATEMENT FOR THE PERIOD ENDED 30 JUNE 2007</t>
  </si>
  <si>
    <t>The total number of shares held as treasury shares as at 30 June 2007 was 11,367,100 at a total cost of RM5,970,007.46.  The shares purchased are being held as treasury shares in accordance with the provision of Section 67A of the Companies Act,1965. None of the treasury shares held were sold or cancelled during the quarter under review and the financial year to date.</t>
  </si>
  <si>
    <t>Financial year ended 30.06.2007</t>
  </si>
  <si>
    <t>Balance at 30.06.2007</t>
  </si>
  <si>
    <t>Financial year ended 30.06.2006</t>
  </si>
  <si>
    <t>Balance at 30.06.2006</t>
  </si>
  <si>
    <t>Financial year ended 30.06.2007:</t>
  </si>
  <si>
    <t>Financial year ended 30.06.2006:</t>
  </si>
  <si>
    <t>30.06.2006</t>
  </si>
  <si>
    <t>31.12.2006</t>
  </si>
  <si>
    <t>Cash and bank balances</t>
  </si>
  <si>
    <t>Bank overdrafts</t>
  </si>
  <si>
    <t>Tax Recoverable</t>
  </si>
  <si>
    <t>Dividend received</t>
  </si>
  <si>
    <t>Less: Treasury shares held ('000)</t>
  </si>
  <si>
    <t>There are no material financial instruments with off balance sheet risk as at the date of issue of this quarterly report.</t>
  </si>
  <si>
    <t>The changes in the Group's contingent liabilities are as follows:</t>
  </si>
  <si>
    <t>Financial Year</t>
  </si>
  <si>
    <t>Previous</t>
  </si>
  <si>
    <t>Dividend received from associated company</t>
  </si>
  <si>
    <t>Dividends</t>
  </si>
  <si>
    <t>Net loss recognised directly in equity</t>
  </si>
  <si>
    <t>Total recognised income and expense for the period</t>
  </si>
  <si>
    <t>Currency translation differences</t>
  </si>
  <si>
    <t xml:space="preserve">                    on consolidation</t>
  </si>
  <si>
    <t>Others</t>
  </si>
  <si>
    <t>Deferred tax assets</t>
  </si>
  <si>
    <t>Profit/ (Loss) from operations</t>
  </si>
  <si>
    <t>Operating expenses</t>
  </si>
  <si>
    <t>Trade and other receivables</t>
  </si>
  <si>
    <t>Trade and other payables</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</si>
  <si>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</si>
  <si>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</si>
  <si>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</si>
  <si>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</si>
  <si>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</si>
  <si>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</si>
  <si>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</si>
  <si>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</si>
  <si>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</si>
  <si>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</si>
  <si>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</si>
  <si>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</si>
  <si>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</si>
  <si>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</si>
  <si>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</si>
  <si>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</si>
  <si>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</si>
  <si>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</si>
  <si>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</si>
  <si>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</si>
  <si>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</si>
  <si>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</si>
  <si>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</si>
  <si>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</si>
  <si>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</si>
  <si>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</si>
  <si>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</si>
  <si>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</si>
  <si>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</si>
  <si>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 xml:space="preserve">Weighted average number  </t>
  </si>
  <si>
    <t>Adjustment for:</t>
  </si>
  <si>
    <t>- share options</t>
  </si>
  <si>
    <t>- warrants</t>
  </si>
  <si>
    <t>of ordinary shares in issue ('000)</t>
  </si>
  <si>
    <t>Prior year adjustment</t>
  </si>
  <si>
    <t>Individual Quarter</t>
  </si>
  <si>
    <t>Cumulative Quarter</t>
  </si>
  <si>
    <t>Balance at 1.1.2007</t>
  </si>
  <si>
    <t>This figures have not been audited.</t>
  </si>
  <si>
    <t>UNAUDITED</t>
  </si>
  <si>
    <t>AUDITED</t>
  </si>
  <si>
    <t>Cash generated from/(used in) operating activities</t>
  </si>
  <si>
    <t>Net cash generated from financing activities</t>
  </si>
  <si>
    <t>Adjustments for:</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</si>
</sst>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_(* #,##0.00000_);_(* \(#,##0.00000\);_(* &quot;-&quot;??_);_(@_)"/>
    <numFmt numFmtId="182" formatCode="0.0000"/>
    <numFmt numFmtId="183" formatCode="#,##0.000000_);\(#,##0.000000\)"/>
    <numFmt numFmtId="184" formatCode="#,##0.00000000000_);\(#,##0.00000000000\)"/>
    <numFmt numFmtId="185" formatCode="_(* #,##0.000_);_(* \(#,##0.000\);_(* &quot;-&quot;??_);_(@_)"/>
    <numFmt numFmtId="186" formatCode="_(* #,##0.00000000_);_(* \(#,##0.00000000\);_(* &quot;-&quot;??_);_(@_)"/>
    <numFmt numFmtId="187" formatCode="_(* #,##0.000000000_);_(* \(#,##0.000000000\);_(* &quot;-&quot;??_);_(@_)"/>
    <numFmt numFmtId="188" formatCode="#,##0.00000000_);\(#,##0.00000000\)"/>
    <numFmt numFmtId="189" formatCode="_(* #,##0.0_);_(* \(#,##0.0\);_(* &quot;-&quot;??_);_(@_)"/>
    <numFmt numFmtId="190" formatCode="[$-F800]dddd\,\ mmmm\ dd\,\ yyyy"/>
    <numFmt numFmtId="191" formatCode="_(* #,##0.000000_);_(* \(#,##0.000000\);_(* &quot;-&quot;??_);_(@_)"/>
    <numFmt numFmtId="192" formatCode="#,##0.0000_);\(#,##0.0000\)"/>
    <numFmt numFmtId="193" formatCode="d\-mmm\-yy"/>
    <numFmt numFmtId="194" formatCode="#,##0.000;[Red]\(#,##0.000\)"/>
    <numFmt numFmtId="195" formatCode="#,##0.0000;[Red]\(#,##0.0000\)"/>
    <numFmt numFmtId="196" formatCode="0.000%"/>
    <numFmt numFmtId="197" formatCode="0.0000%"/>
    <numFmt numFmtId="198" formatCode="_(* #,##0.0_);_(* \(#,##0.0\);_(* &quot;-&quot;?_);_(@_)"/>
    <numFmt numFmtId="199" formatCode="_(* #,##0.000_);_(* \(#,##0.000\);_(* &quot;-&quot;???_);_(@_)"/>
    <numFmt numFmtId="200" formatCode="_(* #,##0.000000_);_(* \(#,##0.000000\);_(* &quot;-&quot;??????_);_(@_)"/>
    <numFmt numFmtId="201" formatCode="_(* #,##0.0000000_);_(* \(#,##0.0000000\);_(* &quot;-&quot;???????_);_(@_)"/>
    <numFmt numFmtId="202" formatCode="0.0"/>
    <numFmt numFmtId="203" formatCode="#,##0.0;[Red]\(#,##0.0\)"/>
    <numFmt numFmtId="204" formatCode="_(* #,##0.0000_);_(* \(#,##0.0000\);_(* &quot;-&quot;????_);_(@_)"/>
  </numFmts>
  <fonts count="39">
    <font>
      <sz val="12"/>
      <name val="Book Antiqua"/>
      <family val="1"/>
    </font>
    <font>
      <b/>
      <sz val="12"/>
      <name val="Book Antiqua"/>
      <family val="1"/>
    </font>
    <font>
      <i/>
      <sz val="12"/>
      <name val="Book Antiqua"/>
      <family val="1"/>
    </font>
    <font>
      <b/>
      <i/>
      <sz val="12"/>
      <name val="Book Antiqua"/>
      <family val="1"/>
    </font>
    <font>
      <u val="single"/>
      <sz val="12"/>
      <color indexed="12"/>
      <name val="Book Antiqua"/>
      <family val="1"/>
    </font>
    <font>
      <u val="single"/>
      <sz val="12"/>
      <color indexed="36"/>
      <name val="Book Antiqua"/>
      <family val="1"/>
    </font>
    <font>
      <b/>
      <sz val="10"/>
      <name val="Tahoma"/>
      <family val="2"/>
    </font>
    <font>
      <sz val="10"/>
      <name val="Tahoma"/>
      <family val="2"/>
    </font>
    <font>
      <sz val="12"/>
      <name val="Tahoma"/>
      <family val="2"/>
    </font>
    <font>
      <b/>
      <u val="single"/>
      <sz val="10"/>
      <name val="Tahoma"/>
      <family val="2"/>
    </font>
    <font>
      <u val="single"/>
      <sz val="10"/>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sz val="10"/>
      <color indexed="10"/>
      <name val="Tahoma"/>
      <family val="2"/>
    </font>
    <font>
      <b/>
      <sz val="10"/>
      <color indexed="22"/>
      <name val="Tahoma"/>
      <family val="2"/>
    </font>
    <font>
      <sz val="5"/>
      <name val="Tahoma"/>
      <family val="2"/>
    </font>
    <font>
      <vertAlign val="subscript"/>
      <sz val="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thin"/>
      <bottom style="double"/>
    </border>
    <border>
      <left style="thin"/>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27" fillId="15" borderId="0" applyNumberFormat="0" applyBorder="0" applyAlignment="0" applyProtection="0"/>
    <xf numFmtId="0" fontId="31" fillId="16" borderId="1" applyNumberFormat="0" applyAlignment="0" applyProtection="0"/>
    <xf numFmtId="0" fontId="33"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26"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7" borderId="0" applyNumberFormat="0" applyBorder="0" applyAlignment="0" applyProtection="0"/>
    <xf numFmtId="0" fontId="0" fillId="4" borderId="7" applyNumberFormat="0" applyFont="0" applyAlignment="0" applyProtection="0"/>
    <xf numFmtId="0" fontId="30" fillId="16"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5" fillId="0" borderId="9" applyNumberFormat="0" applyFill="0" applyAlignment="0" applyProtection="0"/>
    <xf numFmtId="0" fontId="32" fillId="0" borderId="0" applyNumberFormat="0" applyFill="0" applyBorder="0" applyAlignment="0" applyProtection="0"/>
  </cellStyleXfs>
  <cellXfs count="314">
    <xf numFmtId="0" fontId="0" fillId="0" borderId="0" xfId="0" applyAlignment="1">
      <alignment/>
    </xf>
    <xf numFmtId="171" fontId="7" fillId="0" borderId="0" xfId="42" applyFont="1" applyAlignment="1">
      <alignment/>
    </xf>
    <xf numFmtId="171" fontId="7" fillId="0" borderId="10" xfId="42" applyFont="1" applyBorder="1" applyAlignment="1">
      <alignment/>
    </xf>
    <xf numFmtId="172" fontId="7" fillId="0" borderId="0" xfId="42" applyNumberFormat="1" applyFont="1" applyAlignment="1">
      <alignment horizontal="center"/>
    </xf>
    <xf numFmtId="180" fontId="7" fillId="0" borderId="0" xfId="42" applyNumberFormat="1" applyFont="1" applyAlignment="1">
      <alignment/>
    </xf>
    <xf numFmtId="172" fontId="7" fillId="0" borderId="0" xfId="42" applyNumberFormat="1" applyFont="1" applyAlignment="1">
      <alignment/>
    </xf>
    <xf numFmtId="172" fontId="7" fillId="0" borderId="0" xfId="42" applyNumberFormat="1" applyFont="1" applyBorder="1" applyAlignment="1">
      <alignment horizontal="right"/>
    </xf>
    <xf numFmtId="0" fontId="7" fillId="0" borderId="0" xfId="0" applyFont="1" applyAlignment="1">
      <alignment horizontal="center"/>
    </xf>
    <xf numFmtId="171" fontId="7" fillId="0" borderId="0" xfId="42" applyFont="1" applyAlignment="1">
      <alignment horizontal="center"/>
    </xf>
    <xf numFmtId="171" fontId="7" fillId="0" borderId="0" xfId="42" applyFont="1" applyBorder="1" applyAlignment="1">
      <alignment/>
    </xf>
    <xf numFmtId="171" fontId="7" fillId="0" borderId="0" xfId="42" applyFont="1" applyFill="1" applyAlignment="1">
      <alignment/>
    </xf>
    <xf numFmtId="171" fontId="7" fillId="0" borderId="11" xfId="42" applyFont="1" applyBorder="1" applyAlignment="1">
      <alignment/>
    </xf>
    <xf numFmtId="171" fontId="7" fillId="0" borderId="12" xfId="42" applyFont="1" applyBorder="1" applyAlignment="1">
      <alignment/>
    </xf>
    <xf numFmtId="0" fontId="6" fillId="0" borderId="0" xfId="0" applyFont="1" applyAlignment="1">
      <alignment/>
    </xf>
    <xf numFmtId="0" fontId="7" fillId="0" borderId="0" xfId="0" applyFont="1" applyAlignment="1">
      <alignment/>
    </xf>
    <xf numFmtId="172" fontId="6" fillId="0" borderId="0" xfId="42" applyNumberFormat="1" applyFont="1" applyAlignment="1">
      <alignment/>
    </xf>
    <xf numFmtId="172" fontId="7" fillId="0" borderId="0" xfId="42"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72" fontId="6" fillId="0" borderId="0" xfId="42" applyNumberFormat="1" applyFont="1" applyAlignment="1">
      <alignment horizontal="center"/>
    </xf>
    <xf numFmtId="172" fontId="7" fillId="0" borderId="0" xfId="42" applyNumberFormat="1" applyFont="1" applyFill="1" applyBorder="1" applyAlignment="1">
      <alignment/>
    </xf>
    <xf numFmtId="0" fontId="7" fillId="0" borderId="0" xfId="0" applyFont="1" applyFill="1" applyAlignment="1">
      <alignment/>
    </xf>
    <xf numFmtId="172" fontId="7" fillId="0" borderId="0" xfId="0" applyNumberFormat="1" applyFont="1" applyFill="1" applyAlignment="1">
      <alignment/>
    </xf>
    <xf numFmtId="172" fontId="7" fillId="0" borderId="10" xfId="42"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72" fontId="7" fillId="0" borderId="0" xfId="0" applyNumberFormat="1" applyFont="1" applyBorder="1" applyAlignment="1">
      <alignment/>
    </xf>
    <xf numFmtId="172" fontId="7" fillId="0" borderId="10" xfId="42"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71" fontId="7" fillId="0" borderId="0" xfId="0" applyNumberFormat="1" applyFont="1" applyAlignment="1">
      <alignment/>
    </xf>
    <xf numFmtId="0" fontId="6" fillId="0" borderId="0" xfId="0" applyFont="1" applyBorder="1" applyAlignment="1">
      <alignment horizontal="right"/>
    </xf>
    <xf numFmtId="172" fontId="6" fillId="0" borderId="0" xfId="42" applyNumberFormat="1" applyFont="1" applyBorder="1" applyAlignment="1">
      <alignment horizontal="right"/>
    </xf>
    <xf numFmtId="0" fontId="7" fillId="0" borderId="13" xfId="0" applyFont="1" applyBorder="1" applyAlignment="1">
      <alignment/>
    </xf>
    <xf numFmtId="0" fontId="7" fillId="0" borderId="0" xfId="0" applyFont="1" applyFill="1" applyAlignment="1">
      <alignment horizontal="justify" vertical="top" wrapText="1"/>
    </xf>
    <xf numFmtId="172" fontId="6" fillId="0" borderId="0" xfId="42" applyNumberFormat="1" applyFont="1" applyAlignment="1">
      <alignment horizontal="right"/>
    </xf>
    <xf numFmtId="0" fontId="7" fillId="0" borderId="14" xfId="0" applyFont="1" applyBorder="1" applyAlignment="1">
      <alignment/>
    </xf>
    <xf numFmtId="172" fontId="7" fillId="0" borderId="0" xfId="42"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72" fontId="7" fillId="0" borderId="0" xfId="42"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80" fontId="7" fillId="0" borderId="0" xfId="42" applyNumberFormat="1" applyFont="1" applyBorder="1" applyAlignment="1">
      <alignment horizontal="right"/>
    </xf>
    <xf numFmtId="172" fontId="6" fillId="0" borderId="0" xfId="42" applyNumberFormat="1" applyFont="1" applyFill="1" applyAlignment="1">
      <alignment/>
    </xf>
    <xf numFmtId="0" fontId="6" fillId="0" borderId="0" xfId="42"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42" applyNumberFormat="1" applyFont="1" applyBorder="1" applyAlignment="1">
      <alignment/>
    </xf>
    <xf numFmtId="37" fontId="7" fillId="0" borderId="0" xfId="0" applyNumberFormat="1" applyFont="1" applyBorder="1" applyAlignment="1">
      <alignment/>
    </xf>
    <xf numFmtId="37" fontId="7" fillId="0" borderId="0" xfId="42" applyNumberFormat="1" applyFont="1" applyAlignment="1">
      <alignment/>
    </xf>
    <xf numFmtId="37" fontId="7" fillId="0" borderId="0" xfId="42"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42" applyNumberFormat="1" applyFont="1" applyAlignment="1">
      <alignment/>
    </xf>
    <xf numFmtId="169" fontId="7" fillId="0" borderId="0" xfId="0" applyNumberFormat="1" applyFont="1" applyBorder="1" applyAlignment="1">
      <alignment/>
    </xf>
    <xf numFmtId="169" fontId="7" fillId="0" borderId="0" xfId="0" applyNumberFormat="1" applyFont="1" applyFill="1" applyBorder="1" applyAlignment="1">
      <alignment horizontal="center"/>
    </xf>
    <xf numFmtId="169" fontId="7" fillId="0" borderId="0" xfId="0" applyNumberFormat="1" applyFont="1" applyFill="1" applyBorder="1" applyAlignment="1">
      <alignment/>
    </xf>
    <xf numFmtId="169" fontId="7" fillId="0" borderId="10" xfId="0" applyNumberFormat="1" applyFont="1" applyFill="1" applyBorder="1" applyAlignment="1">
      <alignment horizontal="center"/>
    </xf>
    <xf numFmtId="169" fontId="7" fillId="0" borderId="15" xfId="0" applyNumberFormat="1" applyFont="1" applyFill="1" applyBorder="1" applyAlignment="1">
      <alignment/>
    </xf>
    <xf numFmtId="169" fontId="7" fillId="0" borderId="0" xfId="0" applyNumberFormat="1" applyFont="1" applyFill="1" applyAlignment="1">
      <alignment/>
    </xf>
    <xf numFmtId="0" fontId="7" fillId="0" borderId="16" xfId="0" applyFont="1" applyBorder="1" applyAlignment="1">
      <alignment/>
    </xf>
    <xf numFmtId="37" fontId="7" fillId="0" borderId="0" xfId="42" applyNumberFormat="1" applyFont="1" applyBorder="1" applyAlignment="1">
      <alignment horizontal="right"/>
    </xf>
    <xf numFmtId="43" fontId="7" fillId="0" borderId="0" xfId="42" applyNumberFormat="1" applyFont="1" applyAlignment="1">
      <alignment horizontal="right"/>
    </xf>
    <xf numFmtId="169" fontId="7" fillId="0" borderId="0" xfId="0" applyNumberFormat="1" applyFont="1" applyBorder="1" applyAlignment="1">
      <alignment horizontal="right"/>
    </xf>
    <xf numFmtId="180" fontId="7" fillId="0" borderId="0" xfId="0" applyNumberFormat="1" applyFont="1" applyFill="1" applyAlignment="1">
      <alignment horizontal="right"/>
    </xf>
    <xf numFmtId="180" fontId="7" fillId="0" borderId="0" xfId="42" applyNumberFormat="1" applyFont="1" applyFill="1" applyAlignment="1">
      <alignment horizontal="right"/>
    </xf>
    <xf numFmtId="180" fontId="7" fillId="0" borderId="0" xfId="42"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42" applyNumberFormat="1" applyFont="1" applyBorder="1" applyAlignment="1">
      <alignment horizontal="center"/>
    </xf>
    <xf numFmtId="37" fontId="6" fillId="0" borderId="0" xfId="42"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13" xfId="0" applyNumberFormat="1" applyFont="1" applyFill="1" applyBorder="1" applyAlignment="1">
      <alignment horizontal="right"/>
    </xf>
    <xf numFmtId="37" fontId="7" fillId="0" borderId="17"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13" xfId="42" applyNumberFormat="1" applyFont="1" applyBorder="1" applyAlignment="1">
      <alignment horizontal="right"/>
    </xf>
    <xf numFmtId="37" fontId="7" fillId="0" borderId="17" xfId="42" applyNumberFormat="1" applyFont="1" applyBorder="1" applyAlignment="1">
      <alignment horizontal="right"/>
    </xf>
    <xf numFmtId="37" fontId="6" fillId="0" borderId="0" xfId="42" applyNumberFormat="1" applyFont="1" applyAlignment="1">
      <alignment/>
    </xf>
    <xf numFmtId="37" fontId="16" fillId="0" borderId="13" xfId="42" applyNumberFormat="1" applyFont="1" applyBorder="1" applyAlignment="1">
      <alignment horizontal="right"/>
    </xf>
    <xf numFmtId="39" fontId="6" fillId="0" borderId="18" xfId="42" applyNumberFormat="1" applyFont="1" applyBorder="1" applyAlignment="1">
      <alignment horizontal="right"/>
    </xf>
    <xf numFmtId="39" fontId="7" fillId="0" borderId="10" xfId="42" applyNumberFormat="1" applyFont="1" applyBorder="1" applyAlignment="1">
      <alignment horizontal="right"/>
    </xf>
    <xf numFmtId="39" fontId="7" fillId="0" borderId="19" xfId="42" applyNumberFormat="1" applyFont="1" applyBorder="1" applyAlignment="1">
      <alignment horizontal="right"/>
    </xf>
    <xf numFmtId="180" fontId="6" fillId="0" borderId="0" xfId="42" applyNumberFormat="1" applyFont="1" applyBorder="1" applyAlignment="1">
      <alignment horizontal="right"/>
    </xf>
    <xf numFmtId="0" fontId="17" fillId="0" borderId="0" xfId="0" applyFont="1" applyBorder="1" applyAlignment="1">
      <alignment horizontal="right"/>
    </xf>
    <xf numFmtId="37" fontId="6" fillId="0" borderId="18" xfId="0" applyNumberFormat="1" applyFont="1" applyFill="1" applyBorder="1" applyAlignment="1">
      <alignment horizontal="right"/>
    </xf>
    <xf numFmtId="37" fontId="6" fillId="0" borderId="10" xfId="0" applyNumberFormat="1" applyFont="1" applyFill="1" applyBorder="1" applyAlignment="1">
      <alignment horizontal="right"/>
    </xf>
    <xf numFmtId="37" fontId="7" fillId="0" borderId="19" xfId="0" applyNumberFormat="1" applyFont="1" applyFill="1" applyBorder="1" applyAlignment="1">
      <alignment horizontal="right"/>
    </xf>
    <xf numFmtId="172" fontId="7" fillId="0" borderId="14" xfId="42" applyNumberFormat="1" applyFont="1" applyFill="1" applyBorder="1" applyAlignment="1">
      <alignment horizontal="right"/>
    </xf>
    <xf numFmtId="172" fontId="7" fillId="0" borderId="14" xfId="42" applyNumberFormat="1" applyFont="1" applyBorder="1" applyAlignment="1">
      <alignment horizontal="right"/>
    </xf>
    <xf numFmtId="172" fontId="7" fillId="0" borderId="12" xfId="42" applyNumberFormat="1" applyFont="1" applyBorder="1" applyAlignment="1">
      <alignment horizontal="right"/>
    </xf>
    <xf numFmtId="172" fontId="6" fillId="0" borderId="14" xfId="42" applyNumberFormat="1" applyFont="1" applyFill="1" applyBorder="1" applyAlignment="1">
      <alignment horizontal="right"/>
    </xf>
    <xf numFmtId="43" fontId="6" fillId="0" borderId="0" xfId="42" applyNumberFormat="1" applyFont="1" applyAlignment="1">
      <alignment horizontal="right"/>
    </xf>
    <xf numFmtId="172" fontId="6" fillId="0" borderId="0" xfId="42" applyNumberFormat="1" applyFont="1" applyFill="1" applyBorder="1" applyAlignment="1">
      <alignment horizontal="right"/>
    </xf>
    <xf numFmtId="180" fontId="7" fillId="0" borderId="10" xfId="42" applyNumberFormat="1" applyFont="1" applyBorder="1" applyAlignment="1">
      <alignment horizontal="right"/>
    </xf>
    <xf numFmtId="0" fontId="7" fillId="0" borderId="10" xfId="0" applyFont="1" applyBorder="1" applyAlignment="1">
      <alignment/>
    </xf>
    <xf numFmtId="39" fontId="7" fillId="0" borderId="14" xfId="0" applyNumberFormat="1" applyFont="1" applyBorder="1" applyAlignment="1">
      <alignment horizontal="right"/>
    </xf>
    <xf numFmtId="180" fontId="6" fillId="0" borderId="13" xfId="42" applyNumberFormat="1" applyFont="1" applyBorder="1" applyAlignment="1">
      <alignment horizontal="right"/>
    </xf>
    <xf numFmtId="180" fontId="7" fillId="0" borderId="17" xfId="42" applyNumberFormat="1" applyFont="1" applyBorder="1" applyAlignment="1">
      <alignment horizontal="right"/>
    </xf>
    <xf numFmtId="180" fontId="6" fillId="0" borderId="18" xfId="42" applyNumberFormat="1" applyFont="1" applyBorder="1" applyAlignment="1">
      <alignment horizontal="right"/>
    </xf>
    <xf numFmtId="180" fontId="7" fillId="0" borderId="19" xfId="42" applyNumberFormat="1" applyFont="1" applyBorder="1" applyAlignment="1">
      <alignment horizontal="right"/>
    </xf>
    <xf numFmtId="171" fontId="7" fillId="0" borderId="0" xfId="42" applyNumberFormat="1" applyFont="1" applyAlignment="1">
      <alignment/>
    </xf>
    <xf numFmtId="180" fontId="7" fillId="0" borderId="20" xfId="42" applyNumberFormat="1" applyFont="1" applyBorder="1" applyAlignment="1">
      <alignment horizontal="right"/>
    </xf>
    <xf numFmtId="180" fontId="7" fillId="0" borderId="0" xfId="0" applyNumberFormat="1" applyFont="1" applyBorder="1" applyAlignment="1">
      <alignment/>
    </xf>
    <xf numFmtId="180" fontId="6" fillId="0" borderId="10" xfId="42" applyNumberFormat="1" applyFont="1" applyBorder="1" applyAlignment="1">
      <alignment horizontal="right"/>
    </xf>
    <xf numFmtId="180" fontId="6" fillId="0" borderId="0" xfId="42" applyNumberFormat="1" applyFont="1" applyFill="1" applyBorder="1" applyAlignment="1">
      <alignment horizontal="right"/>
    </xf>
    <xf numFmtId="171" fontId="7" fillId="0" borderId="12" xfId="42" applyFont="1" applyBorder="1" applyAlignment="1">
      <alignment horizontal="right"/>
    </xf>
    <xf numFmtId="0" fontId="15" fillId="0" borderId="0" xfId="0" applyFont="1" applyFill="1" applyAlignment="1">
      <alignment horizontal="center"/>
    </xf>
    <xf numFmtId="0" fontId="15" fillId="0" borderId="0" xfId="0" applyFont="1" applyAlignment="1">
      <alignment horizontal="center"/>
    </xf>
    <xf numFmtId="180" fontId="6" fillId="0" borderId="21" xfId="42" applyNumberFormat="1" applyFont="1" applyBorder="1" applyAlignment="1">
      <alignment horizontal="right"/>
    </xf>
    <xf numFmtId="43" fontId="7" fillId="0" borderId="0" xfId="0" applyNumberFormat="1" applyFont="1" applyAlignment="1">
      <alignment/>
    </xf>
    <xf numFmtId="10" fontId="7" fillId="0" borderId="0" xfId="59" applyNumberFormat="1" applyFont="1" applyAlignment="1">
      <alignment/>
    </xf>
    <xf numFmtId="171" fontId="6" fillId="0" borderId="0" xfId="42" applyFont="1" applyAlignment="1">
      <alignment horizontal="right"/>
    </xf>
    <xf numFmtId="9" fontId="7" fillId="0" borderId="0" xfId="59"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72" fontId="6" fillId="0" borderId="0" xfId="42" applyNumberFormat="1" applyFont="1" applyFill="1" applyBorder="1" applyAlignment="1">
      <alignment/>
    </xf>
    <xf numFmtId="0" fontId="7" fillId="0" borderId="0" xfId="0" applyFont="1" applyFill="1" applyAlignment="1">
      <alignment horizontal="center"/>
    </xf>
    <xf numFmtId="172" fontId="7" fillId="0" borderId="0" xfId="42" applyNumberFormat="1" applyFont="1" applyFill="1" applyAlignment="1">
      <alignment vertical="top"/>
    </xf>
    <xf numFmtId="0" fontId="7" fillId="0" borderId="0" xfId="0" applyFont="1" applyFill="1" applyAlignment="1">
      <alignment vertical="center"/>
    </xf>
    <xf numFmtId="171" fontId="7" fillId="0" borderId="0" xfId="42" applyFont="1" applyFill="1" applyAlignment="1">
      <alignment horizontal="justify" vertical="top"/>
    </xf>
    <xf numFmtId="178" fontId="7" fillId="0" borderId="0" xfId="42" applyNumberFormat="1" applyFont="1" applyFill="1" applyBorder="1" applyAlignment="1">
      <alignment/>
    </xf>
    <xf numFmtId="178" fontId="6" fillId="0" borderId="0" xfId="42" applyNumberFormat="1" applyFont="1" applyFill="1" applyAlignment="1" quotePrefix="1">
      <alignment horizontal="right"/>
    </xf>
    <xf numFmtId="0" fontId="6" fillId="0" borderId="0" xfId="0" applyFont="1" applyFill="1" applyAlignment="1">
      <alignment horizontal="center"/>
    </xf>
    <xf numFmtId="178" fontId="7" fillId="0" borderId="0" xfId="42" applyNumberFormat="1" applyFont="1" applyFill="1" applyAlignment="1">
      <alignment/>
    </xf>
    <xf numFmtId="0" fontId="8" fillId="0" borderId="0" xfId="0" applyFont="1" applyFill="1" applyAlignment="1">
      <alignment horizontal="justify" vertical="top" wrapText="1"/>
    </xf>
    <xf numFmtId="178" fontId="7" fillId="0" borderId="0" xfId="0" applyNumberFormat="1" applyFont="1" applyFill="1" applyAlignment="1">
      <alignment/>
    </xf>
    <xf numFmtId="180" fontId="6" fillId="0" borderId="17" xfId="0" applyNumberFormat="1" applyFont="1" applyFill="1" applyBorder="1" applyAlignment="1">
      <alignment horizontal="right"/>
    </xf>
    <xf numFmtId="180" fontId="12" fillId="0" borderId="20" xfId="42" applyNumberFormat="1" applyFont="1" applyBorder="1" applyAlignment="1">
      <alignment horizontal="right"/>
    </xf>
    <xf numFmtId="171" fontId="7" fillId="0" borderId="0" xfId="42" applyFont="1" applyFill="1" applyAlignment="1">
      <alignment horizontal="justify" vertical="top" wrapText="1"/>
    </xf>
    <xf numFmtId="171" fontId="7" fillId="0" borderId="0" xfId="0" applyNumberFormat="1" applyFont="1" applyFill="1" applyAlignment="1">
      <alignment/>
    </xf>
    <xf numFmtId="169" fontId="7" fillId="0" borderId="0" xfId="0" applyNumberFormat="1" applyFont="1" applyAlignment="1">
      <alignment horizontal="center"/>
    </xf>
    <xf numFmtId="169" fontId="7" fillId="0" borderId="0" xfId="0" applyNumberFormat="1" applyFont="1" applyAlignment="1">
      <alignment/>
    </xf>
    <xf numFmtId="180" fontId="7" fillId="0" borderId="21" xfId="42" applyNumberFormat="1" applyFont="1" applyBorder="1" applyAlignment="1">
      <alignment horizontal="right"/>
    </xf>
    <xf numFmtId="10" fontId="6" fillId="0" borderId="13" xfId="59" applyNumberFormat="1" applyFont="1" applyBorder="1" applyAlignment="1">
      <alignment horizontal="right"/>
    </xf>
    <xf numFmtId="180" fontId="6" fillId="0" borderId="22" xfId="42" applyNumberFormat="1" applyFont="1" applyBorder="1" applyAlignment="1">
      <alignment horizontal="right"/>
    </xf>
    <xf numFmtId="172" fontId="7" fillId="0" borderId="0" xfId="42" applyNumberFormat="1" applyFont="1" applyFill="1" applyBorder="1" applyAlignment="1">
      <alignment horizontal="right"/>
    </xf>
    <xf numFmtId="180" fontId="7" fillId="0" borderId="16" xfId="42" applyNumberFormat="1" applyFont="1" applyBorder="1" applyAlignment="1">
      <alignment horizontal="right"/>
    </xf>
    <xf numFmtId="180" fontId="7" fillId="0" borderId="0" xfId="42" applyNumberFormat="1" applyFont="1" applyFill="1" applyBorder="1" applyAlignment="1">
      <alignment horizontal="right"/>
    </xf>
    <xf numFmtId="180" fontId="7" fillId="0" borderId="23" xfId="42" applyNumberFormat="1" applyFont="1" applyBorder="1" applyAlignment="1">
      <alignment horizontal="right"/>
    </xf>
    <xf numFmtId="0" fontId="6" fillId="0" borderId="11" xfId="0" applyNumberFormat="1" applyFont="1" applyBorder="1" applyAlignment="1">
      <alignment horizontal="right"/>
    </xf>
    <xf numFmtId="0" fontId="6" fillId="0" borderId="14" xfId="0" applyNumberFormat="1" applyFont="1" applyFill="1" applyBorder="1" applyAlignment="1">
      <alignment horizontal="right"/>
    </xf>
    <xf numFmtId="0" fontId="6" fillId="0" borderId="12" xfId="42"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42" applyNumberFormat="1" applyFont="1" applyFill="1" applyBorder="1" applyAlignment="1">
      <alignment horizontal="right"/>
    </xf>
    <xf numFmtId="0" fontId="7" fillId="0" borderId="0" xfId="42" applyNumberFormat="1" applyFont="1" applyFill="1" applyBorder="1" applyAlignment="1">
      <alignment horizontal="right"/>
    </xf>
    <xf numFmtId="0" fontId="7" fillId="0" borderId="0" xfId="0" applyNumberFormat="1" applyFont="1" applyFill="1" applyBorder="1" applyAlignment="1">
      <alignment horizontal="right"/>
    </xf>
    <xf numFmtId="0" fontId="6" fillId="0" borderId="24" xfId="0" applyFont="1" applyFill="1" applyBorder="1" applyAlignment="1">
      <alignment horizontal="center"/>
    </xf>
    <xf numFmtId="0" fontId="11" fillId="0" borderId="0" xfId="0" applyFont="1" applyFill="1" applyAlignment="1">
      <alignment/>
    </xf>
    <xf numFmtId="37" fontId="6" fillId="0" borderId="0" xfId="0" applyNumberFormat="1" applyFont="1" applyFill="1" applyBorder="1" applyAlignment="1">
      <alignment horizontal="right"/>
    </xf>
    <xf numFmtId="172" fontId="7" fillId="0" borderId="15" xfId="42" applyNumberFormat="1" applyFont="1" applyFill="1" applyBorder="1" applyAlignment="1">
      <alignment/>
    </xf>
    <xf numFmtId="172" fontId="7" fillId="0" borderId="0" xfId="42" applyNumberFormat="1" applyFont="1" applyFill="1" applyAlignment="1" quotePrefix="1">
      <alignment/>
    </xf>
    <xf numFmtId="178" fontId="6" fillId="0" borderId="0" xfId="42" applyNumberFormat="1" applyFont="1" applyFill="1" applyAlignment="1">
      <alignment horizontal="right"/>
    </xf>
    <xf numFmtId="172" fontId="6" fillId="0" borderId="0" xfId="42" applyNumberFormat="1" applyFont="1" applyFill="1" applyAlignment="1">
      <alignment horizontal="right"/>
    </xf>
    <xf numFmtId="178" fontId="6" fillId="0" borderId="0" xfId="42" applyNumberFormat="1" applyFont="1" applyFill="1" applyAlignment="1">
      <alignment horizontal="center"/>
    </xf>
    <xf numFmtId="0" fontId="7" fillId="0" borderId="0" xfId="0" applyFont="1" applyFill="1" applyAlignment="1" quotePrefix="1">
      <alignment/>
    </xf>
    <xf numFmtId="180" fontId="7" fillId="0" borderId="10" xfId="42" applyNumberFormat="1" applyFont="1" applyFill="1" applyBorder="1" applyAlignment="1">
      <alignment horizontal="right"/>
    </xf>
    <xf numFmtId="180" fontId="7" fillId="0" borderId="21" xfId="42"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8" fontId="6" fillId="0" borderId="0" xfId="42" applyNumberFormat="1" applyFont="1" applyFill="1" applyBorder="1" applyAlignment="1">
      <alignment horizontal="center"/>
    </xf>
    <xf numFmtId="178" fontId="7" fillId="0" borderId="15" xfId="42" applyNumberFormat="1" applyFont="1" applyFill="1" applyBorder="1" applyAlignment="1">
      <alignment horizontal="center"/>
    </xf>
    <xf numFmtId="178" fontId="7" fillId="0" borderId="25" xfId="42" applyNumberFormat="1" applyFont="1" applyFill="1" applyBorder="1" applyAlignment="1">
      <alignment horizontal="center"/>
    </xf>
    <xf numFmtId="172" fontId="7" fillId="0" borderId="26" xfId="42" applyNumberFormat="1" applyFont="1" applyFill="1" applyBorder="1" applyAlignment="1">
      <alignment/>
    </xf>
    <xf numFmtId="0" fontId="6" fillId="0" borderId="11" xfId="0" applyFont="1" applyFill="1" applyBorder="1" applyAlignment="1">
      <alignment horizontal="center"/>
    </xf>
    <xf numFmtId="0" fontId="6" fillId="0" borderId="16" xfId="0" applyFont="1" applyFill="1" applyBorder="1" applyAlignment="1">
      <alignment horizontal="center"/>
    </xf>
    <xf numFmtId="172" fontId="6" fillId="0" borderId="11" xfId="42" applyNumberFormat="1" applyFont="1" applyFill="1" applyBorder="1" applyAlignment="1">
      <alignment horizontal="center"/>
    </xf>
    <xf numFmtId="0" fontId="6" fillId="0" borderId="27"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7" xfId="0" applyFont="1" applyFill="1" applyBorder="1" applyAlignment="1">
      <alignment horizontal="center"/>
    </xf>
    <xf numFmtId="0" fontId="6" fillId="0" borderId="0" xfId="0" applyFont="1" applyFill="1" applyBorder="1" applyAlignment="1">
      <alignment horizontal="center"/>
    </xf>
    <xf numFmtId="172" fontId="6" fillId="0" borderId="14" xfId="42" applyNumberFormat="1"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xf>
    <xf numFmtId="0" fontId="6" fillId="0" borderId="10" xfId="0" applyFont="1" applyFill="1" applyBorder="1" applyAlignment="1">
      <alignment horizontal="center"/>
    </xf>
    <xf numFmtId="0" fontId="6" fillId="0" borderId="19" xfId="0" applyFont="1" applyFill="1" applyBorder="1" applyAlignment="1">
      <alignment horizontal="center"/>
    </xf>
    <xf numFmtId="171" fontId="7" fillId="0" borderId="26" xfId="42" applyFont="1" applyFill="1" applyBorder="1" applyAlignment="1">
      <alignment/>
    </xf>
    <xf numFmtId="172" fontId="6" fillId="0" borderId="26" xfId="0" applyNumberFormat="1" applyFont="1" applyFill="1" applyBorder="1" applyAlignment="1">
      <alignment/>
    </xf>
    <xf numFmtId="171" fontId="7" fillId="0" borderId="17" xfId="42" applyFont="1" applyBorder="1" applyAlignment="1">
      <alignment horizontal="right"/>
    </xf>
    <xf numFmtId="172" fontId="7" fillId="0" borderId="13" xfId="0" applyNumberFormat="1" applyFont="1" applyBorder="1" applyAlignment="1">
      <alignment/>
    </xf>
    <xf numFmtId="171" fontId="7" fillId="0" borderId="14" xfId="42" applyFont="1" applyBorder="1" applyAlignment="1">
      <alignment horizontal="right"/>
    </xf>
    <xf numFmtId="172" fontId="19" fillId="0" borderId="14" xfId="42" applyNumberFormat="1" applyFont="1" applyFill="1" applyBorder="1" applyAlignment="1">
      <alignment horizontal="right"/>
    </xf>
    <xf numFmtId="171" fontId="7" fillId="0" borderId="0" xfId="42" applyNumberFormat="1" applyFont="1" applyFill="1" applyAlignment="1">
      <alignment/>
    </xf>
    <xf numFmtId="171" fontId="6" fillId="0" borderId="26" xfId="0" applyNumberFormat="1" applyFont="1" applyFill="1" applyBorder="1" applyAlignment="1">
      <alignment/>
    </xf>
    <xf numFmtId="178" fontId="7" fillId="0" borderId="0" xfId="42" applyNumberFormat="1" applyFont="1" applyFill="1" applyBorder="1" applyAlignment="1" quotePrefix="1">
      <alignment horizontal="right"/>
    </xf>
    <xf numFmtId="178" fontId="7" fillId="0" borderId="0" xfId="42" applyNumberFormat="1" applyFont="1" applyFill="1" applyBorder="1" applyAlignment="1">
      <alignment horizontal="left"/>
    </xf>
    <xf numFmtId="173" fontId="7" fillId="0" borderId="26" xfId="42" applyNumberFormat="1" applyFont="1" applyFill="1" applyBorder="1" applyAlignment="1">
      <alignment/>
    </xf>
    <xf numFmtId="173" fontId="6" fillId="0" borderId="26" xfId="42" applyNumberFormat="1" applyFont="1" applyFill="1" applyBorder="1" applyAlignment="1">
      <alignment/>
    </xf>
    <xf numFmtId="15" fontId="6" fillId="0" borderId="0" xfId="0" applyNumberFormat="1" applyFont="1" applyFill="1" applyAlignment="1" quotePrefix="1">
      <alignment horizontal="justify" vertical="top" wrapText="1"/>
    </xf>
    <xf numFmtId="0" fontId="7" fillId="0" borderId="0" xfId="0" applyFont="1" applyFill="1" applyAlignment="1">
      <alignment horizontal="left" vertical="top"/>
    </xf>
    <xf numFmtId="38" fontId="7" fillId="0" borderId="0" xfId="0" applyNumberFormat="1" applyFont="1" applyFill="1" applyAlignment="1">
      <alignment horizontal="right" vertical="top" wrapText="1"/>
    </xf>
    <xf numFmtId="38" fontId="7" fillId="0" borderId="21" xfId="0" applyNumberFormat="1" applyFont="1" applyFill="1" applyBorder="1" applyAlignment="1">
      <alignment horizontal="right" vertical="top" wrapText="1"/>
    </xf>
    <xf numFmtId="171" fontId="7" fillId="0" borderId="0" xfId="0" applyNumberFormat="1" applyFont="1" applyFill="1" applyAlignment="1">
      <alignment vertical="top"/>
    </xf>
    <xf numFmtId="9" fontId="7" fillId="0" borderId="0" xfId="59" applyFont="1" applyBorder="1" applyAlignment="1">
      <alignment horizontal="right"/>
    </xf>
    <xf numFmtId="9" fontId="7" fillId="0" borderId="17" xfId="59" applyFont="1" applyBorder="1" applyAlignment="1">
      <alignment horizontal="right"/>
    </xf>
    <xf numFmtId="38" fontId="7" fillId="0" borderId="0" xfId="0" applyNumberFormat="1" applyFont="1" applyFill="1" applyAlignment="1">
      <alignment horizontal="justify" vertical="top" wrapText="1"/>
    </xf>
    <xf numFmtId="190" fontId="7" fillId="0" borderId="0" xfId="42" applyNumberFormat="1" applyFont="1" applyAlignment="1">
      <alignment horizontal="right"/>
    </xf>
    <xf numFmtId="180" fontId="7" fillId="0" borderId="0" xfId="0" applyNumberFormat="1" applyFont="1" applyFill="1" applyAlignment="1">
      <alignment/>
    </xf>
    <xf numFmtId="180" fontId="6" fillId="0" borderId="13" xfId="42" applyNumberFormat="1" applyFont="1" applyFill="1" applyBorder="1" applyAlignment="1">
      <alignment horizontal="right"/>
    </xf>
    <xf numFmtId="180" fontId="6" fillId="0" borderId="18" xfId="42" applyNumberFormat="1" applyFont="1" applyFill="1" applyBorder="1" applyAlignment="1">
      <alignment horizontal="right"/>
    </xf>
    <xf numFmtId="9" fontId="6" fillId="0" borderId="13" xfId="59" applyFont="1" applyFill="1" applyBorder="1" applyAlignment="1">
      <alignment horizontal="right"/>
    </xf>
    <xf numFmtId="180" fontId="7" fillId="0" borderId="0" xfId="42" applyNumberFormat="1" applyFont="1" applyFill="1" applyAlignment="1">
      <alignment/>
    </xf>
    <xf numFmtId="39" fontId="6" fillId="0" borderId="13" xfId="42" applyNumberFormat="1" applyFont="1" applyFill="1" applyBorder="1" applyAlignment="1">
      <alignment horizontal="right"/>
    </xf>
    <xf numFmtId="39" fontId="7" fillId="0" borderId="0" xfId="42" applyNumberFormat="1" applyFont="1" applyFill="1" applyBorder="1" applyAlignment="1">
      <alignment horizontal="right"/>
    </xf>
    <xf numFmtId="39" fontId="7" fillId="0" borderId="17" xfId="42" applyNumberFormat="1" applyFont="1" applyFill="1" applyBorder="1" applyAlignment="1">
      <alignment horizontal="right"/>
    </xf>
    <xf numFmtId="39" fontId="7" fillId="0" borderId="0" xfId="42" applyNumberFormat="1" applyFont="1" applyFill="1" applyAlignment="1">
      <alignment/>
    </xf>
    <xf numFmtId="39" fontId="6" fillId="0" borderId="13" xfId="0" applyNumberFormat="1" applyFont="1" applyFill="1" applyBorder="1" applyAlignment="1">
      <alignment horizontal="right"/>
    </xf>
    <xf numFmtId="39" fontId="7" fillId="0" borderId="0" xfId="0" applyNumberFormat="1" applyFont="1" applyFill="1" applyBorder="1" applyAlignment="1">
      <alignment horizontal="right"/>
    </xf>
    <xf numFmtId="39" fontId="7" fillId="0" borderId="17" xfId="0" applyNumberFormat="1" applyFont="1" applyFill="1" applyBorder="1" applyAlignment="1">
      <alignment horizontal="right"/>
    </xf>
    <xf numFmtId="39" fontId="7" fillId="0" borderId="0" xfId="0" applyNumberFormat="1" applyFont="1" applyFill="1" applyAlignment="1">
      <alignment/>
    </xf>
    <xf numFmtId="172" fontId="6" fillId="0" borderId="12" xfId="42" applyNumberFormat="1" applyFont="1" applyFill="1" applyBorder="1" applyAlignment="1">
      <alignment horizontal="right"/>
    </xf>
    <xf numFmtId="172" fontId="6" fillId="0" borderId="28" xfId="42" applyNumberFormat="1" applyFont="1" applyFill="1" applyBorder="1" applyAlignment="1">
      <alignment horizontal="right"/>
    </xf>
    <xf numFmtId="171" fontId="7" fillId="0" borderId="14" xfId="42" applyFont="1" applyFill="1" applyBorder="1" applyAlignment="1">
      <alignment horizontal="right"/>
    </xf>
    <xf numFmtId="171" fontId="6" fillId="0" borderId="14" xfId="42" applyNumberFormat="1" applyFont="1" applyFill="1" applyBorder="1" applyAlignment="1">
      <alignment horizontal="right"/>
    </xf>
    <xf numFmtId="171" fontId="6" fillId="0" borderId="12" xfId="42" applyFont="1" applyFill="1" applyBorder="1" applyAlignment="1">
      <alignment horizontal="right"/>
    </xf>
    <xf numFmtId="180" fontId="6" fillId="0" borderId="16" xfId="42" applyNumberFormat="1" applyFont="1" applyFill="1" applyBorder="1" applyAlignment="1">
      <alignment horizontal="right"/>
    </xf>
    <xf numFmtId="180" fontId="6" fillId="0" borderId="10" xfId="42" applyNumberFormat="1" applyFont="1" applyFill="1" applyBorder="1" applyAlignment="1">
      <alignment horizontal="right"/>
    </xf>
    <xf numFmtId="180" fontId="6" fillId="0" borderId="23" xfId="42" applyNumberFormat="1" applyFont="1" applyFill="1" applyBorder="1" applyAlignment="1">
      <alignment horizontal="right"/>
    </xf>
    <xf numFmtId="180" fontId="6" fillId="0" borderId="21" xfId="42" applyNumberFormat="1" applyFont="1" applyFill="1" applyBorder="1" applyAlignment="1">
      <alignment horizontal="right"/>
    </xf>
    <xf numFmtId="169" fontId="7" fillId="0" borderId="0" xfId="0" applyNumberFormat="1" applyFont="1" applyFill="1" applyBorder="1" applyAlignment="1">
      <alignment horizontal="right"/>
    </xf>
    <xf numFmtId="37" fontId="7" fillId="0" borderId="0" xfId="0" applyNumberFormat="1" applyFont="1" applyAlignment="1">
      <alignment vertical="center"/>
    </xf>
    <xf numFmtId="37" fontId="6" fillId="0" borderId="0" xfId="42" applyNumberFormat="1" applyFont="1" applyBorder="1" applyAlignment="1">
      <alignment horizontal="right"/>
    </xf>
    <xf numFmtId="37" fontId="6" fillId="0" borderId="29" xfId="42" applyNumberFormat="1" applyFont="1" applyBorder="1" applyAlignment="1">
      <alignment horizontal="right"/>
    </xf>
    <xf numFmtId="172" fontId="19" fillId="0" borderId="0" xfId="42" applyNumberFormat="1" applyFont="1" applyFill="1" applyBorder="1" applyAlignment="1">
      <alignment horizontal="right"/>
    </xf>
    <xf numFmtId="172" fontId="6" fillId="0" borderId="26" xfId="42" applyNumberFormat="1" applyFont="1" applyFill="1" applyBorder="1" applyAlignment="1">
      <alignment horizontal="right"/>
    </xf>
    <xf numFmtId="172" fontId="7" fillId="0" borderId="26" xfId="42" applyNumberFormat="1" applyFont="1" applyBorder="1" applyAlignment="1">
      <alignment horizontal="right"/>
    </xf>
    <xf numFmtId="172" fontId="7" fillId="0" borderId="26" xfId="42" applyNumberFormat="1" applyFont="1" applyFill="1" applyBorder="1" applyAlignment="1">
      <alignment horizontal="right"/>
    </xf>
    <xf numFmtId="172" fontId="7" fillId="0" borderId="28" xfId="42" applyNumberFormat="1" applyFont="1" applyFill="1" applyBorder="1" applyAlignment="1">
      <alignment horizontal="right"/>
    </xf>
    <xf numFmtId="172" fontId="6" fillId="0" borderId="13" xfId="42" applyNumberFormat="1" applyFont="1" applyFill="1" applyBorder="1" applyAlignment="1">
      <alignment horizontal="right"/>
    </xf>
    <xf numFmtId="3" fontId="7" fillId="0" borderId="0" xfId="0" applyNumberFormat="1" applyFont="1" applyAlignment="1">
      <alignment/>
    </xf>
    <xf numFmtId="3" fontId="7" fillId="0" borderId="10" xfId="0" applyNumberFormat="1" applyFont="1" applyFill="1" applyBorder="1" applyAlignment="1">
      <alignment horizontal="center"/>
    </xf>
    <xf numFmtId="3" fontId="7" fillId="0" borderId="0" xfId="0" applyNumberFormat="1" applyFont="1" applyFill="1" applyBorder="1" applyAlignment="1">
      <alignment/>
    </xf>
    <xf numFmtId="169" fontId="7" fillId="0" borderId="0" xfId="0" applyNumberFormat="1" applyFont="1" applyBorder="1" applyAlignment="1">
      <alignment horizontal="center"/>
    </xf>
    <xf numFmtId="169" fontId="7" fillId="0" borderId="10" xfId="0" applyNumberFormat="1" applyFont="1" applyBorder="1" applyAlignment="1">
      <alignment/>
    </xf>
    <xf numFmtId="180" fontId="7" fillId="0" borderId="17" xfId="42" applyNumberFormat="1" applyFont="1" applyFill="1" applyBorder="1" applyAlignment="1">
      <alignment horizontal="right"/>
    </xf>
    <xf numFmtId="37" fontId="7" fillId="0" borderId="30" xfId="42" applyNumberFormat="1" applyFont="1" applyBorder="1" applyAlignment="1">
      <alignment horizontal="right"/>
    </xf>
    <xf numFmtId="169" fontId="7" fillId="0" borderId="31" xfId="0" applyNumberFormat="1" applyFont="1" applyBorder="1" applyAlignment="1">
      <alignment/>
    </xf>
    <xf numFmtId="0" fontId="7" fillId="0" borderId="23" xfId="0" applyFont="1" applyBorder="1" applyAlignment="1">
      <alignment/>
    </xf>
    <xf numFmtId="169" fontId="7" fillId="0" borderId="23" xfId="0" applyNumberFormat="1" applyFont="1" applyBorder="1" applyAlignment="1">
      <alignment/>
    </xf>
    <xf numFmtId="169" fontId="7" fillId="0" borderId="32" xfId="0" applyNumberFormat="1" applyFont="1" applyBorder="1" applyAlignment="1">
      <alignment/>
    </xf>
    <xf numFmtId="169" fontId="7" fillId="0" borderId="26" xfId="0" applyNumberFormat="1" applyFont="1" applyBorder="1" applyAlignment="1">
      <alignment/>
    </xf>
    <xf numFmtId="169" fontId="7" fillId="0" borderId="24" xfId="0" applyNumberFormat="1" applyFont="1" applyBorder="1" applyAlignment="1">
      <alignment/>
    </xf>
    <xf numFmtId="169" fontId="7" fillId="0" borderId="16" xfId="0" applyNumberFormat="1" applyFont="1" applyBorder="1" applyAlignment="1">
      <alignment/>
    </xf>
    <xf numFmtId="169" fontId="7" fillId="0" borderId="27" xfId="0" applyNumberFormat="1" applyFont="1" applyBorder="1" applyAlignment="1">
      <alignment/>
    </xf>
    <xf numFmtId="169" fontId="7" fillId="0" borderId="11" xfId="0" applyNumberFormat="1" applyFont="1" applyBorder="1" applyAlignment="1">
      <alignment/>
    </xf>
    <xf numFmtId="169" fontId="7" fillId="0" borderId="13" xfId="0" applyNumberFormat="1" applyFont="1" applyBorder="1" applyAlignment="1">
      <alignment/>
    </xf>
    <xf numFmtId="169" fontId="7" fillId="0" borderId="17" xfId="0" applyNumberFormat="1" applyFont="1" applyBorder="1" applyAlignment="1">
      <alignment/>
    </xf>
    <xf numFmtId="3" fontId="7" fillId="0" borderId="11" xfId="0" applyNumberFormat="1" applyFont="1" applyBorder="1" applyAlignment="1">
      <alignment/>
    </xf>
    <xf numFmtId="169" fontId="7" fillId="0" borderId="14" xfId="0" applyNumberFormat="1" applyFont="1" applyFill="1" applyBorder="1" applyAlignment="1">
      <alignment horizontal="right"/>
    </xf>
    <xf numFmtId="3" fontId="7" fillId="0" borderId="14" xfId="0" applyNumberFormat="1" applyFont="1" applyBorder="1" applyAlignment="1">
      <alignment/>
    </xf>
    <xf numFmtId="169" fontId="7" fillId="0" borderId="14" xfId="0" applyNumberFormat="1" applyFont="1" applyBorder="1" applyAlignment="1">
      <alignment/>
    </xf>
    <xf numFmtId="169" fontId="7" fillId="0" borderId="18" xfId="0" applyNumberFormat="1" applyFont="1" applyBorder="1" applyAlignment="1">
      <alignment/>
    </xf>
    <xf numFmtId="169" fontId="7" fillId="0" borderId="19" xfId="0" applyNumberFormat="1" applyFont="1" applyBorder="1" applyAlignment="1">
      <alignment/>
    </xf>
    <xf numFmtId="169" fontId="7" fillId="0" borderId="10" xfId="0" applyNumberFormat="1" applyFont="1" applyBorder="1" applyAlignment="1">
      <alignment horizontal="right"/>
    </xf>
    <xf numFmtId="172" fontId="7" fillId="0" borderId="12" xfId="42" applyNumberFormat="1" applyFont="1" applyBorder="1" applyAlignment="1">
      <alignment/>
    </xf>
    <xf numFmtId="169" fontId="7" fillId="0" borderId="12" xfId="0" applyNumberFormat="1" applyFont="1" applyBorder="1" applyAlignment="1">
      <alignment/>
    </xf>
    <xf numFmtId="172" fontId="7" fillId="0" borderId="26" xfId="42" applyNumberFormat="1" applyFont="1" applyBorder="1" applyAlignment="1">
      <alignment/>
    </xf>
    <xf numFmtId="169" fontId="7" fillId="0" borderId="17" xfId="0" applyNumberFormat="1" applyFont="1" applyFill="1" applyBorder="1" applyAlignment="1">
      <alignment/>
    </xf>
    <xf numFmtId="172" fontId="7" fillId="0" borderId="14" xfId="42" applyNumberFormat="1" applyFont="1" applyFill="1" applyBorder="1" applyAlignment="1">
      <alignment/>
    </xf>
    <xf numFmtId="37" fontId="7" fillId="0" borderId="19" xfId="42" applyNumberFormat="1" applyFont="1" applyBorder="1" applyAlignment="1">
      <alignment horizontal="right"/>
    </xf>
    <xf numFmtId="37" fontId="6" fillId="0" borderId="0" xfId="0" applyNumberFormat="1" applyFont="1" applyFill="1" applyAlignment="1">
      <alignment/>
    </xf>
    <xf numFmtId="172" fontId="10" fillId="0" borderId="0" xfId="42" applyNumberFormat="1" applyFont="1" applyAlignment="1">
      <alignment/>
    </xf>
    <xf numFmtId="171" fontId="6" fillId="0" borderId="0" xfId="42" applyNumberFormat="1" applyFont="1" applyAlignment="1">
      <alignment horizontal="center"/>
    </xf>
    <xf numFmtId="37" fontId="18" fillId="0" borderId="0" xfId="42" applyNumberFormat="1" applyFont="1" applyBorder="1" applyAlignment="1">
      <alignment/>
    </xf>
    <xf numFmtId="178" fontId="7" fillId="0" borderId="21" xfId="42" applyNumberFormat="1" applyFont="1" applyFill="1" applyBorder="1" applyAlignment="1">
      <alignment/>
    </xf>
    <xf numFmtId="0" fontId="0" fillId="0" borderId="0" xfId="0" applyFill="1" applyAlignment="1">
      <alignment horizontal="justify" vertical="top" wrapText="1"/>
    </xf>
    <xf numFmtId="171" fontId="20" fillId="0" borderId="0" xfId="42" applyFont="1" applyBorder="1" applyAlignment="1">
      <alignment/>
    </xf>
    <xf numFmtId="0" fontId="7" fillId="0" borderId="0" xfId="0" applyNumberFormat="1" applyFont="1" applyBorder="1" applyAlignment="1">
      <alignment horizontal="right"/>
    </xf>
    <xf numFmtId="4" fontId="11" fillId="0" borderId="0" xfId="0" applyNumberFormat="1" applyFont="1" applyFill="1" applyAlignment="1">
      <alignment/>
    </xf>
    <xf numFmtId="172" fontId="7" fillId="0" borderId="33" xfId="42" applyNumberFormat="1" applyFont="1" applyBorder="1" applyAlignment="1">
      <alignment/>
    </xf>
    <xf numFmtId="0" fontId="6" fillId="0" borderId="11" xfId="0" applyNumberFormat="1" applyFont="1" applyFill="1" applyBorder="1" applyAlignment="1">
      <alignment horizontal="right"/>
    </xf>
    <xf numFmtId="0" fontId="6" fillId="0" borderId="0" xfId="0" applyFont="1" applyFill="1" applyAlignment="1">
      <alignment vertical="top"/>
    </xf>
    <xf numFmtId="178" fontId="11" fillId="0" borderId="0" xfId="42" applyNumberFormat="1" applyFont="1" applyFill="1" applyBorder="1" applyAlignment="1">
      <alignment/>
    </xf>
    <xf numFmtId="37" fontId="6" fillId="0" borderId="24" xfId="0" applyNumberFormat="1" applyFont="1" applyBorder="1" applyAlignment="1">
      <alignment horizontal="center"/>
    </xf>
    <xf numFmtId="37" fontId="6" fillId="0" borderId="16" xfId="0" applyNumberFormat="1" applyFont="1" applyBorder="1" applyAlignment="1">
      <alignment horizontal="center"/>
    </xf>
    <xf numFmtId="37" fontId="6" fillId="0" borderId="27" xfId="0" applyNumberFormat="1" applyFont="1" applyBorder="1" applyAlignment="1">
      <alignment horizontal="center"/>
    </xf>
    <xf numFmtId="37" fontId="7" fillId="0" borderId="0" xfId="0" applyNumberFormat="1" applyFont="1" applyAlignment="1">
      <alignment horizontal="justify" vertical="center" wrapText="1"/>
    </xf>
    <xf numFmtId="0" fontId="6" fillId="0" borderId="0" xfId="0" applyFont="1" applyAlignment="1">
      <alignment horizontal="left" wrapText="1"/>
    </xf>
    <xf numFmtId="0" fontId="6" fillId="0" borderId="17" xfId="0" applyFont="1" applyBorder="1" applyAlignment="1">
      <alignment horizontal="left" wrapText="1"/>
    </xf>
    <xf numFmtId="0" fontId="6" fillId="0" borderId="0" xfId="0" applyFont="1" applyAlignment="1" quotePrefix="1">
      <alignment horizontal="center"/>
    </xf>
    <xf numFmtId="0" fontId="6" fillId="0" borderId="0" xfId="0" applyFont="1" applyAlignment="1">
      <alignment horizontal="center"/>
    </xf>
    <xf numFmtId="37" fontId="6" fillId="0" borderId="0" xfId="0" applyNumberFormat="1" applyFont="1" applyFill="1" applyAlignment="1">
      <alignment horizontal="center"/>
    </xf>
    <xf numFmtId="0" fontId="7" fillId="0" borderId="0" xfId="0" applyFont="1" applyFill="1" applyAlignment="1">
      <alignment horizontal="left" vertical="top" wrapText="1"/>
    </xf>
    <xf numFmtId="0" fontId="7" fillId="0" borderId="0" xfId="0" applyFont="1" applyFill="1" applyAlignment="1">
      <alignment horizontal="justify" vertical="top" wrapText="1"/>
    </xf>
    <xf numFmtId="0" fontId="7" fillId="0" borderId="0" xfId="0" applyFont="1" applyFill="1" applyAlignment="1">
      <alignment horizontal="left" wrapText="1"/>
    </xf>
    <xf numFmtId="0" fontId="7" fillId="0" borderId="0" xfId="0" applyFont="1" applyFill="1" applyAlignment="1">
      <alignment horizontal="justify" wrapText="1"/>
    </xf>
    <xf numFmtId="0" fontId="7" fillId="0" borderId="0" xfId="0" applyFont="1" applyFill="1" applyAlignment="1">
      <alignment wrapText="1"/>
    </xf>
    <xf numFmtId="0" fontId="6" fillId="0" borderId="24" xfId="0" applyFont="1" applyFill="1" applyBorder="1" applyAlignment="1">
      <alignment horizontal="center"/>
    </xf>
    <xf numFmtId="0" fontId="6" fillId="0" borderId="27" xfId="0" applyFont="1" applyFill="1" applyBorder="1" applyAlignment="1">
      <alignment horizontal="center"/>
    </xf>
    <xf numFmtId="0" fontId="6" fillId="0" borderId="13"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17" fontId="7" fillId="0" borderId="31" xfId="0" applyNumberFormat="1" applyFont="1" applyFill="1" applyBorder="1" applyAlignment="1">
      <alignment horizontal="center"/>
    </xf>
    <xf numFmtId="17" fontId="7" fillId="0" borderId="32" xfId="0" applyNumberFormat="1"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172" fontId="6" fillId="0" borderId="0" xfId="42"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885825</xdr:colOff>
      <xdr:row>48</xdr:row>
      <xdr:rowOff>47625</xdr:rowOff>
    </xdr:to>
    <xdr:sp>
      <xdr:nvSpPr>
        <xdr:cNvPr id="1" name="Text Box 1"/>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2002)</a:t>
          </a:r>
        </a:p>
      </xdr:txBody>
    </xdr:sp>
    <xdr:clientData/>
  </xdr:twoCellAnchor>
  <xdr:twoCellAnchor>
    <xdr:from>
      <xdr:col>0</xdr:col>
      <xdr:colOff>9525</xdr:colOff>
      <xdr:row>46</xdr:row>
      <xdr:rowOff>9525</xdr:rowOff>
    </xdr:from>
    <xdr:to>
      <xdr:col>9</xdr:col>
      <xdr:colOff>885825</xdr:colOff>
      <xdr:row>48</xdr:row>
      <xdr:rowOff>47625</xdr:rowOff>
    </xdr:to>
    <xdr:sp>
      <xdr:nvSpPr>
        <xdr:cNvPr id="2" name="Text Box 2"/>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19050</xdr:rowOff>
    </xdr:from>
    <xdr:to>
      <xdr:col>4</xdr:col>
      <xdr:colOff>1076325</xdr:colOff>
      <xdr:row>70</xdr:row>
      <xdr:rowOff>19050</xdr:rowOff>
    </xdr:to>
    <xdr:sp>
      <xdr:nvSpPr>
        <xdr:cNvPr id="1" name="Text Box 1"/>
        <xdr:cNvSpPr txBox="1">
          <a:spLocks noChangeArrowheads="1"/>
        </xdr:cNvSpPr>
      </xdr:nvSpPr>
      <xdr:spPr>
        <a:xfrm>
          <a:off x="28575" y="10868025"/>
          <a:ext cx="59150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2002)</a:t>
          </a:r>
        </a:p>
      </xdr:txBody>
    </xdr:sp>
    <xdr:clientData/>
  </xdr:twoCellAnchor>
  <xdr:twoCellAnchor>
    <xdr:from>
      <xdr:col>0</xdr:col>
      <xdr:colOff>28575</xdr:colOff>
      <xdr:row>68</xdr:row>
      <xdr:rowOff>19050</xdr:rowOff>
    </xdr:from>
    <xdr:to>
      <xdr:col>5</xdr:col>
      <xdr:colOff>0</xdr:colOff>
      <xdr:row>70</xdr:row>
      <xdr:rowOff>57150</xdr:rowOff>
    </xdr:to>
    <xdr:sp>
      <xdr:nvSpPr>
        <xdr:cNvPr id="2" name="Text Box 3"/>
        <xdr:cNvSpPr txBox="1">
          <a:spLocks noChangeArrowheads="1"/>
        </xdr:cNvSpPr>
      </xdr:nvSpPr>
      <xdr:spPr>
        <a:xfrm>
          <a:off x="28575" y="10868025"/>
          <a:ext cx="5915025" cy="361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2006)</a:t>
          </a:r>
        </a:p>
      </xdr:txBody>
    </xdr:sp>
    <xdr:clientData/>
  </xdr:twoCellAnchor>
  <xdr:twoCellAnchor>
    <xdr:from>
      <xdr:col>0</xdr:col>
      <xdr:colOff>28575</xdr:colOff>
      <xdr:row>72</xdr:row>
      <xdr:rowOff>19050</xdr:rowOff>
    </xdr:from>
    <xdr:to>
      <xdr:col>5</xdr:col>
      <xdr:colOff>0</xdr:colOff>
      <xdr:row>75</xdr:row>
      <xdr:rowOff>85725</xdr:rowOff>
    </xdr:to>
    <xdr:sp>
      <xdr:nvSpPr>
        <xdr:cNvPr id="3" name="Text Box 5"/>
        <xdr:cNvSpPr txBox="1">
          <a:spLocks noChangeArrowheads="1"/>
        </xdr:cNvSpPr>
      </xdr:nvSpPr>
      <xdr:spPr>
        <a:xfrm>
          <a:off x="28575" y="11468100"/>
          <a:ext cx="59150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Note (a): The computation of Net assets per share (NAPS) does not take into account the number of shares bought back and treasury shares as shown in the Balance Sheets. The Board is of the view that the NAPS will be overstated by reflecting the shares bought back in the computation.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152400</xdr:rowOff>
    </xdr:from>
    <xdr:to>
      <xdr:col>5</xdr:col>
      <xdr:colOff>647700</xdr:colOff>
      <xdr:row>66</xdr:row>
      <xdr:rowOff>133350</xdr:rowOff>
    </xdr:to>
    <xdr:sp>
      <xdr:nvSpPr>
        <xdr:cNvPr id="1" name="Text Box 1"/>
        <xdr:cNvSpPr txBox="1">
          <a:spLocks noChangeArrowheads="1"/>
        </xdr:cNvSpPr>
      </xdr:nvSpPr>
      <xdr:spPr>
        <a:xfrm>
          <a:off x="9525" y="9867900"/>
          <a:ext cx="6657975" cy="466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Statements should be read in conjunction with the Annual Financial Report for the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142875</xdr:rowOff>
    </xdr:from>
    <xdr:to>
      <xdr:col>16</xdr:col>
      <xdr:colOff>971550</xdr:colOff>
      <xdr:row>58</xdr:row>
      <xdr:rowOff>0</xdr:rowOff>
    </xdr:to>
    <xdr:sp>
      <xdr:nvSpPr>
        <xdr:cNvPr id="1" name="Text Box 1"/>
        <xdr:cNvSpPr txBox="1">
          <a:spLocks noChangeArrowheads="1"/>
        </xdr:cNvSpPr>
      </xdr:nvSpPr>
      <xdr:spPr>
        <a:xfrm>
          <a:off x="9525" y="9048750"/>
          <a:ext cx="11468100" cy="342900"/>
        </a:xfrm>
        <a:prstGeom prst="rect">
          <a:avLst/>
        </a:prstGeom>
        <a:solidFill>
          <a:srgbClr val="FFFFFF"/>
        </a:solidFill>
        <a:ln w="9525" cmpd="sng">
          <a:noFill/>
        </a:ln>
      </xdr:spPr>
      <xdr:txBody>
        <a:bodyPr vertOverflow="clip" wrap="square" lIns="0" tIns="22860" rIns="0" bIns="0"/>
        <a:p>
          <a:pPr algn="l">
            <a:defRPr/>
          </a:pPr>
          <a:r>
            <a:rPr lang="en-US" cap="none" sz="1000" b="0" i="0" u="none" baseline="0">
              <a:solidFill>
                <a:srgbClr val="000000"/>
              </a:solidFill>
            </a:rPr>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55</xdr:row>
      <xdr:rowOff>142875</xdr:rowOff>
    </xdr:from>
    <xdr:to>
      <xdr:col>16</xdr:col>
      <xdr:colOff>971550</xdr:colOff>
      <xdr:row>58</xdr:row>
      <xdr:rowOff>0</xdr:rowOff>
    </xdr:to>
    <xdr:sp>
      <xdr:nvSpPr>
        <xdr:cNvPr id="2" name="Text Box 2"/>
        <xdr:cNvSpPr txBox="1">
          <a:spLocks noChangeArrowheads="1"/>
        </xdr:cNvSpPr>
      </xdr:nvSpPr>
      <xdr:spPr>
        <a:xfrm>
          <a:off x="9525" y="9048750"/>
          <a:ext cx="11468100" cy="342900"/>
        </a:xfrm>
        <a:prstGeom prst="rect">
          <a:avLst/>
        </a:prstGeom>
        <a:solidFill>
          <a:srgbClr val="FFFFFF"/>
        </a:solidFill>
        <a:ln w="9525" cmpd="sng">
          <a:noFill/>
        </a:ln>
      </xdr:spPr>
      <xdr:txBody>
        <a:bodyPr vertOverflow="clip" wrap="square" lIns="0" tIns="22860" rIns="0" bIns="0"/>
        <a:p>
          <a:pPr algn="l">
            <a:defRPr/>
          </a:pPr>
          <a:r>
            <a:rPr lang="en-US" cap="none" sz="1000" b="0" i="0" u="none" baseline="0">
              <a:solidFill>
                <a:srgbClr val="000000"/>
              </a:solidFill>
            </a:rPr>
            <a:t>(The Condensed Consolidated Statements of Changes in Equity should be read in conjunction with the Annual Financial Report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0</xdr:rowOff>
    </xdr:from>
    <xdr:to>
      <xdr:col>8</xdr:col>
      <xdr:colOff>904875</xdr:colOff>
      <xdr:row>44</xdr:row>
      <xdr:rowOff>0</xdr:rowOff>
    </xdr:to>
    <xdr:sp>
      <xdr:nvSpPr>
        <xdr:cNvPr id="1" name="Text Box 19"/>
        <xdr:cNvSpPr txBox="1">
          <a:spLocks noChangeArrowheads="1"/>
        </xdr:cNvSpPr>
      </xdr:nvSpPr>
      <xdr:spPr>
        <a:xfrm>
          <a:off x="228600" y="6800850"/>
          <a:ext cx="6715125" cy="3238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unusual items affecting the assets, liabilities, equity, net income or cash flow during the financial period under review.</a:t>
          </a:r>
        </a:p>
      </xdr:txBody>
    </xdr:sp>
    <xdr:clientData/>
  </xdr:twoCellAnchor>
  <xdr:twoCellAnchor>
    <xdr:from>
      <xdr:col>0</xdr:col>
      <xdr:colOff>200025</xdr:colOff>
      <xdr:row>7</xdr:row>
      <xdr:rowOff>0</xdr:rowOff>
    </xdr:from>
    <xdr:to>
      <xdr:col>8</xdr:col>
      <xdr:colOff>895350</xdr:colOff>
      <xdr:row>15</xdr:row>
      <xdr:rowOff>57150</xdr:rowOff>
    </xdr:to>
    <xdr:sp>
      <xdr:nvSpPr>
        <xdr:cNvPr id="2" name="Text Box 59"/>
        <xdr:cNvSpPr txBox="1">
          <a:spLocks noChangeArrowheads="1"/>
        </xdr:cNvSpPr>
      </xdr:nvSpPr>
      <xdr:spPr>
        <a:xfrm>
          <a:off x="200025" y="1133475"/>
          <a:ext cx="6734175" cy="13525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interim financial statements are unaudited and have been prepared in accordance with the requirements of Financial Reporting Standards (FRS) 134  "Interim Financial Reporting" issued by the Malaysian Accounting Standards Board (MASB) and Paragraph 9.22 of the Bursa Malaysia Securities Berhad Listing Requirements.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This interim financial statements should be read in conjunction with the Group's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1</xdr:col>
      <xdr:colOff>19050</xdr:colOff>
      <xdr:row>154</xdr:row>
      <xdr:rowOff>114300</xdr:rowOff>
    </xdr:from>
    <xdr:to>
      <xdr:col>8</xdr:col>
      <xdr:colOff>914400</xdr:colOff>
      <xdr:row>157</xdr:row>
      <xdr:rowOff>114300</xdr:rowOff>
    </xdr:to>
    <xdr:sp>
      <xdr:nvSpPr>
        <xdr:cNvPr id="3" name="Text Box 66"/>
        <xdr:cNvSpPr txBox="1">
          <a:spLocks noChangeArrowheads="1"/>
        </xdr:cNvSpPr>
      </xdr:nvSpPr>
      <xdr:spPr>
        <a:xfrm>
          <a:off x="238125" y="25498425"/>
          <a:ext cx="6715125" cy="4857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0</xdr:col>
      <xdr:colOff>161925</xdr:colOff>
      <xdr:row>50</xdr:row>
      <xdr:rowOff>95250</xdr:rowOff>
    </xdr:from>
    <xdr:to>
      <xdr:col>8</xdr:col>
      <xdr:colOff>885825</xdr:colOff>
      <xdr:row>59</xdr:row>
      <xdr:rowOff>66675</xdr:rowOff>
    </xdr:to>
    <xdr:sp>
      <xdr:nvSpPr>
        <xdr:cNvPr id="4" name="Text Box 67"/>
        <xdr:cNvSpPr txBox="1">
          <a:spLocks noChangeArrowheads="1"/>
        </xdr:cNvSpPr>
      </xdr:nvSpPr>
      <xdr:spPr>
        <a:xfrm>
          <a:off x="161925" y="8191500"/>
          <a:ext cx="6762750" cy="14287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There were no issuances, cancellations, resale and repayments of debt and equity securities during the financial period ended 30 June 2007 other than as mentioned below: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On 25 May 2007,  the shareholders of the Company at the Fourteenth Annual General Meeting, granted their mandate for the Company's renewal of authority on purchase of own shares. In the quarter under review, the company purchased a total of 610,600 of its issued share capital from the open market.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details of the shares bought back for the quarter ended 30 June 2007 were as follows:</a:t>
          </a:r>
        </a:p>
      </xdr:txBody>
    </xdr:sp>
    <xdr:clientData/>
  </xdr:twoCellAnchor>
  <xdr:twoCellAnchor>
    <xdr:from>
      <xdr:col>1</xdr:col>
      <xdr:colOff>0</xdr:colOff>
      <xdr:row>117</xdr:row>
      <xdr:rowOff>123825</xdr:rowOff>
    </xdr:from>
    <xdr:to>
      <xdr:col>8</xdr:col>
      <xdr:colOff>942975</xdr:colOff>
      <xdr:row>125</xdr:row>
      <xdr:rowOff>47625</xdr:rowOff>
    </xdr:to>
    <xdr:sp>
      <xdr:nvSpPr>
        <xdr:cNvPr id="5" name="Text Box 71"/>
        <xdr:cNvSpPr txBox="1">
          <a:spLocks noChangeArrowheads="1"/>
        </xdr:cNvSpPr>
      </xdr:nvSpPr>
      <xdr:spPr>
        <a:xfrm>
          <a:off x="219075" y="19516725"/>
          <a:ext cx="6762750" cy="12192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this current quarter under review, the Group registered a higher revenue of RM81.58 million as compared to revenue of RM48.91 million in the preceding year's corresponding quarter. The increase were mainly due to higher revenue recognition from construction division for the on going projects as well as healthcare division. 
However, the profit before tax for the Group decreased slightly from RM2.45 million to RM2.24 million for this current quarter as compared to the preceding year's corresponding period. This is mainly due to increase in finance cost and operating expenses. </a:t>
          </a:r>
        </a:p>
      </xdr:txBody>
    </xdr:sp>
    <xdr:clientData/>
  </xdr:twoCellAnchor>
  <xdr:twoCellAnchor>
    <xdr:from>
      <xdr:col>0</xdr:col>
      <xdr:colOff>209550</xdr:colOff>
      <xdr:row>47</xdr:row>
      <xdr:rowOff>0</xdr:rowOff>
    </xdr:from>
    <xdr:to>
      <xdr:col>8</xdr:col>
      <xdr:colOff>904875</xdr:colOff>
      <xdr:row>47</xdr:row>
      <xdr:rowOff>0</xdr:rowOff>
    </xdr:to>
    <xdr:sp>
      <xdr:nvSpPr>
        <xdr:cNvPr id="6" name="Text Box 73"/>
        <xdr:cNvSpPr txBox="1">
          <a:spLocks noChangeArrowheads="1"/>
        </xdr:cNvSpPr>
      </xdr:nvSpPr>
      <xdr:spPr>
        <a:xfrm>
          <a:off x="209550" y="7610475"/>
          <a:ext cx="6734175" cy="0"/>
        </a:xfrm>
        <a:prstGeom prst="rect">
          <a:avLst/>
        </a:prstGeom>
        <a:solidFill>
          <a:srgbClr val="FFFFFF"/>
        </a:solidFill>
        <a:ln w="9525" cmpd="sng">
          <a:solidFill>
            <a:srgbClr val="FFFFFF"/>
          </a:solidFill>
          <a:headEnd type="none"/>
          <a:tailEnd type="none"/>
        </a:ln>
      </xdr:spPr>
      <xdr:txBody>
        <a:bodyPr vertOverflow="clip" wrap="square" lIns="0" tIns="22860" rIns="0" bIns="0"/>
        <a:p>
          <a:pPr algn="l">
            <a:defRPr/>
          </a:pPr>
          <a:r>
            <a:rPr lang="en-US" cap="none" sz="1000" b="0" i="0" u="none" baseline="0">
              <a:solidFill>
                <a:srgbClr val="000000"/>
              </a:solidFill>
            </a:rPr>
            <a:t>There are no changes in estimates reported in prior quarter of the current financial year or prior financial year which have a material effect in the current quarter.</a:t>
          </a:r>
        </a:p>
      </xdr:txBody>
    </xdr:sp>
    <xdr:clientData/>
  </xdr:twoCellAnchor>
  <xdr:twoCellAnchor>
    <xdr:from>
      <xdr:col>1</xdr:col>
      <xdr:colOff>28575</xdr:colOff>
      <xdr:row>128</xdr:row>
      <xdr:rowOff>9525</xdr:rowOff>
    </xdr:from>
    <xdr:to>
      <xdr:col>8</xdr:col>
      <xdr:colOff>914400</xdr:colOff>
      <xdr:row>132</xdr:row>
      <xdr:rowOff>95250</xdr:rowOff>
    </xdr:to>
    <xdr:sp>
      <xdr:nvSpPr>
        <xdr:cNvPr id="7" name="Text Box 76"/>
        <xdr:cNvSpPr txBox="1">
          <a:spLocks noChangeArrowheads="1"/>
        </xdr:cNvSpPr>
      </xdr:nvSpPr>
      <xdr:spPr>
        <a:xfrm>
          <a:off x="247650" y="21183600"/>
          <a:ext cx="6705600" cy="7334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this current quarter, the Group has recorded a higher revenue of RM81.58 million and profit before tax of RM2.24 million compared to a revenue of RM73.86 million and a profit before tax of RM0.76 million in the preceding quarter. The increase of revenue was due to higher revenue recognition from construction, manufacturing and healthcare divisions.</a:t>
          </a:r>
        </a:p>
      </xdr:txBody>
    </xdr:sp>
    <xdr:clientData/>
  </xdr:twoCellAnchor>
  <xdr:twoCellAnchor>
    <xdr:from>
      <xdr:col>1</xdr:col>
      <xdr:colOff>19050</xdr:colOff>
      <xdr:row>206</xdr:row>
      <xdr:rowOff>9525</xdr:rowOff>
    </xdr:from>
    <xdr:to>
      <xdr:col>8</xdr:col>
      <xdr:colOff>1085850</xdr:colOff>
      <xdr:row>210</xdr:row>
      <xdr:rowOff>142875</xdr:rowOff>
    </xdr:to>
    <xdr:sp>
      <xdr:nvSpPr>
        <xdr:cNvPr id="8" name="Text Box 82"/>
        <xdr:cNvSpPr txBox="1">
          <a:spLocks noChangeArrowheads="1"/>
        </xdr:cNvSpPr>
      </xdr:nvSpPr>
      <xdr:spPr>
        <a:xfrm>
          <a:off x="238125" y="33813750"/>
          <a:ext cx="6886575" cy="7810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On 4 January 2006, the Company was served with a writ and statement of claim by Pandan Perkasa Sdn Bhd ("PPSB"). </a:t>
          </a:r>
          <a:r>
            <a:rPr lang="en-US" cap="none" sz="1000" b="0" i="0" u="none" baseline="0">
              <a:solidFill>
                <a:srgbClr val="000000"/>
              </a:solidFill>
              <a:latin typeface="Tahoma"/>
              <a:ea typeface="Tahoma"/>
              <a:cs typeface="Tahoma"/>
            </a:rPr>
            <a:t>The Company's solicitors are of the opinion that PPSB has no case against the Company and has filed to Court  to strike out the application. </a:t>
          </a:r>
          <a:r>
            <a:rPr lang="en-US" cap="none" sz="1000" b="0" i="0" u="none" baseline="0">
              <a:solidFill>
                <a:srgbClr val="000000"/>
              </a:solidFill>
              <a:latin typeface="Tahoma"/>
              <a:ea typeface="Tahoma"/>
              <a:cs typeface="Tahoma"/>
            </a:rPr>
            <a:t>On 26 July 2007, the learned Judge has dismissed our security for costs application and postponed the striking out applications for hearing on 18 September 2007.</a:t>
          </a:r>
        </a:p>
      </xdr:txBody>
    </xdr:sp>
    <xdr:clientData/>
  </xdr:twoCellAnchor>
  <xdr:twoCellAnchor>
    <xdr:from>
      <xdr:col>0</xdr:col>
      <xdr:colOff>209550</xdr:colOff>
      <xdr:row>184</xdr:row>
      <xdr:rowOff>104775</xdr:rowOff>
    </xdr:from>
    <xdr:to>
      <xdr:col>8</xdr:col>
      <xdr:colOff>885825</xdr:colOff>
      <xdr:row>186</xdr:row>
      <xdr:rowOff>19050</xdr:rowOff>
    </xdr:to>
    <xdr:sp>
      <xdr:nvSpPr>
        <xdr:cNvPr id="9" name="Text Box 83"/>
        <xdr:cNvSpPr txBox="1">
          <a:spLocks noChangeArrowheads="1"/>
        </xdr:cNvSpPr>
      </xdr:nvSpPr>
      <xdr:spPr>
        <a:xfrm>
          <a:off x="209550" y="30346650"/>
          <a:ext cx="6715125" cy="2381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was no corporate proposal announced as at the date of issue of this quarterly report.</a:t>
          </a:r>
        </a:p>
      </xdr:txBody>
    </xdr:sp>
    <xdr:clientData/>
  </xdr:twoCellAnchor>
  <xdr:twoCellAnchor>
    <xdr:from>
      <xdr:col>0</xdr:col>
      <xdr:colOff>200025</xdr:colOff>
      <xdr:row>18</xdr:row>
      <xdr:rowOff>123825</xdr:rowOff>
    </xdr:from>
    <xdr:to>
      <xdr:col>8</xdr:col>
      <xdr:colOff>895350</xdr:colOff>
      <xdr:row>22</xdr:row>
      <xdr:rowOff>28575</xdr:rowOff>
    </xdr:to>
    <xdr:sp>
      <xdr:nvSpPr>
        <xdr:cNvPr id="10" name="Text Box 84"/>
        <xdr:cNvSpPr txBox="1">
          <a:spLocks noChangeArrowheads="1"/>
        </xdr:cNvSpPr>
      </xdr:nvSpPr>
      <xdr:spPr>
        <a:xfrm>
          <a:off x="200025" y="3038475"/>
          <a:ext cx="6734175" cy="5524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significant accounting policies adopted are consistent with those of the audited financial statements for the year ended 31 December 2006 except for the adoption of the following new/revised FRS effective for financial period beginning 1 January 2007:  
</a:t>
          </a:r>
        </a:p>
      </xdr:txBody>
    </xdr:sp>
    <xdr:clientData/>
  </xdr:twoCellAnchor>
  <xdr:twoCellAnchor>
    <xdr:from>
      <xdr:col>0</xdr:col>
      <xdr:colOff>200025</xdr:colOff>
      <xdr:row>27</xdr:row>
      <xdr:rowOff>28575</xdr:rowOff>
    </xdr:from>
    <xdr:to>
      <xdr:col>8</xdr:col>
      <xdr:colOff>895350</xdr:colOff>
      <xdr:row>31</xdr:row>
      <xdr:rowOff>95250</xdr:rowOff>
    </xdr:to>
    <xdr:sp>
      <xdr:nvSpPr>
        <xdr:cNvPr id="11" name="Text Box 85"/>
        <xdr:cNvSpPr txBox="1">
          <a:spLocks noChangeArrowheads="1"/>
        </xdr:cNvSpPr>
      </xdr:nvSpPr>
      <xdr:spPr>
        <a:xfrm>
          <a:off x="200025" y="4400550"/>
          <a:ext cx="6734175" cy="7143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Group has not adopted FRS 139 Financial Instruments: Recognition and Measurement as its effective date has been deferred.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adoption of the abovementioned FRS does not have significant financial impact result on the Group.</a:t>
          </a:r>
        </a:p>
      </xdr:txBody>
    </xdr:sp>
    <xdr:clientData/>
  </xdr:twoCellAnchor>
  <xdr:twoCellAnchor>
    <xdr:from>
      <xdr:col>2</xdr:col>
      <xdr:colOff>9525</xdr:colOff>
      <xdr:row>32</xdr:row>
      <xdr:rowOff>0</xdr:rowOff>
    </xdr:from>
    <xdr:to>
      <xdr:col>8</xdr:col>
      <xdr:colOff>904875</xdr:colOff>
      <xdr:row>32</xdr:row>
      <xdr:rowOff>0</xdr:rowOff>
    </xdr:to>
    <xdr:sp>
      <xdr:nvSpPr>
        <xdr:cNvPr id="12" name="Text Box 86"/>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adoption of the new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useful economic life not exceeding 20 years.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In accordance with the transitional provisions of FRS 3, the carrying amount of goodwill as at 1 January 2006 of RM4,987,223 ceased to be amortised. This has the effect of reducing the amortisation charges by RM760,726 in the current quarter and RM2,211,400 in the financial period ended 31 December 2006.
</a:t>
          </a:r>
        </a:p>
      </xdr:txBody>
    </xdr:sp>
    <xdr:clientData/>
  </xdr:twoCellAnchor>
  <xdr:twoCellAnchor>
    <xdr:from>
      <xdr:col>2</xdr:col>
      <xdr:colOff>9525</xdr:colOff>
      <xdr:row>32</xdr:row>
      <xdr:rowOff>0</xdr:rowOff>
    </xdr:from>
    <xdr:to>
      <xdr:col>8</xdr:col>
      <xdr:colOff>904875</xdr:colOff>
      <xdr:row>32</xdr:row>
      <xdr:rowOff>0</xdr:rowOff>
    </xdr:to>
    <xdr:sp>
      <xdr:nvSpPr>
        <xdr:cNvPr id="13" name="Text Box 87"/>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This standard affects the identification of related parties, and resulted in additional related party disclosures </a:t>
          </a:r>
        </a:p>
      </xdr:txBody>
    </xdr:sp>
    <xdr:clientData/>
  </xdr:twoCellAnchor>
  <xdr:twoCellAnchor>
    <xdr:from>
      <xdr:col>2</xdr:col>
      <xdr:colOff>9525</xdr:colOff>
      <xdr:row>32</xdr:row>
      <xdr:rowOff>0</xdr:rowOff>
    </xdr:from>
    <xdr:to>
      <xdr:col>8</xdr:col>
      <xdr:colOff>904875</xdr:colOff>
      <xdr:row>32</xdr:row>
      <xdr:rowOff>0</xdr:rowOff>
    </xdr:to>
    <xdr:sp>
      <xdr:nvSpPr>
        <xdr:cNvPr id="14" name="Text Box 88"/>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Under the revised FRS 121, any goodwill arising  on the acquistion of a foreign operation and any fair value adjustments to the carrying amounts of assets and liabilities arising on the acquisition are now treated as assets and liabilities of the foreign operation and translated at the closing rate.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Prior to 1 January 2006, goodwill acquired in business combinations and fair value adjustments arising on those acquisitions are deemed to be assets and liabilities of the parent company and were translated using the exchange rate at the date of acquisition.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In accordance with the transitional provisions of FRS 121, this change is applied prospectively. This has the effect of reducing the exchange reserve by RM532,824 in the current quarter and RM945,381 as at the financial period ended 31 December 2006.</a:t>
          </a:r>
        </a:p>
      </xdr:txBody>
    </xdr:sp>
    <xdr:clientData/>
  </xdr:twoCellAnchor>
  <xdr:twoCellAnchor>
    <xdr:from>
      <xdr:col>0</xdr:col>
      <xdr:colOff>190500</xdr:colOff>
      <xdr:row>46</xdr:row>
      <xdr:rowOff>66675</xdr:rowOff>
    </xdr:from>
    <xdr:to>
      <xdr:col>8</xdr:col>
      <xdr:colOff>819150</xdr:colOff>
      <xdr:row>48</xdr:row>
      <xdr:rowOff>133350</xdr:rowOff>
    </xdr:to>
    <xdr:sp>
      <xdr:nvSpPr>
        <xdr:cNvPr id="15" name="Text Box 89"/>
        <xdr:cNvSpPr txBox="1">
          <a:spLocks noChangeArrowheads="1"/>
        </xdr:cNvSpPr>
      </xdr:nvSpPr>
      <xdr:spPr>
        <a:xfrm>
          <a:off x="190500" y="7515225"/>
          <a:ext cx="6667500" cy="3905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are no changes in estimates reported in prior financial year which have a material effect in the current quarter.</a:t>
          </a:r>
        </a:p>
      </xdr:txBody>
    </xdr:sp>
    <xdr:clientData/>
  </xdr:twoCellAnchor>
  <xdr:twoCellAnchor>
    <xdr:from>
      <xdr:col>0</xdr:col>
      <xdr:colOff>171450</xdr:colOff>
      <xdr:row>93</xdr:row>
      <xdr:rowOff>9525</xdr:rowOff>
    </xdr:from>
    <xdr:to>
      <xdr:col>8</xdr:col>
      <xdr:colOff>895350</xdr:colOff>
      <xdr:row>102</xdr:row>
      <xdr:rowOff>47625</xdr:rowOff>
    </xdr:to>
    <xdr:sp>
      <xdr:nvSpPr>
        <xdr:cNvPr id="16" name="Text Box 90"/>
        <xdr:cNvSpPr txBox="1">
          <a:spLocks noChangeArrowheads="1"/>
        </xdr:cNvSpPr>
      </xdr:nvSpPr>
      <xdr:spPr>
        <a:xfrm>
          <a:off x="171450" y="15516225"/>
          <a:ext cx="6762750" cy="14954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There were no changes in the composition of the Group for the current financial period ended 30 June 2007 except for the following: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On 8 June 2007, the Company's wholly owned subsidiary, Mitrajaya Development Sdn Bhd has acquired 2 shares of Sri Lanka Rupees (SLR) 10.00 each for a consideration of SLR20.00 (approximately RM0.64), representing 100% of the issued and paid-up capital in Mitrajaya Development Lanka (Private) Limited.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above changes in the composition of the Group did not have any material effects on the Net Assets and the Earnings of the Group for the current quarter and financial year-to-date.</a:t>
          </a:r>
        </a:p>
      </xdr:txBody>
    </xdr:sp>
    <xdr:clientData/>
  </xdr:twoCellAnchor>
  <xdr:twoCellAnchor>
    <xdr:from>
      <xdr:col>0</xdr:col>
      <xdr:colOff>171450</xdr:colOff>
      <xdr:row>88</xdr:row>
      <xdr:rowOff>133350</xdr:rowOff>
    </xdr:from>
    <xdr:to>
      <xdr:col>8</xdr:col>
      <xdr:colOff>895350</xdr:colOff>
      <xdr:row>90</xdr:row>
      <xdr:rowOff>85725</xdr:rowOff>
    </xdr:to>
    <xdr:sp>
      <xdr:nvSpPr>
        <xdr:cNvPr id="17" name="Text Box 93"/>
        <xdr:cNvSpPr txBox="1">
          <a:spLocks noChangeArrowheads="1"/>
        </xdr:cNvSpPr>
      </xdr:nvSpPr>
      <xdr:spPr>
        <a:xfrm>
          <a:off x="171450" y="14830425"/>
          <a:ext cx="6762750" cy="2762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is no material event subsequent to the end of the current quarter. 
</a:t>
          </a:r>
        </a:p>
      </xdr:txBody>
    </xdr:sp>
    <xdr:clientData/>
  </xdr:twoCellAnchor>
  <xdr:twoCellAnchor>
    <xdr:from>
      <xdr:col>0</xdr:col>
      <xdr:colOff>209550</xdr:colOff>
      <xdr:row>83</xdr:row>
      <xdr:rowOff>104775</xdr:rowOff>
    </xdr:from>
    <xdr:to>
      <xdr:col>8</xdr:col>
      <xdr:colOff>933450</xdr:colOff>
      <xdr:row>86</xdr:row>
      <xdr:rowOff>28575</xdr:rowOff>
    </xdr:to>
    <xdr:sp>
      <xdr:nvSpPr>
        <xdr:cNvPr id="18" name="Text Box 94"/>
        <xdr:cNvSpPr txBox="1">
          <a:spLocks noChangeArrowheads="1"/>
        </xdr:cNvSpPr>
      </xdr:nvSpPr>
      <xdr:spPr>
        <a:xfrm>
          <a:off x="209550" y="13992225"/>
          <a:ext cx="6762750" cy="4095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valuations of property, plant and equipment have been brought forward, without amendment from the preceding annual financial statements.</a:t>
          </a:r>
        </a:p>
      </xdr:txBody>
    </xdr:sp>
    <xdr:clientData/>
  </xdr:twoCellAnchor>
  <xdr:twoCellAnchor>
    <xdr:from>
      <xdr:col>2</xdr:col>
      <xdr:colOff>9525</xdr:colOff>
      <xdr:row>32</xdr:row>
      <xdr:rowOff>0</xdr:rowOff>
    </xdr:from>
    <xdr:to>
      <xdr:col>8</xdr:col>
      <xdr:colOff>904875</xdr:colOff>
      <xdr:row>32</xdr:row>
      <xdr:rowOff>0</xdr:rowOff>
    </xdr:to>
    <xdr:sp>
      <xdr:nvSpPr>
        <xdr:cNvPr id="19" name="Text Box 96"/>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adoption of new FRS 140 has resulted in a change in accounting policy for investment properties. Certain property, plant and equipment are now reclassified as investment properties with the value brought forward without amendment from the audited financial statements for the financial year ended 31 December 2005.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impact on the balance sheet as at 31 December 2005 is as follows: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p>
      </xdr:txBody>
    </xdr:sp>
    <xdr:clientData/>
  </xdr:twoCellAnchor>
  <xdr:twoCellAnchor>
    <xdr:from>
      <xdr:col>1</xdr:col>
      <xdr:colOff>0</xdr:colOff>
      <xdr:row>214</xdr:row>
      <xdr:rowOff>19050</xdr:rowOff>
    </xdr:from>
    <xdr:to>
      <xdr:col>8</xdr:col>
      <xdr:colOff>1057275</xdr:colOff>
      <xdr:row>220</xdr:row>
      <xdr:rowOff>0</xdr:rowOff>
    </xdr:to>
    <xdr:sp>
      <xdr:nvSpPr>
        <xdr:cNvPr id="20" name="Text Box 97"/>
        <xdr:cNvSpPr txBox="1">
          <a:spLocks noChangeArrowheads="1"/>
        </xdr:cNvSpPr>
      </xdr:nvSpPr>
      <xdr:spPr>
        <a:xfrm>
          <a:off x="219075" y="35118675"/>
          <a:ext cx="6877050" cy="9525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Directors are not recommending any dividends for the quarter ended 30 June 2007.
The shareholders at the Fourteenth Annual General Meeting held on 25 May 2007 has approved a first and final dividend of 2% per share less 27% income tax for the financial year ended 31 December 2006. The dividend was paid to shareholders on 10 August 2007 to the shareholders whose name appears in the Record of Depositors on 20 July 2007.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9"/>
  <sheetViews>
    <sheetView zoomScaleSheetLayoutView="100" zoomScalePageLayoutView="0" workbookViewId="0" topLeftCell="A1">
      <pane xSplit="2" ySplit="9" topLeftCell="C31" activePane="bottomRight" state="frozen"/>
      <selection pane="topLeft" activeCell="T26" sqref="T26"/>
      <selection pane="topRight" activeCell="T26" sqref="T26"/>
      <selection pane="bottomLeft" activeCell="T26" sqref="T26"/>
      <selection pane="bottomRight" activeCell="D42" sqref="D42"/>
    </sheetView>
  </sheetViews>
  <sheetFormatPr defaultColWidth="9.00390625" defaultRowHeight="15" customHeight="1"/>
  <cols>
    <col min="1" max="1" width="3.125" style="50" customWidth="1"/>
    <col min="2" max="2" width="24.50390625" style="50" customWidth="1"/>
    <col min="3" max="3" width="2.625" style="50" customWidth="1"/>
    <col min="4" max="4" width="11.625" style="77" customWidth="1"/>
    <col min="5" max="5" width="1.4921875" style="50" customWidth="1"/>
    <col min="6" max="6" width="11.625" style="50" customWidth="1"/>
    <col min="7" max="7" width="2.625" style="50" customWidth="1"/>
    <col min="8" max="8" width="11.625" style="74" customWidth="1"/>
    <col min="9" max="9" width="1.625" style="50" customWidth="1"/>
    <col min="10" max="10" width="11.625" style="50" customWidth="1"/>
    <col min="11" max="16384" width="9.00390625" style="50" customWidth="1"/>
  </cols>
  <sheetData>
    <row r="1" ht="15" customHeight="1">
      <c r="A1" s="13" t="s">
        <v>139</v>
      </c>
    </row>
    <row r="2" spans="1:10" ht="15" customHeight="1">
      <c r="A2" s="74" t="s">
        <v>200</v>
      </c>
      <c r="J2" s="1"/>
    </row>
    <row r="3" spans="1:10" ht="15" customHeight="1">
      <c r="A3" s="74" t="s">
        <v>269</v>
      </c>
      <c r="J3" s="1"/>
    </row>
    <row r="4" spans="1:10" ht="15" customHeight="1">
      <c r="A4" s="74"/>
      <c r="J4" s="1"/>
    </row>
    <row r="5" ht="15" customHeight="1">
      <c r="A5" s="74" t="s">
        <v>243</v>
      </c>
    </row>
    <row r="6" ht="15" customHeight="1">
      <c r="A6" s="52"/>
    </row>
    <row r="7" spans="4:10" s="74" customFormat="1" ht="15" customHeight="1">
      <c r="D7" s="289" t="s">
        <v>266</v>
      </c>
      <c r="E7" s="290"/>
      <c r="F7" s="291"/>
      <c r="G7" s="77"/>
      <c r="H7" s="289" t="s">
        <v>267</v>
      </c>
      <c r="I7" s="290"/>
      <c r="J7" s="291"/>
    </row>
    <row r="8" spans="4:10" s="74" customFormat="1" ht="15" customHeight="1">
      <c r="D8" s="84" t="s">
        <v>47</v>
      </c>
      <c r="E8" s="163"/>
      <c r="F8" s="85" t="s">
        <v>208</v>
      </c>
      <c r="G8" s="77"/>
      <c r="H8" s="84" t="str">
        <f>+D8</f>
        <v>30.06.2007</v>
      </c>
      <c r="I8" s="83"/>
      <c r="J8" s="85" t="str">
        <f>+F8</f>
        <v>30.06.2006</v>
      </c>
    </row>
    <row r="9" spans="4:10" s="74" customFormat="1" ht="15" customHeight="1">
      <c r="D9" s="96" t="s">
        <v>82</v>
      </c>
      <c r="E9" s="97"/>
      <c r="F9" s="98" t="s">
        <v>82</v>
      </c>
      <c r="G9" s="78"/>
      <c r="H9" s="96" t="s">
        <v>82</v>
      </c>
      <c r="I9" s="97"/>
      <c r="J9" s="98" t="s">
        <v>82</v>
      </c>
    </row>
    <row r="10" spans="4:10" ht="15" customHeight="1">
      <c r="D10" s="84"/>
      <c r="E10" s="86"/>
      <c r="F10" s="140"/>
      <c r="G10" s="53"/>
      <c r="H10" s="84"/>
      <c r="I10" s="86"/>
      <c r="J10" s="85"/>
    </row>
    <row r="11" spans="1:10" ht="15" customHeight="1">
      <c r="A11" s="50" t="s">
        <v>126</v>
      </c>
      <c r="D11" s="214">
        <v>81578</v>
      </c>
      <c r="E11" s="47"/>
      <c r="F11" s="109">
        <v>48910</v>
      </c>
      <c r="G11" s="73"/>
      <c r="H11" s="214">
        <v>155435</v>
      </c>
      <c r="I11" s="47"/>
      <c r="J11" s="109">
        <v>94999</v>
      </c>
    </row>
    <row r="12" spans="4:10" ht="15" customHeight="1">
      <c r="D12" s="214"/>
      <c r="E12" s="47"/>
      <c r="F12" s="109"/>
      <c r="G12" s="73"/>
      <c r="H12" s="214"/>
      <c r="I12" s="47"/>
      <c r="J12" s="109"/>
    </row>
    <row r="13" spans="1:10" ht="15" customHeight="1">
      <c r="A13" s="50" t="s">
        <v>228</v>
      </c>
      <c r="D13" s="214">
        <v>-79972</v>
      </c>
      <c r="E13" s="47"/>
      <c r="F13" s="109">
        <v>-46666</v>
      </c>
      <c r="G13" s="73"/>
      <c r="H13" s="214">
        <v>-152738</v>
      </c>
      <c r="I13" s="47"/>
      <c r="J13" s="109">
        <v>-91023</v>
      </c>
    </row>
    <row r="14" spans="4:10" ht="15" customHeight="1">
      <c r="D14" s="216"/>
      <c r="E14" s="209"/>
      <c r="F14" s="210"/>
      <c r="G14" s="73"/>
      <c r="H14" s="214"/>
      <c r="I14" s="47"/>
      <c r="J14" s="109"/>
    </row>
    <row r="15" spans="1:10" ht="15" customHeight="1">
      <c r="A15" s="50" t="s">
        <v>55</v>
      </c>
      <c r="D15" s="215">
        <v>1905</v>
      </c>
      <c r="E15" s="47"/>
      <c r="F15" s="111">
        <v>1186</v>
      </c>
      <c r="G15" s="73"/>
      <c r="H15" s="215">
        <v>3152</v>
      </c>
      <c r="I15" s="47"/>
      <c r="J15" s="111">
        <v>1715</v>
      </c>
    </row>
    <row r="16" spans="4:10" ht="15" customHeight="1">
      <c r="D16" s="108"/>
      <c r="E16" s="47"/>
      <c r="F16" s="109"/>
      <c r="G16" s="73"/>
      <c r="H16" s="214"/>
      <c r="I16" s="47"/>
      <c r="J16" s="109"/>
    </row>
    <row r="17" spans="1:10" ht="15" customHeight="1">
      <c r="A17" s="50" t="s">
        <v>227</v>
      </c>
      <c r="D17" s="108">
        <f>+D11+D13+D15</f>
        <v>3511</v>
      </c>
      <c r="E17" s="47"/>
      <c r="F17" s="109">
        <f>SUM(F11:F16)</f>
        <v>3430</v>
      </c>
      <c r="G17" s="73"/>
      <c r="H17" s="108">
        <f>+H11+H13+H15</f>
        <v>5849</v>
      </c>
      <c r="I17" s="47"/>
      <c r="J17" s="109">
        <f>SUM(J11:J16)</f>
        <v>5691</v>
      </c>
    </row>
    <row r="18" spans="4:10" ht="15" customHeight="1">
      <c r="D18" s="147"/>
      <c r="E18" s="47"/>
      <c r="F18" s="109"/>
      <c r="G18" s="73"/>
      <c r="H18" s="147"/>
      <c r="I18" s="47"/>
      <c r="J18" s="109"/>
    </row>
    <row r="19" spans="1:10" ht="15" customHeight="1">
      <c r="A19" s="50" t="s">
        <v>71</v>
      </c>
      <c r="D19" s="108">
        <v>-1272</v>
      </c>
      <c r="E19" s="47"/>
      <c r="F19" s="109">
        <v>-979</v>
      </c>
      <c r="G19" s="73"/>
      <c r="H19" s="108">
        <v>-2854</v>
      </c>
      <c r="I19" s="47"/>
      <c r="J19" s="109">
        <v>-1613</v>
      </c>
    </row>
    <row r="20" spans="4:10" ht="15" customHeight="1">
      <c r="D20" s="110"/>
      <c r="E20" s="47"/>
      <c r="F20" s="111"/>
      <c r="G20" s="73"/>
      <c r="H20" s="110"/>
      <c r="I20" s="47"/>
      <c r="J20" s="111"/>
    </row>
    <row r="21" spans="1:10" ht="15" customHeight="1">
      <c r="A21" s="292" t="s">
        <v>105</v>
      </c>
      <c r="B21" s="292"/>
      <c r="C21" s="76"/>
      <c r="D21" s="108">
        <f>+D17+D19</f>
        <v>2239</v>
      </c>
      <c r="E21" s="47"/>
      <c r="F21" s="109">
        <f>SUM(F17:F20)</f>
        <v>2451</v>
      </c>
      <c r="G21" s="4"/>
      <c r="H21" s="108">
        <f>+H17+H19</f>
        <v>2995</v>
      </c>
      <c r="I21" s="47"/>
      <c r="J21" s="109">
        <f>SUM(J17:J20)</f>
        <v>4078</v>
      </c>
    </row>
    <row r="22" spans="1:10" ht="15" customHeight="1">
      <c r="A22" s="292"/>
      <c r="B22" s="292"/>
      <c r="C22" s="76"/>
      <c r="D22" s="108"/>
      <c r="E22" s="47"/>
      <c r="F22" s="109"/>
      <c r="G22" s="4"/>
      <c r="H22" s="108"/>
      <c r="I22" s="47"/>
      <c r="J22" s="109"/>
    </row>
    <row r="23" spans="4:10" ht="15" customHeight="1">
      <c r="D23" s="108"/>
      <c r="E23" s="47"/>
      <c r="F23" s="109"/>
      <c r="G23" s="4"/>
      <c r="H23" s="108"/>
      <c r="I23" s="47"/>
      <c r="J23" s="109"/>
    </row>
    <row r="24" spans="1:10" ht="15" customHeight="1">
      <c r="A24" s="50" t="s">
        <v>121</v>
      </c>
      <c r="D24" s="108">
        <v>0</v>
      </c>
      <c r="E24" s="47"/>
      <c r="F24" s="109">
        <v>-3</v>
      </c>
      <c r="G24" s="4"/>
      <c r="H24" s="108">
        <v>0</v>
      </c>
      <c r="I24" s="47"/>
      <c r="J24" s="109">
        <v>-2</v>
      </c>
    </row>
    <row r="25" spans="1:10" ht="15" customHeight="1">
      <c r="A25" s="50" t="s">
        <v>122</v>
      </c>
      <c r="D25" s="110"/>
      <c r="E25" s="47"/>
      <c r="F25" s="111"/>
      <c r="G25" s="4"/>
      <c r="H25" s="110"/>
      <c r="I25" s="47"/>
      <c r="J25" s="111"/>
    </row>
    <row r="26" spans="4:10" ht="15" customHeight="1">
      <c r="D26" s="108"/>
      <c r="E26" s="47"/>
      <c r="F26" s="109"/>
      <c r="G26" s="4"/>
      <c r="H26" s="108"/>
      <c r="I26" s="47"/>
      <c r="J26" s="109"/>
    </row>
    <row r="27" spans="1:10" ht="15" customHeight="1">
      <c r="A27" s="236" t="s">
        <v>106</v>
      </c>
      <c r="B27" s="236"/>
      <c r="C27" s="76"/>
      <c r="D27" s="108">
        <f>+D21+D24</f>
        <v>2239</v>
      </c>
      <c r="E27" s="47"/>
      <c r="F27" s="109">
        <f>SUM(F21:F26)</f>
        <v>2448</v>
      </c>
      <c r="G27" s="4"/>
      <c r="H27" s="108">
        <f>+H21+H24</f>
        <v>2995</v>
      </c>
      <c r="I27" s="47"/>
      <c r="J27" s="109">
        <f>SUM(J21:J26)</f>
        <v>4076</v>
      </c>
    </row>
    <row r="28" spans="4:10" ht="15" customHeight="1">
      <c r="D28" s="108"/>
      <c r="E28" s="47"/>
      <c r="F28" s="109"/>
      <c r="G28" s="4"/>
      <c r="H28" s="108"/>
      <c r="I28" s="47"/>
      <c r="J28" s="109"/>
    </row>
    <row r="29" spans="1:10" ht="15" customHeight="1">
      <c r="A29" s="50" t="s">
        <v>127</v>
      </c>
      <c r="D29" s="110">
        <v>-770</v>
      </c>
      <c r="E29" s="47"/>
      <c r="F29" s="111">
        <v>-1388</v>
      </c>
      <c r="G29" s="4"/>
      <c r="H29" s="110">
        <v>-1388</v>
      </c>
      <c r="I29" s="47"/>
      <c r="J29" s="111">
        <v>-2440</v>
      </c>
    </row>
    <row r="30" spans="4:10" ht="15" customHeight="1">
      <c r="D30" s="108"/>
      <c r="E30" s="47"/>
      <c r="F30" s="109"/>
      <c r="G30" s="4"/>
      <c r="H30" s="108"/>
      <c r="I30" s="47"/>
      <c r="J30" s="109"/>
    </row>
    <row r="31" spans="1:10" ht="15" customHeight="1">
      <c r="A31" s="75" t="s">
        <v>107</v>
      </c>
      <c r="B31" s="75"/>
      <c r="C31" s="75"/>
      <c r="D31" s="214">
        <f>+D27+D29</f>
        <v>1469</v>
      </c>
      <c r="E31" s="151"/>
      <c r="F31" s="250">
        <f>+F27+F29</f>
        <v>1060</v>
      </c>
      <c r="G31" s="217"/>
      <c r="H31" s="214">
        <f>+H27+H29</f>
        <v>1607</v>
      </c>
      <c r="I31" s="151"/>
      <c r="J31" s="250">
        <f>+J27+J29</f>
        <v>1636</v>
      </c>
    </row>
    <row r="32" spans="1:10" ht="15" customHeight="1" thickBot="1">
      <c r="A32" s="75"/>
      <c r="B32" s="75"/>
      <c r="C32" s="75"/>
      <c r="D32" s="148"/>
      <c r="E32" s="47"/>
      <c r="F32" s="141"/>
      <c r="G32" s="4"/>
      <c r="H32" s="148"/>
      <c r="I32" s="47"/>
      <c r="J32" s="113"/>
    </row>
    <row r="33" spans="1:10" ht="15" customHeight="1" thickTop="1">
      <c r="A33" s="58"/>
      <c r="B33" s="58"/>
      <c r="C33" s="58"/>
      <c r="D33" s="90"/>
      <c r="E33" s="68"/>
      <c r="F33" s="88"/>
      <c r="G33" s="56"/>
      <c r="H33" s="90"/>
      <c r="I33" s="68"/>
      <c r="J33" s="88"/>
    </row>
    <row r="34" spans="1:10" ht="15" customHeight="1">
      <c r="A34" s="75" t="s">
        <v>108</v>
      </c>
      <c r="B34" s="75"/>
      <c r="C34" s="58"/>
      <c r="D34" s="90"/>
      <c r="E34" s="68"/>
      <c r="F34" s="88"/>
      <c r="G34" s="56"/>
      <c r="H34" s="87"/>
      <c r="I34" s="68"/>
      <c r="J34" s="88"/>
    </row>
    <row r="35" spans="1:10" ht="15" customHeight="1">
      <c r="A35" s="75" t="s">
        <v>160</v>
      </c>
      <c r="B35" s="75"/>
      <c r="C35" s="58"/>
      <c r="D35" s="87">
        <v>1190</v>
      </c>
      <c r="E35" s="68"/>
      <c r="F35" s="88">
        <v>750</v>
      </c>
      <c r="G35" s="56"/>
      <c r="H35" s="87">
        <v>1301</v>
      </c>
      <c r="I35" s="68"/>
      <c r="J35" s="88">
        <v>1238</v>
      </c>
    </row>
    <row r="36" spans="1:10" ht="15" customHeight="1">
      <c r="A36" s="75" t="s">
        <v>138</v>
      </c>
      <c r="B36" s="75"/>
      <c r="C36" s="58"/>
      <c r="D36" s="87">
        <v>279</v>
      </c>
      <c r="E36" s="68"/>
      <c r="F36" s="275">
        <v>310</v>
      </c>
      <c r="G36" s="56"/>
      <c r="H36" s="87">
        <v>306</v>
      </c>
      <c r="I36" s="68"/>
      <c r="J36" s="88">
        <v>398</v>
      </c>
    </row>
    <row r="37" spans="1:10" ht="15" customHeight="1" thickBot="1">
      <c r="A37" s="75"/>
      <c r="B37" s="75"/>
      <c r="C37" s="58"/>
      <c r="D37" s="238">
        <f>+D36+D35</f>
        <v>1469</v>
      </c>
      <c r="E37" s="237"/>
      <c r="F37" s="251">
        <f>+F36+F35</f>
        <v>1060</v>
      </c>
      <c r="G37" s="89"/>
      <c r="H37" s="238">
        <f>+H36+H35</f>
        <v>1607</v>
      </c>
      <c r="I37" s="237"/>
      <c r="J37" s="251">
        <f>+J36+J35</f>
        <v>1636</v>
      </c>
    </row>
    <row r="38" spans="1:10" ht="15" customHeight="1" thickTop="1">
      <c r="A38" s="75"/>
      <c r="B38" s="75"/>
      <c r="C38" s="58"/>
      <c r="D38" s="90"/>
      <c r="E38" s="68"/>
      <c r="F38" s="88"/>
      <c r="G38" s="56"/>
      <c r="H38" s="90"/>
      <c r="I38" s="68"/>
      <c r="J38" s="88"/>
    </row>
    <row r="39" spans="1:10" ht="15" customHeight="1">
      <c r="A39" s="50" t="s">
        <v>109</v>
      </c>
      <c r="D39" s="87"/>
      <c r="E39" s="68"/>
      <c r="F39" s="88"/>
      <c r="G39" s="56"/>
      <c r="H39" s="87"/>
      <c r="I39" s="68"/>
      <c r="J39" s="88"/>
    </row>
    <row r="40" spans="1:10" ht="15" customHeight="1">
      <c r="A40" s="50" t="s">
        <v>110</v>
      </c>
      <c r="D40" s="87"/>
      <c r="E40" s="68"/>
      <c r="F40" s="88"/>
      <c r="G40" s="56"/>
      <c r="H40" s="87"/>
      <c r="I40" s="68"/>
      <c r="J40" s="88"/>
    </row>
    <row r="41" spans="4:10" ht="15" customHeight="1">
      <c r="D41" s="87"/>
      <c r="E41" s="68"/>
      <c r="F41" s="194"/>
      <c r="G41" s="56"/>
      <c r="H41" s="87"/>
      <c r="I41" s="68"/>
      <c r="J41" s="88"/>
    </row>
    <row r="42" spans="1:10" ht="15" customHeight="1">
      <c r="A42" s="50" t="s">
        <v>58</v>
      </c>
      <c r="B42" s="59" t="s">
        <v>188</v>
      </c>
      <c r="C42" s="59"/>
      <c r="D42" s="218">
        <v>0.91</v>
      </c>
      <c r="E42" s="219"/>
      <c r="F42" s="220">
        <v>0.55</v>
      </c>
      <c r="G42" s="221"/>
      <c r="H42" s="218">
        <v>0.99</v>
      </c>
      <c r="I42" s="219"/>
      <c r="J42" s="220">
        <v>0.91</v>
      </c>
    </row>
    <row r="43" spans="2:10" ht="15" customHeight="1">
      <c r="B43" s="59"/>
      <c r="C43" s="59"/>
      <c r="D43" s="222"/>
      <c r="E43" s="223"/>
      <c r="F43" s="224"/>
      <c r="G43" s="225"/>
      <c r="H43" s="222"/>
      <c r="I43" s="223"/>
      <c r="J43" s="224"/>
    </row>
    <row r="44" spans="1:10" ht="15" customHeight="1">
      <c r="A44" s="50" t="s">
        <v>59</v>
      </c>
      <c r="B44" s="59" t="s">
        <v>187</v>
      </c>
      <c r="C44" s="59"/>
      <c r="D44" s="218">
        <v>0.91</v>
      </c>
      <c r="E44" s="219"/>
      <c r="F44" s="220">
        <v>0.55</v>
      </c>
      <c r="G44" s="221"/>
      <c r="H44" s="218">
        <v>0.99</v>
      </c>
      <c r="I44" s="219"/>
      <c r="J44" s="220">
        <v>0.91</v>
      </c>
    </row>
    <row r="45" spans="2:10" ht="15" customHeight="1">
      <c r="B45" s="59"/>
      <c r="C45" s="59"/>
      <c r="D45" s="91"/>
      <c r="E45" s="92"/>
      <c r="F45" s="93"/>
      <c r="G45" s="60"/>
      <c r="H45" s="91"/>
      <c r="I45" s="92"/>
      <c r="J45" s="93"/>
    </row>
    <row r="46" spans="4:10" ht="15" customHeight="1">
      <c r="D46" s="80"/>
      <c r="E46" s="56"/>
      <c r="F46" s="57"/>
      <c r="G46" s="56"/>
      <c r="H46" s="80"/>
      <c r="I46" s="56"/>
      <c r="J46" s="57"/>
    </row>
    <row r="47" spans="4:10" ht="15" customHeight="1">
      <c r="D47" s="79"/>
      <c r="E47" s="54"/>
      <c r="F47" s="54"/>
      <c r="G47" s="55"/>
      <c r="H47" s="82"/>
      <c r="I47" s="55"/>
      <c r="J47" s="54"/>
    </row>
    <row r="48" spans="4:10" ht="15" customHeight="1">
      <c r="D48" s="79"/>
      <c r="E48" s="54"/>
      <c r="F48" s="54"/>
      <c r="G48" s="55"/>
      <c r="H48" s="82"/>
      <c r="I48" s="55"/>
      <c r="J48" s="54"/>
    </row>
    <row r="49" spans="4:10" ht="15" customHeight="1">
      <c r="D49" s="79"/>
      <c r="E49" s="54"/>
      <c r="F49" s="54"/>
      <c r="G49" s="55"/>
      <c r="H49" s="82"/>
      <c r="I49" s="55"/>
      <c r="J49" s="54"/>
    </row>
    <row r="50" spans="4:10" ht="15" customHeight="1">
      <c r="D50" s="79"/>
      <c r="E50" s="54"/>
      <c r="F50" s="54"/>
      <c r="G50" s="55"/>
      <c r="H50" s="82"/>
      <c r="I50" s="55"/>
      <c r="J50" s="54"/>
    </row>
    <row r="51" spans="4:10" ht="15" customHeight="1">
      <c r="D51" s="79"/>
      <c r="E51" s="54"/>
      <c r="F51" s="54"/>
      <c r="G51" s="55"/>
      <c r="H51" s="82"/>
      <c r="I51" s="55"/>
      <c r="J51" s="54"/>
    </row>
    <row r="52" spans="4:10" ht="15" customHeight="1">
      <c r="D52" s="79"/>
      <c r="E52" s="54"/>
      <c r="F52" s="279"/>
      <c r="G52" s="55"/>
      <c r="H52" s="82"/>
      <c r="I52" s="55"/>
      <c r="J52" s="54"/>
    </row>
    <row r="53" spans="4:10" ht="15" customHeight="1">
      <c r="D53" s="79"/>
      <c r="E53" s="54"/>
      <c r="F53" s="54"/>
      <c r="G53" s="55"/>
      <c r="H53" s="82"/>
      <c r="I53" s="55"/>
      <c r="J53" s="55"/>
    </row>
    <row r="54" spans="4:10" ht="15" customHeight="1">
      <c r="D54" s="81"/>
      <c r="E54" s="55"/>
      <c r="F54" s="55"/>
      <c r="G54" s="55"/>
      <c r="H54" s="82"/>
      <c r="I54" s="55"/>
      <c r="J54" s="54"/>
    </row>
    <row r="55" spans="4:10" ht="15" customHeight="1">
      <c r="D55" s="79"/>
      <c r="E55" s="55"/>
      <c r="F55" s="54"/>
      <c r="G55" s="55"/>
      <c r="H55" s="82"/>
      <c r="I55" s="55"/>
      <c r="J55" s="54"/>
    </row>
    <row r="56" spans="4:10" ht="15" customHeight="1">
      <c r="D56" s="79"/>
      <c r="E56" s="55"/>
      <c r="F56" s="54"/>
      <c r="G56" s="55"/>
      <c r="H56" s="82"/>
      <c r="I56" s="55"/>
      <c r="J56" s="55"/>
    </row>
    <row r="57" spans="4:10" ht="15" customHeight="1">
      <c r="D57" s="81"/>
      <c r="E57" s="55"/>
      <c r="F57" s="55"/>
      <c r="G57" s="55"/>
      <c r="H57" s="82"/>
      <c r="I57" s="55"/>
      <c r="J57" s="54"/>
    </row>
    <row r="58" spans="4:10" ht="15" customHeight="1">
      <c r="D58" s="81"/>
      <c r="E58" s="55"/>
      <c r="F58" s="55"/>
      <c r="G58" s="55"/>
      <c r="H58" s="82"/>
      <c r="I58" s="55"/>
      <c r="J58" s="54"/>
    </row>
    <row r="59" spans="4:10" ht="15" customHeight="1">
      <c r="D59" s="81"/>
      <c r="E59" s="55"/>
      <c r="F59" s="55"/>
      <c r="G59" s="55"/>
      <c r="H59" s="82"/>
      <c r="I59" s="55"/>
      <c r="J59" s="54"/>
    </row>
    <row r="60" spans="4:10" ht="15" customHeight="1">
      <c r="D60" s="79"/>
      <c r="E60" s="54"/>
      <c r="F60" s="54"/>
      <c r="G60" s="55"/>
      <c r="H60" s="82"/>
      <c r="I60" s="55"/>
      <c r="J60" s="54"/>
    </row>
    <row r="61" spans="4:10" ht="15" customHeight="1">
      <c r="D61" s="79"/>
      <c r="E61" s="54"/>
      <c r="F61" s="54"/>
      <c r="G61" s="55"/>
      <c r="H61" s="82"/>
      <c r="I61" s="55"/>
      <c r="J61" s="55"/>
    </row>
    <row r="62" spans="4:10" ht="15" customHeight="1">
      <c r="D62" s="79"/>
      <c r="E62" s="54"/>
      <c r="F62" s="54"/>
      <c r="G62" s="55"/>
      <c r="H62" s="82"/>
      <c r="I62" s="55"/>
      <c r="J62" s="55"/>
    </row>
    <row r="63" spans="4:10" ht="15" customHeight="1">
      <c r="D63" s="79"/>
      <c r="E63" s="54"/>
      <c r="F63" s="54"/>
      <c r="G63" s="55"/>
      <c r="H63" s="82"/>
      <c r="I63" s="55"/>
      <c r="J63" s="54"/>
    </row>
    <row r="64" spans="4:10" ht="15" customHeight="1">
      <c r="D64" s="79"/>
      <c r="E64" s="54"/>
      <c r="F64" s="54"/>
      <c r="G64" s="55"/>
      <c r="H64" s="82"/>
      <c r="I64" s="55"/>
      <c r="J64" s="54"/>
    </row>
    <row r="65" spans="4:10" ht="15" customHeight="1">
      <c r="D65" s="79"/>
      <c r="E65" s="54"/>
      <c r="F65" s="54"/>
      <c r="G65" s="55"/>
      <c r="H65" s="82"/>
      <c r="I65" s="55"/>
      <c r="J65" s="54"/>
    </row>
    <row r="66" spans="4:10" ht="15" customHeight="1">
      <c r="D66" s="79"/>
      <c r="E66" s="54"/>
      <c r="F66" s="54"/>
      <c r="G66" s="55"/>
      <c r="H66" s="82"/>
      <c r="I66" s="55"/>
      <c r="J66" s="54"/>
    </row>
    <row r="67" spans="4:10" ht="15" customHeight="1">
      <c r="D67" s="79"/>
      <c r="E67" s="54"/>
      <c r="F67" s="54"/>
      <c r="G67" s="55"/>
      <c r="H67" s="82"/>
      <c r="I67" s="55"/>
      <c r="J67" s="54"/>
    </row>
    <row r="68" spans="4:10" ht="15" customHeight="1">
      <c r="D68" s="79"/>
      <c r="E68" s="54"/>
      <c r="F68" s="54"/>
      <c r="G68" s="55"/>
      <c r="H68" s="82"/>
      <c r="I68" s="55"/>
      <c r="J68" s="54"/>
    </row>
    <row r="69" spans="4:10" ht="15" customHeight="1">
      <c r="D69" s="79"/>
      <c r="E69" s="54"/>
      <c r="F69" s="54"/>
      <c r="G69" s="55"/>
      <c r="H69" s="82"/>
      <c r="I69" s="55"/>
      <c r="J69" s="54"/>
    </row>
    <row r="70" spans="4:10" ht="15" customHeight="1">
      <c r="D70" s="79"/>
      <c r="E70" s="54"/>
      <c r="F70" s="54"/>
      <c r="G70" s="55"/>
      <c r="H70" s="82"/>
      <c r="I70" s="55"/>
      <c r="J70" s="54"/>
    </row>
    <row r="71" spans="4:10" ht="15" customHeight="1">
      <c r="D71" s="79"/>
      <c r="E71" s="54"/>
      <c r="F71" s="54"/>
      <c r="G71" s="55"/>
      <c r="H71" s="82"/>
      <c r="I71" s="55"/>
      <c r="J71" s="54"/>
    </row>
    <row r="72" spans="4:10" ht="15" customHeight="1">
      <c r="D72" s="79"/>
      <c r="E72" s="54"/>
      <c r="F72" s="54"/>
      <c r="G72" s="55"/>
      <c r="H72" s="82"/>
      <c r="I72" s="55"/>
      <c r="J72" s="54"/>
    </row>
    <row r="73" spans="4:10" ht="15" customHeight="1">
      <c r="D73" s="79"/>
      <c r="E73" s="54"/>
      <c r="F73" s="54"/>
      <c r="G73" s="55"/>
      <c r="H73" s="82"/>
      <c r="I73" s="55"/>
      <c r="J73" s="54"/>
    </row>
    <row r="74" spans="4:10" ht="15" customHeight="1">
      <c r="D74" s="79"/>
      <c r="E74" s="54"/>
      <c r="F74" s="54"/>
      <c r="G74" s="55"/>
      <c r="H74" s="82"/>
      <c r="I74" s="55"/>
      <c r="J74" s="54"/>
    </row>
    <row r="75" spans="4:10" ht="15" customHeight="1">
      <c r="D75" s="79"/>
      <c r="E75" s="54"/>
      <c r="F75" s="54"/>
      <c r="G75" s="55"/>
      <c r="H75" s="82"/>
      <c r="I75" s="55"/>
      <c r="J75" s="54"/>
    </row>
    <row r="76" spans="4:10" ht="15" customHeight="1">
      <c r="D76" s="79"/>
      <c r="E76" s="54"/>
      <c r="F76" s="54"/>
      <c r="G76" s="55"/>
      <c r="H76" s="82"/>
      <c r="I76" s="55"/>
      <c r="J76" s="55"/>
    </row>
    <row r="77" spans="4:10" ht="15" customHeight="1">
      <c r="D77" s="79"/>
      <c r="E77" s="54"/>
      <c r="F77" s="54"/>
      <c r="G77" s="55"/>
      <c r="H77" s="82"/>
      <c r="I77" s="55"/>
      <c r="J77" s="55"/>
    </row>
    <row r="78" spans="4:6" ht="15" customHeight="1">
      <c r="D78" s="80"/>
      <c r="E78" s="56"/>
      <c r="F78" s="56"/>
    </row>
    <row r="79" spans="4:6" ht="15" customHeight="1">
      <c r="D79" s="80"/>
      <c r="E79" s="56"/>
      <c r="F79" s="56"/>
    </row>
  </sheetData>
  <sheetProtection/>
  <mergeCells count="3">
    <mergeCell ref="H7:J7"/>
    <mergeCell ref="A21:B22"/>
    <mergeCell ref="D7:F7"/>
  </mergeCells>
  <printOptions horizontalCentered="1"/>
  <pageMargins left="0" right="0" top="0.5" bottom="0" header="0" footer="0"/>
  <pageSetup horizontalDpi="600" verticalDpi="600" orientation="portrait"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zoomScaleSheetLayoutView="100" zoomScalePageLayoutView="0" workbookViewId="0" topLeftCell="A1">
      <pane xSplit="2" ySplit="8" topLeftCell="C78" activePane="bottomRight" state="frozen"/>
      <selection pane="topLeft" activeCell="H33" sqref="H33"/>
      <selection pane="topRight" activeCell="H33" sqref="H33"/>
      <selection pane="bottomLeft" activeCell="H33" sqref="H33"/>
      <selection pane="bottomRight" activeCell="F15" sqref="F15"/>
    </sheetView>
  </sheetViews>
  <sheetFormatPr defaultColWidth="9.00390625" defaultRowHeight="12.75" customHeight="1"/>
  <cols>
    <col min="1" max="1" width="3.375" style="13" customWidth="1"/>
    <col min="2" max="2" width="40.625" style="14" customWidth="1"/>
    <col min="3" max="3" width="14.50390625" style="37" bestFit="1" customWidth="1"/>
    <col min="4" max="4" width="5.375" style="14" bestFit="1" customWidth="1"/>
    <col min="5" max="5" width="14.125" style="44" customWidth="1"/>
    <col min="6" max="6" width="13.375" style="14" bestFit="1" customWidth="1"/>
    <col min="7" max="7" width="9.25390625" style="14" bestFit="1" customWidth="1"/>
    <col min="8" max="16384" width="9.00390625" style="14" customWidth="1"/>
  </cols>
  <sheetData>
    <row r="1" ht="12.75" customHeight="1">
      <c r="A1" s="13" t="s">
        <v>139</v>
      </c>
    </row>
    <row r="2" ht="12.75" customHeight="1">
      <c r="A2" s="74" t="s">
        <v>200</v>
      </c>
    </row>
    <row r="3" ht="12.75" customHeight="1">
      <c r="A3" s="74"/>
    </row>
    <row r="4" ht="12.75" customHeight="1">
      <c r="A4" s="13" t="s">
        <v>244</v>
      </c>
    </row>
    <row r="6" spans="3:5" ht="12.75" customHeight="1">
      <c r="C6" s="286" t="s">
        <v>270</v>
      </c>
      <c r="D6" s="95"/>
      <c r="E6" s="153" t="s">
        <v>271</v>
      </c>
    </row>
    <row r="7" spans="3:5" ht="12.75" customHeight="1">
      <c r="C7" s="154" t="s">
        <v>47</v>
      </c>
      <c r="D7" s="26"/>
      <c r="E7" s="154" t="s">
        <v>209</v>
      </c>
    </row>
    <row r="8" spans="3:5" ht="12.75" customHeight="1">
      <c r="C8" s="155" t="s">
        <v>82</v>
      </c>
      <c r="D8" s="26"/>
      <c r="E8" s="155" t="s">
        <v>82</v>
      </c>
    </row>
    <row r="9" spans="1:5" ht="12.75" customHeight="1">
      <c r="A9" s="13" t="s">
        <v>131</v>
      </c>
      <c r="C9" s="102"/>
      <c r="D9" s="26"/>
      <c r="E9" s="99"/>
    </row>
    <row r="10" spans="1:5" ht="12.75" customHeight="1">
      <c r="A10" s="13" t="s">
        <v>111</v>
      </c>
      <c r="C10" s="102"/>
      <c r="D10" s="26"/>
      <c r="E10" s="99"/>
    </row>
    <row r="11" spans="1:8" ht="12.75" customHeight="1">
      <c r="A11" s="14"/>
      <c r="B11" s="14" t="s">
        <v>143</v>
      </c>
      <c r="C11" s="102">
        <v>55541</v>
      </c>
      <c r="E11" s="100">
        <v>53769</v>
      </c>
      <c r="F11" s="29"/>
      <c r="G11" s="29"/>
      <c r="H11" s="29"/>
    </row>
    <row r="12" spans="1:8" ht="12.75" customHeight="1">
      <c r="A12" s="14"/>
      <c r="B12" s="14" t="s">
        <v>112</v>
      </c>
      <c r="C12" s="102">
        <v>50380</v>
      </c>
      <c r="E12" s="100">
        <v>21523</v>
      </c>
      <c r="H12" s="29"/>
    </row>
    <row r="13" spans="1:8" ht="12.75" customHeight="1">
      <c r="A13" s="14"/>
      <c r="B13" s="14" t="s">
        <v>173</v>
      </c>
      <c r="C13" s="102">
        <v>37153</v>
      </c>
      <c r="D13" s="29"/>
      <c r="E13" s="100">
        <v>37118</v>
      </c>
      <c r="F13" s="29"/>
      <c r="G13" s="29"/>
      <c r="H13" s="29"/>
    </row>
    <row r="14" spans="1:8" ht="12.75" customHeight="1">
      <c r="A14" s="14"/>
      <c r="B14" s="14" t="s">
        <v>113</v>
      </c>
      <c r="C14" s="102">
        <v>3774</v>
      </c>
      <c r="E14" s="99">
        <v>4042</v>
      </c>
      <c r="H14" s="29"/>
    </row>
    <row r="15" spans="1:8" ht="12.75" customHeight="1">
      <c r="A15" s="14"/>
      <c r="B15" s="14" t="s">
        <v>114</v>
      </c>
      <c r="C15" s="102">
        <v>119</v>
      </c>
      <c r="D15" s="29"/>
      <c r="E15" s="100">
        <v>119</v>
      </c>
      <c r="F15" s="29"/>
      <c r="H15" s="29"/>
    </row>
    <row r="16" spans="1:8" ht="12.75" customHeight="1" hidden="1">
      <c r="A16" s="14"/>
      <c r="B16" s="14" t="s">
        <v>115</v>
      </c>
      <c r="C16" s="102">
        <v>0</v>
      </c>
      <c r="D16" s="38"/>
      <c r="E16" s="100">
        <v>0</v>
      </c>
      <c r="H16" s="29"/>
    </row>
    <row r="17" spans="1:8" ht="12.75" customHeight="1">
      <c r="A17" s="14"/>
      <c r="B17" s="14" t="s">
        <v>226</v>
      </c>
      <c r="C17" s="226">
        <v>3060</v>
      </c>
      <c r="E17" s="99">
        <v>2969</v>
      </c>
      <c r="H17" s="29"/>
    </row>
    <row r="18" spans="1:8" ht="12.75" customHeight="1">
      <c r="A18" s="14"/>
      <c r="C18" s="240">
        <f>SUM(C11:C17)</f>
        <v>150027</v>
      </c>
      <c r="E18" s="242">
        <f>SUM(E11:E17)</f>
        <v>119540</v>
      </c>
      <c r="H18" s="29"/>
    </row>
    <row r="19" spans="3:5" ht="12.75" customHeight="1">
      <c r="C19" s="102"/>
      <c r="E19" s="100"/>
    </row>
    <row r="20" spans="1:5" ht="12.75" customHeight="1">
      <c r="A20" s="13" t="s">
        <v>83</v>
      </c>
      <c r="C20" s="102"/>
      <c r="E20" s="100"/>
    </row>
    <row r="21" spans="2:8" ht="12.75" customHeight="1">
      <c r="B21" s="14" t="s">
        <v>95</v>
      </c>
      <c r="C21" s="102">
        <v>157111</v>
      </c>
      <c r="E21" s="99">
        <v>157697</v>
      </c>
      <c r="F21" s="29"/>
      <c r="H21" s="29"/>
    </row>
    <row r="22" spans="2:8" ht="12.75" customHeight="1">
      <c r="B22" s="14" t="s">
        <v>128</v>
      </c>
      <c r="C22" s="102">
        <v>26128</v>
      </c>
      <c r="E22" s="99">
        <v>27558</v>
      </c>
      <c r="F22" s="29"/>
      <c r="H22" s="29"/>
    </row>
    <row r="23" spans="2:8" ht="12.75" customHeight="1">
      <c r="B23" s="14" t="s">
        <v>229</v>
      </c>
      <c r="C23" s="102">
        <v>110032</v>
      </c>
      <c r="D23" s="197"/>
      <c r="E23" s="99">
        <v>125953</v>
      </c>
      <c r="F23" s="29"/>
      <c r="H23" s="29"/>
    </row>
    <row r="24" spans="2:8" ht="12.75" customHeight="1">
      <c r="B24" s="14" t="s">
        <v>212</v>
      </c>
      <c r="C24" s="102">
        <v>833</v>
      </c>
      <c r="D24" s="239"/>
      <c r="E24" s="99">
        <v>729</v>
      </c>
      <c r="F24" s="29"/>
      <c r="H24" s="29"/>
    </row>
    <row r="25" spans="2:8" ht="12.75" customHeight="1">
      <c r="B25" s="14" t="s">
        <v>116</v>
      </c>
      <c r="C25" s="102">
        <v>151</v>
      </c>
      <c r="E25" s="99">
        <v>151</v>
      </c>
      <c r="F25" s="29"/>
      <c r="H25" s="29"/>
    </row>
    <row r="26" spans="2:8" ht="12.75" customHeight="1">
      <c r="B26" s="14" t="s">
        <v>96</v>
      </c>
      <c r="C26" s="102">
        <v>12192</v>
      </c>
      <c r="E26" s="99">
        <v>6020</v>
      </c>
      <c r="H26" s="29"/>
    </row>
    <row r="27" spans="2:8" ht="12.75" customHeight="1">
      <c r="B27" s="14" t="s">
        <v>13</v>
      </c>
      <c r="C27" s="102">
        <v>1887</v>
      </c>
      <c r="D27" s="29"/>
      <c r="E27" s="100">
        <v>1153</v>
      </c>
      <c r="F27" s="29"/>
      <c r="H27" s="29"/>
    </row>
    <row r="28" spans="2:8" ht="12.75" customHeight="1">
      <c r="B28" s="14" t="s">
        <v>84</v>
      </c>
      <c r="C28" s="102">
        <v>10370</v>
      </c>
      <c r="D28" s="29"/>
      <c r="E28" s="100">
        <v>1859</v>
      </c>
      <c r="H28" s="29"/>
    </row>
    <row r="29" spans="3:8" ht="12.75" customHeight="1">
      <c r="C29" s="240">
        <f>SUM(C21:C28)</f>
        <v>318704</v>
      </c>
      <c r="E29" s="241">
        <f>SUM(E21:E28)</f>
        <v>321120</v>
      </c>
      <c r="F29" s="29"/>
      <c r="G29" s="29"/>
      <c r="H29" s="29"/>
    </row>
    <row r="30" spans="3:5" ht="12.75" customHeight="1">
      <c r="C30" s="102"/>
      <c r="E30" s="100"/>
    </row>
    <row r="31" spans="1:6" ht="12.75" customHeight="1" thickBot="1">
      <c r="A31" s="13" t="s">
        <v>62</v>
      </c>
      <c r="C31" s="227">
        <f>+C29+C18</f>
        <v>468731</v>
      </c>
      <c r="E31" s="243">
        <f>+E29+E18</f>
        <v>440660</v>
      </c>
      <c r="F31" s="32"/>
    </row>
    <row r="32" spans="3:5" ht="12.75" customHeight="1" thickTop="1">
      <c r="C32" s="102"/>
      <c r="E32" s="100"/>
    </row>
    <row r="33" spans="1:5" ht="12.75" customHeight="1">
      <c r="A33" s="13" t="s">
        <v>163</v>
      </c>
      <c r="C33" s="102"/>
      <c r="E33" s="100"/>
    </row>
    <row r="34" spans="1:5" ht="12.75" customHeight="1">
      <c r="A34" s="13" t="s">
        <v>164</v>
      </c>
      <c r="C34" s="102"/>
      <c r="E34" s="100"/>
    </row>
    <row r="35" spans="1:8" ht="12.75" customHeight="1">
      <c r="A35" s="14" t="s">
        <v>56</v>
      </c>
      <c r="C35" s="102">
        <v>142150</v>
      </c>
      <c r="E35" s="100">
        <v>142150</v>
      </c>
      <c r="H35" s="29"/>
    </row>
    <row r="36" spans="1:8" ht="12.75" customHeight="1">
      <c r="A36" s="14" t="s">
        <v>85</v>
      </c>
      <c r="C36" s="102"/>
      <c r="E36" s="100"/>
      <c r="H36" s="29"/>
    </row>
    <row r="37" spans="2:8" ht="12.75" customHeight="1">
      <c r="B37" s="14" t="s">
        <v>19</v>
      </c>
      <c r="C37" s="102">
        <v>12323</v>
      </c>
      <c r="E37" s="100">
        <v>12323</v>
      </c>
      <c r="F37" s="35"/>
      <c r="H37" s="29"/>
    </row>
    <row r="38" spans="1:8" ht="12.75" customHeight="1">
      <c r="A38" s="14"/>
      <c r="B38" s="14" t="s">
        <v>117</v>
      </c>
      <c r="C38" s="244">
        <v>-5970</v>
      </c>
      <c r="D38" s="195"/>
      <c r="E38" s="100">
        <v>-4367</v>
      </c>
      <c r="F38" s="195"/>
      <c r="H38" s="29"/>
    </row>
    <row r="39" spans="1:8" ht="12.75" customHeight="1">
      <c r="A39" s="14"/>
      <c r="B39" s="14" t="s">
        <v>65</v>
      </c>
      <c r="C39" s="244">
        <v>13757</v>
      </c>
      <c r="D39" s="195"/>
      <c r="E39" s="100">
        <v>13757</v>
      </c>
      <c r="F39" s="195"/>
      <c r="H39" s="29"/>
    </row>
    <row r="40" spans="2:8" ht="12.75" customHeight="1">
      <c r="B40" s="14" t="s">
        <v>18</v>
      </c>
      <c r="C40" s="102">
        <v>-3558</v>
      </c>
      <c r="D40" s="38"/>
      <c r="E40" s="100">
        <v>-2209</v>
      </c>
      <c r="F40" s="195"/>
      <c r="H40" s="29"/>
    </row>
    <row r="41" spans="2:8" ht="12.75" customHeight="1">
      <c r="B41" s="14" t="s">
        <v>118</v>
      </c>
      <c r="C41" s="226">
        <v>62806</v>
      </c>
      <c r="D41" s="30"/>
      <c r="E41" s="101">
        <v>61550</v>
      </c>
      <c r="F41" s="195"/>
      <c r="G41" s="29"/>
      <c r="H41" s="29"/>
    </row>
    <row r="42" spans="3:8" ht="12.75" customHeight="1">
      <c r="C42" s="102">
        <f>SUM(C35:C41)</f>
        <v>221508</v>
      </c>
      <c r="E42" s="100">
        <f>SUM(E35:E41)</f>
        <v>223204</v>
      </c>
      <c r="F42" s="122"/>
      <c r="G42" s="29"/>
      <c r="H42" s="29"/>
    </row>
    <row r="43" spans="1:8" ht="12.75" customHeight="1">
      <c r="A43" s="13" t="s">
        <v>119</v>
      </c>
      <c r="C43" s="102">
        <v>14917</v>
      </c>
      <c r="D43" s="29"/>
      <c r="E43" s="100">
        <v>14470</v>
      </c>
      <c r="F43" s="29"/>
      <c r="H43" s="29"/>
    </row>
    <row r="44" spans="1:8" ht="12.75" customHeight="1">
      <c r="A44" s="13" t="s">
        <v>165</v>
      </c>
      <c r="C44" s="240">
        <f>+C43+C42</f>
        <v>236425</v>
      </c>
      <c r="E44" s="242">
        <f>+E43+E42</f>
        <v>237674</v>
      </c>
      <c r="F44" s="29"/>
      <c r="H44" s="29"/>
    </row>
    <row r="45" spans="3:6" ht="12.75" customHeight="1">
      <c r="C45" s="102"/>
      <c r="E45" s="102"/>
      <c r="F45" s="29"/>
    </row>
    <row r="46" spans="1:6" ht="12.75" customHeight="1">
      <c r="A46" s="13" t="s">
        <v>166</v>
      </c>
      <c r="C46" s="102"/>
      <c r="E46" s="102"/>
      <c r="F46" s="29"/>
    </row>
    <row r="47" spans="1:8" ht="12.75" customHeight="1">
      <c r="A47" s="14"/>
      <c r="B47" s="14" t="s">
        <v>64</v>
      </c>
      <c r="C47" s="102">
        <v>5727</v>
      </c>
      <c r="E47" s="100">
        <v>8158</v>
      </c>
      <c r="H47" s="29"/>
    </row>
    <row r="48" spans="1:8" ht="12.75" customHeight="1">
      <c r="A48" s="14"/>
      <c r="B48" s="14" t="s">
        <v>198</v>
      </c>
      <c r="C48" s="102">
        <v>20270</v>
      </c>
      <c r="E48" s="100">
        <v>20480</v>
      </c>
      <c r="F48" s="29"/>
      <c r="H48" s="29"/>
    </row>
    <row r="49" spans="1:8" ht="12.75" customHeight="1">
      <c r="A49" s="14"/>
      <c r="B49" s="14" t="s">
        <v>199</v>
      </c>
      <c r="C49" s="102">
        <v>3940</v>
      </c>
      <c r="E49" s="100">
        <v>3994</v>
      </c>
      <c r="F49" s="29"/>
      <c r="H49" s="29"/>
    </row>
    <row r="50" spans="3:8" ht="12.75" customHeight="1">
      <c r="C50" s="240">
        <f>SUM(C47:C49)</f>
        <v>29937</v>
      </c>
      <c r="E50" s="242">
        <f>SUM(E47:E49)</f>
        <v>32632</v>
      </c>
      <c r="F50" s="29"/>
      <c r="G50" s="5"/>
      <c r="H50" s="29"/>
    </row>
    <row r="51" spans="3:7" ht="12.75" customHeight="1">
      <c r="C51" s="102"/>
      <c r="E51" s="99"/>
      <c r="F51" s="29"/>
      <c r="G51" s="5"/>
    </row>
    <row r="52" spans="1:5" ht="12.75" customHeight="1">
      <c r="A52" s="13" t="s">
        <v>132</v>
      </c>
      <c r="C52" s="102"/>
      <c r="E52" s="100"/>
    </row>
    <row r="53" spans="2:8" ht="12.75" customHeight="1">
      <c r="B53" s="14" t="s">
        <v>230</v>
      </c>
      <c r="C53" s="102">
        <v>74457</v>
      </c>
      <c r="E53" s="100">
        <v>79705</v>
      </c>
      <c r="F53" s="29"/>
      <c r="H53" s="29"/>
    </row>
    <row r="54" spans="2:8" ht="12.75" customHeight="1">
      <c r="B54" s="14" t="s">
        <v>14</v>
      </c>
      <c r="C54" s="102">
        <v>109288</v>
      </c>
      <c r="E54" s="100">
        <v>74065</v>
      </c>
      <c r="F54" s="29"/>
      <c r="H54" s="29"/>
    </row>
    <row r="55" spans="2:8" ht="12.75" customHeight="1">
      <c r="B55" s="14" t="s">
        <v>120</v>
      </c>
      <c r="C55" s="102">
        <v>2478</v>
      </c>
      <c r="E55" s="100">
        <v>3827</v>
      </c>
      <c r="F55" s="29"/>
      <c r="H55" s="29"/>
    </row>
    <row r="56" spans="2:8" ht="12.75" customHeight="1">
      <c r="B56" s="14" t="s">
        <v>97</v>
      </c>
      <c r="C56" s="102">
        <v>16114</v>
      </c>
      <c r="D56" s="30"/>
      <c r="E56" s="100">
        <v>12725</v>
      </c>
      <c r="F56" s="29"/>
      <c r="H56" s="29"/>
    </row>
    <row r="57" spans="2:8" ht="12.75" customHeight="1">
      <c r="B57" s="14" t="s">
        <v>12</v>
      </c>
      <c r="C57" s="102">
        <v>32</v>
      </c>
      <c r="D57" s="27"/>
      <c r="E57" s="100">
        <v>32</v>
      </c>
      <c r="H57" s="29"/>
    </row>
    <row r="58" spans="3:8" ht="12.75" customHeight="1">
      <c r="C58" s="240">
        <f>SUM(C53:C57)</f>
        <v>202369</v>
      </c>
      <c r="E58" s="241">
        <f>SUM(E53:E57)</f>
        <v>170354</v>
      </c>
      <c r="F58" s="1"/>
      <c r="H58" s="29"/>
    </row>
    <row r="59" spans="3:6" ht="12.75" customHeight="1">
      <c r="C59" s="102"/>
      <c r="E59" s="100"/>
      <c r="F59" s="1"/>
    </row>
    <row r="60" spans="1:6" ht="12.75" customHeight="1">
      <c r="A60" s="13" t="s">
        <v>167</v>
      </c>
      <c r="C60" s="102">
        <f>+C58+C50</f>
        <v>232306</v>
      </c>
      <c r="E60" s="99">
        <f>+E58+E50</f>
        <v>202986</v>
      </c>
      <c r="F60" s="1"/>
    </row>
    <row r="61" spans="3:6" ht="12.75" customHeight="1">
      <c r="C61" s="102"/>
      <c r="E61" s="100"/>
      <c r="F61" s="1"/>
    </row>
    <row r="62" spans="1:6" ht="12.75" customHeight="1" thickBot="1">
      <c r="A62" s="13" t="s">
        <v>168</v>
      </c>
      <c r="C62" s="227">
        <f>+C60+C44</f>
        <v>468731</v>
      </c>
      <c r="D62" s="5"/>
      <c r="E62" s="243">
        <f>+E60+E44</f>
        <v>440660</v>
      </c>
      <c r="F62" s="1"/>
    </row>
    <row r="63" spans="3:5" ht="12.75" customHeight="1" thickTop="1">
      <c r="C63" s="102"/>
      <c r="E63" s="100"/>
    </row>
    <row r="64" spans="1:5" ht="12.75" customHeight="1">
      <c r="A64" s="17" t="s">
        <v>30</v>
      </c>
      <c r="C64" s="228"/>
      <c r="E64" s="196"/>
    </row>
    <row r="65" spans="1:6" ht="12.75" customHeight="1">
      <c r="A65" s="293" t="s">
        <v>11</v>
      </c>
      <c r="B65" s="294"/>
      <c r="C65" s="229">
        <v>1.6</v>
      </c>
      <c r="D65" s="18"/>
      <c r="E65" s="107">
        <v>1.6</v>
      </c>
      <c r="F65" s="29"/>
    </row>
    <row r="66" spans="1:6" ht="12.75" customHeight="1">
      <c r="A66" s="293"/>
      <c r="B66" s="294"/>
      <c r="C66" s="229"/>
      <c r="D66" s="18"/>
      <c r="E66" s="107"/>
      <c r="F66" s="29"/>
    </row>
    <row r="67" spans="3:6" ht="12.75" customHeight="1">
      <c r="C67" s="230"/>
      <c r="E67" s="117"/>
      <c r="F67" s="121"/>
    </row>
    <row r="68" ht="12.75" customHeight="1">
      <c r="C68" s="123"/>
    </row>
    <row r="70" spans="3:5" ht="12.75" customHeight="1">
      <c r="C70" s="103"/>
      <c r="E70" s="69"/>
    </row>
    <row r="72" ht="9" customHeight="1"/>
    <row r="73" ht="12.75" customHeight="1">
      <c r="C73" s="123"/>
    </row>
    <row r="74" ht="12.75" customHeight="1">
      <c r="C74" s="123"/>
    </row>
  </sheetData>
  <sheetProtection/>
  <mergeCells count="1">
    <mergeCell ref="A65:B66"/>
  </mergeCells>
  <printOptions horizontalCentered="1"/>
  <pageMargins left="0" right="0" top="0.5" bottom="0" header="0" footer="0"/>
  <pageSetup firstPageNumber="2" useFirstPageNumber="1" fitToHeight="1" fitToWidth="1" horizontalDpi="600" verticalDpi="600" orientation="portrait" paperSize="9" scale="81"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pane xSplit="2" ySplit="7" topLeftCell="C56" activePane="bottomRight" state="frozen"/>
      <selection pane="topLeft" activeCell="H33" sqref="H33"/>
      <selection pane="topRight" activeCell="H33" sqref="H33"/>
      <selection pane="bottomLeft" activeCell="H33" sqref="H33"/>
      <selection pane="bottomRight" activeCell="D41" sqref="D41"/>
    </sheetView>
  </sheetViews>
  <sheetFormatPr defaultColWidth="9.00390625" defaultRowHeight="12.75" customHeight="1"/>
  <cols>
    <col min="1" max="1" width="40.625" style="14" customWidth="1"/>
    <col min="2" max="2" width="4.625" style="14" customWidth="1"/>
    <col min="3" max="3" width="13.50390625" style="37" customWidth="1"/>
    <col min="4" max="4" width="6.75390625" style="14" bestFit="1" customWidth="1"/>
    <col min="5" max="5" width="13.50390625" style="44" customWidth="1"/>
    <col min="6" max="16384" width="9.00390625" style="14" customWidth="1"/>
  </cols>
  <sheetData>
    <row r="1" ht="12.75" customHeight="1">
      <c r="A1" s="13" t="s">
        <v>139</v>
      </c>
    </row>
    <row r="2" ht="12.75" customHeight="1">
      <c r="A2" s="74" t="s">
        <v>200</v>
      </c>
    </row>
    <row r="3" ht="12.75" customHeight="1">
      <c r="E3" s="212"/>
    </row>
    <row r="4" ht="12.75" customHeight="1">
      <c r="A4" s="13" t="s">
        <v>231</v>
      </c>
    </row>
    <row r="5" spans="3:5" ht="12.75" customHeight="1">
      <c r="C5" s="156" t="s">
        <v>270</v>
      </c>
      <c r="D5" s="51"/>
      <c r="E5" s="283" t="s">
        <v>270</v>
      </c>
    </row>
    <row r="6" spans="3:5" ht="12.75" customHeight="1">
      <c r="C6" s="157" t="s">
        <v>47</v>
      </c>
      <c r="D6" s="51"/>
      <c r="E6" s="160" t="s">
        <v>208</v>
      </c>
    </row>
    <row r="7" spans="3:5" ht="12.75" customHeight="1">
      <c r="C7" s="158" t="s">
        <v>82</v>
      </c>
      <c r="D7" s="26"/>
      <c r="E7" s="159" t="s">
        <v>82</v>
      </c>
    </row>
    <row r="8" spans="3:5" ht="12.75" customHeight="1">
      <c r="C8" s="104"/>
      <c r="D8" s="26"/>
      <c r="E8" s="94"/>
    </row>
    <row r="9" spans="1:7" s="30" customFormat="1" ht="12.75" customHeight="1">
      <c r="A9" s="30" t="s">
        <v>232</v>
      </c>
      <c r="C9" s="116">
        <v>2995</v>
      </c>
      <c r="D9" s="282"/>
      <c r="E9" s="47">
        <v>4076</v>
      </c>
      <c r="G9" s="9"/>
    </row>
    <row r="10" spans="3:7" s="30" customFormat="1" ht="12.75" customHeight="1">
      <c r="C10" s="116"/>
      <c r="E10" s="47"/>
      <c r="G10" s="9"/>
    </row>
    <row r="11" spans="1:7" s="30" customFormat="1" ht="12.75" customHeight="1">
      <c r="A11" s="30" t="s">
        <v>274</v>
      </c>
      <c r="C11" s="116"/>
      <c r="E11" s="47"/>
      <c r="G11" s="9"/>
    </row>
    <row r="12" spans="1:7" s="30" customFormat="1" ht="12.75" customHeight="1">
      <c r="A12" s="30" t="s">
        <v>234</v>
      </c>
      <c r="C12" s="116">
        <v>2834</v>
      </c>
      <c r="E12" s="47">
        <v>1595</v>
      </c>
      <c r="G12" s="9"/>
    </row>
    <row r="13" spans="1:7" s="30" customFormat="1" ht="12.75" customHeight="1">
      <c r="A13" s="30" t="s">
        <v>233</v>
      </c>
      <c r="C13" s="94">
        <v>3879</v>
      </c>
      <c r="E13" s="47">
        <v>2376</v>
      </c>
      <c r="G13" s="9"/>
    </row>
    <row r="14" spans="3:7" s="30" customFormat="1" ht="12.75" customHeight="1">
      <c r="C14" s="116"/>
      <c r="E14" s="47"/>
      <c r="G14" s="9"/>
    </row>
    <row r="15" spans="1:7" s="30" customFormat="1" ht="12.75" customHeight="1">
      <c r="A15" s="30" t="s">
        <v>235</v>
      </c>
      <c r="C15" s="231">
        <f>SUM(C9:C14)</f>
        <v>9708</v>
      </c>
      <c r="E15" s="150">
        <f>SUM(E9:E14)</f>
        <v>8047</v>
      </c>
      <c r="G15" s="9"/>
    </row>
    <row r="16" spans="3:7" s="30" customFormat="1" ht="12.75" customHeight="1">
      <c r="C16" s="116"/>
      <c r="E16" s="47"/>
      <c r="G16" s="9"/>
    </row>
    <row r="17" spans="1:7" s="30" customFormat="1" ht="12.75" customHeight="1">
      <c r="A17" s="30" t="s">
        <v>236</v>
      </c>
      <c r="C17" s="116">
        <v>-1008</v>
      </c>
      <c r="E17" s="47">
        <v>15128</v>
      </c>
      <c r="G17" s="9"/>
    </row>
    <row r="18" spans="1:7" s="30" customFormat="1" ht="12.75" customHeight="1">
      <c r="A18" s="30" t="s">
        <v>237</v>
      </c>
      <c r="C18" s="116">
        <v>15916</v>
      </c>
      <c r="E18" s="47">
        <v>-21694</v>
      </c>
      <c r="G18" s="9"/>
    </row>
    <row r="19" spans="1:7" s="30" customFormat="1" ht="12.75" customHeight="1">
      <c r="A19" s="30" t="s">
        <v>238</v>
      </c>
      <c r="C19" s="116">
        <v>-5180</v>
      </c>
      <c r="E19" s="47">
        <v>-8994</v>
      </c>
      <c r="G19" s="9"/>
    </row>
    <row r="20" spans="3:7" s="30" customFormat="1" ht="12.75" customHeight="1">
      <c r="C20" s="232"/>
      <c r="E20" s="105"/>
      <c r="G20" s="9"/>
    </row>
    <row r="21" spans="1:7" s="30" customFormat="1" ht="12.75" customHeight="1">
      <c r="A21" s="30" t="s">
        <v>272</v>
      </c>
      <c r="C21" s="116">
        <f>SUM(C15:C20)</f>
        <v>19436</v>
      </c>
      <c r="E21" s="151">
        <f>SUM(E15:E20)</f>
        <v>-7513</v>
      </c>
      <c r="F21" s="27"/>
      <c r="G21" s="9"/>
    </row>
    <row r="22" spans="3:7" s="30" customFormat="1" ht="12.75" customHeight="1">
      <c r="C22" s="116"/>
      <c r="E22" s="47"/>
      <c r="G22" s="9"/>
    </row>
    <row r="23" spans="1:7" s="30" customFormat="1" ht="12.75" customHeight="1">
      <c r="A23" s="30" t="s">
        <v>174</v>
      </c>
      <c r="C23" s="116">
        <v>-2883</v>
      </c>
      <c r="E23" s="47">
        <v>-1613</v>
      </c>
      <c r="G23" s="9"/>
    </row>
    <row r="24" spans="1:7" s="30" customFormat="1" ht="12.75" customHeight="1">
      <c r="A24" s="30" t="s">
        <v>175</v>
      </c>
      <c r="C24" s="116">
        <v>49</v>
      </c>
      <c r="E24" s="47">
        <v>18</v>
      </c>
      <c r="G24" s="9"/>
    </row>
    <row r="25" spans="1:7" s="30" customFormat="1" ht="12.75" customHeight="1">
      <c r="A25" s="30" t="s">
        <v>193</v>
      </c>
      <c r="C25" s="116">
        <v>-2869</v>
      </c>
      <c r="E25" s="47">
        <v>-3810</v>
      </c>
      <c r="G25" s="9"/>
    </row>
    <row r="26" spans="3:7" s="30" customFormat="1" ht="12.75" customHeight="1">
      <c r="C26" s="116"/>
      <c r="E26" s="47"/>
      <c r="G26" s="9"/>
    </row>
    <row r="27" spans="1:7" s="31" customFormat="1" ht="12.75" customHeight="1">
      <c r="A27" s="31" t="s">
        <v>194</v>
      </c>
      <c r="C27" s="233">
        <f>SUM(C21:C26)</f>
        <v>13733</v>
      </c>
      <c r="E27" s="152">
        <f>SUM(E21:E26)</f>
        <v>-12918</v>
      </c>
      <c r="G27" s="9"/>
    </row>
    <row r="28" spans="3:7" s="30" customFormat="1" ht="12.75" customHeight="1">
      <c r="C28" s="116"/>
      <c r="E28" s="47"/>
      <c r="G28" s="9"/>
    </row>
    <row r="29" spans="1:7" s="30" customFormat="1" ht="12.75" customHeight="1">
      <c r="A29" s="30" t="s">
        <v>195</v>
      </c>
      <c r="C29" s="116"/>
      <c r="E29" s="47"/>
      <c r="G29" s="9"/>
    </row>
    <row r="30" spans="1:7" s="30" customFormat="1" ht="12.75" customHeight="1">
      <c r="A30" s="30" t="s">
        <v>255</v>
      </c>
      <c r="C30" s="116">
        <v>140</v>
      </c>
      <c r="E30" s="47">
        <v>-67</v>
      </c>
      <c r="G30" s="9"/>
    </row>
    <row r="31" spans="1:7" s="30" customFormat="1" ht="12.75" customHeight="1">
      <c r="A31" s="30" t="s">
        <v>256</v>
      </c>
      <c r="C31" s="116">
        <v>-34921</v>
      </c>
      <c r="E31" s="47">
        <v>-2003</v>
      </c>
      <c r="G31" s="9"/>
    </row>
    <row r="32" spans="1:7" s="30" customFormat="1" ht="12.75" customHeight="1">
      <c r="A32" s="30" t="s">
        <v>213</v>
      </c>
      <c r="C32" s="116">
        <v>0</v>
      </c>
      <c r="E32" s="47">
        <v>2</v>
      </c>
      <c r="G32" s="9"/>
    </row>
    <row r="33" spans="1:7" s="30" customFormat="1" ht="12.75" customHeight="1" hidden="1">
      <c r="A33" s="30" t="s">
        <v>219</v>
      </c>
      <c r="C33" s="116">
        <v>0</v>
      </c>
      <c r="E33" s="47">
        <v>0</v>
      </c>
      <c r="G33" s="9"/>
    </row>
    <row r="34" spans="1:7" s="30" customFormat="1" ht="12.75" customHeight="1">
      <c r="A34" s="50"/>
      <c r="C34" s="116"/>
      <c r="E34" s="47"/>
      <c r="G34" s="9"/>
    </row>
    <row r="35" spans="1:7" s="31" customFormat="1" ht="12.75" customHeight="1">
      <c r="A35" s="31" t="s">
        <v>196</v>
      </c>
      <c r="C35" s="233">
        <f>SUM(C30:C34)</f>
        <v>-34781</v>
      </c>
      <c r="E35" s="152">
        <f>SUM(E30:E34)</f>
        <v>-2068</v>
      </c>
      <c r="G35" s="9"/>
    </row>
    <row r="36" spans="1:7" s="30" customFormat="1" ht="12.75" customHeight="1">
      <c r="A36" s="50"/>
      <c r="C36" s="116"/>
      <c r="E36" s="47"/>
      <c r="G36" s="9"/>
    </row>
    <row r="37" spans="1:7" s="30" customFormat="1" ht="12.75" customHeight="1">
      <c r="A37" s="30" t="s">
        <v>197</v>
      </c>
      <c r="C37" s="116"/>
      <c r="E37" s="47"/>
      <c r="G37" s="9"/>
    </row>
    <row r="38" spans="1:7" s="30" customFormat="1" ht="12.75" customHeight="1">
      <c r="A38" s="30" t="s">
        <v>181</v>
      </c>
      <c r="C38" s="116">
        <v>-1118</v>
      </c>
      <c r="E38" s="47">
        <v>-336</v>
      </c>
      <c r="G38" s="9"/>
    </row>
    <row r="39" spans="1:7" s="30" customFormat="1" ht="12.75" customHeight="1">
      <c r="A39" s="30" t="s">
        <v>239</v>
      </c>
      <c r="C39" s="116">
        <v>27525</v>
      </c>
      <c r="E39" s="47">
        <v>22661</v>
      </c>
      <c r="G39" s="9"/>
    </row>
    <row r="40" spans="1:7" s="30" customFormat="1" ht="12.75" customHeight="1" hidden="1">
      <c r="A40" s="30" t="s">
        <v>0</v>
      </c>
      <c r="C40" s="116"/>
      <c r="E40" s="47"/>
      <c r="G40" s="9"/>
    </row>
    <row r="41" spans="1:7" s="30" customFormat="1" ht="12.75" customHeight="1">
      <c r="A41" s="30" t="s">
        <v>57</v>
      </c>
      <c r="C41" s="116">
        <v>-1603</v>
      </c>
      <c r="D41" s="61"/>
      <c r="E41" s="47">
        <v>-414</v>
      </c>
      <c r="G41" s="9"/>
    </row>
    <row r="42" spans="1:7" s="30" customFormat="1" ht="12.75" customHeight="1" hidden="1">
      <c r="A42" s="30" t="s">
        <v>31</v>
      </c>
      <c r="C42" s="116"/>
      <c r="E42" s="47"/>
      <c r="G42" s="9"/>
    </row>
    <row r="43" spans="1:7" s="30" customFormat="1" ht="12.75" customHeight="1">
      <c r="A43" s="30" t="s">
        <v>48</v>
      </c>
      <c r="C43" s="116">
        <v>0</v>
      </c>
      <c r="E43" s="47">
        <v>0</v>
      </c>
      <c r="G43" s="9"/>
    </row>
    <row r="44" spans="1:7" s="30" customFormat="1" ht="12.75" customHeight="1">
      <c r="A44" s="30" t="s">
        <v>49</v>
      </c>
      <c r="C44" s="116">
        <v>-44</v>
      </c>
      <c r="E44" s="47">
        <v>-1512</v>
      </c>
      <c r="G44" s="9"/>
    </row>
    <row r="45" spans="3:7" s="30" customFormat="1" ht="12.75" customHeight="1">
      <c r="C45" s="116"/>
      <c r="E45" s="47"/>
      <c r="G45" s="9"/>
    </row>
    <row r="46" spans="1:7" s="31" customFormat="1" ht="12.75" customHeight="1">
      <c r="A46" s="31" t="s">
        <v>273</v>
      </c>
      <c r="C46" s="233">
        <f>SUM(C38:C45)</f>
        <v>24760</v>
      </c>
      <c r="E46" s="152">
        <f>SUM(E38:E45)</f>
        <v>20399</v>
      </c>
      <c r="G46" s="9"/>
    </row>
    <row r="47" spans="3:7" s="30" customFormat="1" ht="12.75" customHeight="1">
      <c r="C47" s="116"/>
      <c r="E47" s="47"/>
      <c r="G47" s="9"/>
    </row>
    <row r="48" spans="1:7" s="30" customFormat="1" ht="12.75" customHeight="1">
      <c r="A48" s="30" t="s">
        <v>241</v>
      </c>
      <c r="C48" s="116">
        <f>+C27+C35+C46</f>
        <v>3712</v>
      </c>
      <c r="E48" s="47">
        <f>+E27+E35+E46</f>
        <v>5413</v>
      </c>
      <c r="G48" s="9"/>
    </row>
    <row r="49" spans="3:7" s="30" customFormat="1" ht="12.75" customHeight="1">
      <c r="C49" s="116"/>
      <c r="E49" s="47"/>
      <c r="G49" s="9"/>
    </row>
    <row r="50" spans="1:7" s="30" customFormat="1" ht="12.75" customHeight="1">
      <c r="A50" s="30" t="s">
        <v>240</v>
      </c>
      <c r="C50" s="116">
        <v>-2458</v>
      </c>
      <c r="E50" s="47">
        <v>-8444</v>
      </c>
      <c r="G50" s="9"/>
    </row>
    <row r="51" spans="3:7" s="30" customFormat="1" ht="12.75" customHeight="1">
      <c r="C51" s="116"/>
      <c r="E51" s="47"/>
      <c r="G51" s="9"/>
    </row>
    <row r="52" spans="1:7" s="30" customFormat="1" ht="12.75" customHeight="1">
      <c r="A52" s="30" t="s">
        <v>242</v>
      </c>
      <c r="C52" s="116">
        <v>142</v>
      </c>
      <c r="E52" s="47">
        <v>842</v>
      </c>
      <c r="G52" s="9"/>
    </row>
    <row r="53" spans="3:7" s="30" customFormat="1" ht="12.75" customHeight="1">
      <c r="C53" s="116"/>
      <c r="E53" s="47"/>
      <c r="F53" s="118"/>
      <c r="G53" s="9"/>
    </row>
    <row r="54" spans="1:7" s="30" customFormat="1" ht="12.75" customHeight="1" thickBot="1">
      <c r="A54" s="30" t="s">
        <v>189</v>
      </c>
      <c r="C54" s="234">
        <f>SUM(C48:C52)</f>
        <v>1396</v>
      </c>
      <c r="E54" s="146">
        <f>SUM(E48:E52)</f>
        <v>-2189</v>
      </c>
      <c r="F54" s="118"/>
      <c r="G54" s="9"/>
    </row>
    <row r="55" spans="3:7" s="30" customFormat="1" ht="12.75" customHeight="1" thickTop="1">
      <c r="C55" s="116"/>
      <c r="E55" s="47"/>
      <c r="F55" s="118"/>
      <c r="G55" s="9"/>
    </row>
    <row r="56" spans="1:7" ht="12.75" customHeight="1">
      <c r="A56" s="13"/>
      <c r="G56" s="9"/>
    </row>
    <row r="57" spans="1:7" s="30" customFormat="1" ht="12.75" customHeight="1">
      <c r="A57" s="31" t="s">
        <v>257</v>
      </c>
      <c r="C57" s="94"/>
      <c r="E57" s="47"/>
      <c r="F57" s="119"/>
      <c r="G57" s="9"/>
    </row>
    <row r="58" spans="3:7" s="30" customFormat="1" ht="12.75" customHeight="1">
      <c r="C58" s="94"/>
      <c r="E58" s="47"/>
      <c r="G58" s="9"/>
    </row>
    <row r="59" spans="1:7" s="30" customFormat="1" ht="12.75" customHeight="1">
      <c r="A59" s="14" t="s">
        <v>254</v>
      </c>
      <c r="C59" s="94">
        <v>1887</v>
      </c>
      <c r="D59" s="9"/>
      <c r="E59" s="47">
        <v>142</v>
      </c>
      <c r="G59" s="9"/>
    </row>
    <row r="60" spans="1:7" s="30" customFormat="1" ht="12.75" customHeight="1">
      <c r="A60" s="30" t="s">
        <v>210</v>
      </c>
      <c r="C60" s="94">
        <v>10370</v>
      </c>
      <c r="D60" s="114"/>
      <c r="E60" s="47">
        <v>2523</v>
      </c>
      <c r="G60" s="9"/>
    </row>
    <row r="61" spans="1:7" s="30" customFormat="1" ht="12.75" customHeight="1">
      <c r="A61" s="30" t="s">
        <v>211</v>
      </c>
      <c r="C61" s="115">
        <v>-10861</v>
      </c>
      <c r="E61" s="105">
        <v>-4854</v>
      </c>
      <c r="G61" s="9"/>
    </row>
    <row r="62" spans="3:7" s="30" customFormat="1" ht="12.75" customHeight="1" thickBot="1">
      <c r="C62" s="120">
        <f>SUM(C59:C61)</f>
        <v>1396</v>
      </c>
      <c r="E62" s="146">
        <f>SUM(E59:E61)</f>
        <v>-2189</v>
      </c>
      <c r="G62" s="9"/>
    </row>
    <row r="63" spans="3:7" s="30" customFormat="1" ht="12.75" customHeight="1" thickTop="1">
      <c r="C63" s="34"/>
      <c r="E63" s="6"/>
      <c r="G63" s="9"/>
    </row>
    <row r="64" spans="3:7" s="30" customFormat="1" ht="12.75" customHeight="1">
      <c r="C64" s="34"/>
      <c r="E64" s="6"/>
      <c r="G64" s="9"/>
    </row>
    <row r="65" spans="3:7" s="30" customFormat="1" ht="12.75" customHeight="1">
      <c r="C65" s="34"/>
      <c r="E65" s="6"/>
      <c r="G65" s="9"/>
    </row>
    <row r="66" spans="3:7" s="30" customFormat="1" ht="12.75" customHeight="1">
      <c r="C66" s="34"/>
      <c r="E66" s="6"/>
      <c r="G66" s="9"/>
    </row>
    <row r="67" spans="3:7" s="30" customFormat="1" ht="12.75" customHeight="1">
      <c r="C67" s="104"/>
      <c r="E67" s="149"/>
      <c r="G67" s="9"/>
    </row>
    <row r="68" spans="3:7" s="30" customFormat="1" ht="12.75" customHeight="1">
      <c r="C68" s="34"/>
      <c r="E68" s="149"/>
      <c r="G68" s="9"/>
    </row>
    <row r="69" spans="3:7" s="30" customFormat="1" ht="12.75" customHeight="1">
      <c r="C69" s="34" t="s">
        <v>63</v>
      </c>
      <c r="E69" s="6"/>
      <c r="G69" s="9"/>
    </row>
    <row r="70" spans="3:7" s="30" customFormat="1" ht="12.75" customHeight="1">
      <c r="C70" s="34"/>
      <c r="E70" s="6"/>
      <c r="G70" s="9"/>
    </row>
    <row r="71" spans="3:7" s="30" customFormat="1" ht="12.75" customHeight="1">
      <c r="C71" s="34"/>
      <c r="E71" s="6"/>
      <c r="G71" s="9"/>
    </row>
    <row r="72" spans="3:7" s="30" customFormat="1" ht="12.75" customHeight="1">
      <c r="C72" s="34"/>
      <c r="E72" s="6"/>
      <c r="G72" s="9"/>
    </row>
    <row r="73" spans="3:7" s="30" customFormat="1" ht="12.75" customHeight="1">
      <c r="C73" s="34"/>
      <c r="E73" s="6"/>
      <c r="G73" s="9"/>
    </row>
    <row r="74" spans="3:5" s="30" customFormat="1" ht="12.75" customHeight="1">
      <c r="C74" s="34"/>
      <c r="E74" s="6"/>
    </row>
    <row r="75" spans="3:5" s="30" customFormat="1" ht="12.75" customHeight="1">
      <c r="C75" s="34"/>
      <c r="E75" s="6"/>
    </row>
    <row r="76" spans="3:5" s="30" customFormat="1" ht="12.75" customHeight="1">
      <c r="C76" s="34"/>
      <c r="E76" s="6"/>
    </row>
    <row r="77" spans="3:5" s="30" customFormat="1" ht="12.75" customHeight="1">
      <c r="C77" s="34"/>
      <c r="E77" s="6"/>
    </row>
    <row r="78" ht="12.75" customHeight="1">
      <c r="E78" s="6"/>
    </row>
    <row r="80" ht="12.75" customHeight="1">
      <c r="C80" s="103"/>
    </row>
    <row r="81" ht="12.75" customHeight="1">
      <c r="E81" s="69"/>
    </row>
  </sheetData>
  <sheetProtection/>
  <printOptions horizontalCentered="1"/>
  <pageMargins left="0.5" right="0" top="0.5" bottom="0" header="0" footer="0"/>
  <pageSetup firstPageNumber="3" useFirstPageNumber="1" fitToHeight="1" fitToWidth="1" horizontalDpi="600" verticalDpi="600" orientation="portrait" paperSize="9" scale="94"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59"/>
  <sheetViews>
    <sheetView zoomScale="75" zoomScaleNormal="75" zoomScalePageLayoutView="0" workbookViewId="0" topLeftCell="A1">
      <selection activeCell="S13" sqref="S13"/>
    </sheetView>
  </sheetViews>
  <sheetFormatPr defaultColWidth="9.00390625" defaultRowHeight="12.75" customHeight="1"/>
  <cols>
    <col min="1" max="1" width="37.50390625" style="14" customWidth="1"/>
    <col min="2" max="2" width="2.625" style="14" customWidth="1"/>
    <col min="3" max="3" width="13.625" style="14" customWidth="1"/>
    <col min="4" max="4" width="1.625" style="14" customWidth="1"/>
    <col min="5" max="5" width="13.625" style="14" customWidth="1"/>
    <col min="6" max="6" width="2.00390625" style="14" customWidth="1"/>
    <col min="7" max="7" width="13.625" style="14" customWidth="1"/>
    <col min="8" max="8" width="1.625" style="14" customWidth="1"/>
    <col min="9" max="9" width="10.875" style="14" customWidth="1"/>
    <col min="10" max="10" width="1.625" style="14" customWidth="1"/>
    <col min="11" max="11" width="13.625" style="14" customWidth="1"/>
    <col min="12" max="12" width="1.4921875" style="14" customWidth="1"/>
    <col min="13" max="13" width="10.625" style="14" customWidth="1"/>
    <col min="14" max="14" width="1.4921875" style="14" customWidth="1"/>
    <col min="15" max="15" width="10.25390625" style="14" customWidth="1"/>
    <col min="16" max="16" width="1.625" style="14" customWidth="1"/>
    <col min="17" max="17" width="13.625" style="14" customWidth="1"/>
    <col min="18" max="16384" width="9.00390625" style="14" customWidth="1"/>
  </cols>
  <sheetData>
    <row r="1" spans="1:4" ht="12.75" customHeight="1">
      <c r="A1" s="13" t="s">
        <v>139</v>
      </c>
      <c r="B1" s="74"/>
      <c r="D1" s="5"/>
    </row>
    <row r="2" spans="1:4" ht="12.75" customHeight="1">
      <c r="A2" s="74" t="s">
        <v>200</v>
      </c>
      <c r="B2" s="74"/>
      <c r="D2" s="5"/>
    </row>
    <row r="3" ht="12.75" customHeight="1">
      <c r="D3" s="5"/>
    </row>
    <row r="4" spans="1:2" ht="12.75" customHeight="1">
      <c r="A4" s="13" t="s">
        <v>258</v>
      </c>
      <c r="B4" s="13"/>
    </row>
    <row r="6" spans="3:17" ht="12.75" customHeight="1">
      <c r="C6" s="295" t="s">
        <v>101</v>
      </c>
      <c r="D6" s="296"/>
      <c r="E6" s="296"/>
      <c r="F6" s="296"/>
      <c r="G6" s="296"/>
      <c r="H6" s="296"/>
      <c r="I6" s="296"/>
      <c r="J6" s="296"/>
      <c r="K6" s="296"/>
      <c r="L6" s="296"/>
      <c r="M6" s="296"/>
      <c r="O6" s="19" t="s">
        <v>61</v>
      </c>
      <c r="P6" s="19"/>
      <c r="Q6" s="19" t="s">
        <v>72</v>
      </c>
    </row>
    <row r="7" spans="3:17" ht="12.75" customHeight="1">
      <c r="C7" s="19"/>
      <c r="D7" s="19"/>
      <c r="E7" s="295" t="s">
        <v>102</v>
      </c>
      <c r="F7" s="296"/>
      <c r="G7" s="296"/>
      <c r="H7" s="296"/>
      <c r="I7" s="296"/>
      <c r="J7" s="19"/>
      <c r="K7" s="33" t="s">
        <v>98</v>
      </c>
      <c r="L7" s="33"/>
      <c r="M7" s="33"/>
      <c r="N7" s="33"/>
      <c r="O7" s="19" t="s">
        <v>103</v>
      </c>
      <c r="P7" s="19"/>
      <c r="Q7" s="19" t="s">
        <v>104</v>
      </c>
    </row>
    <row r="8" spans="3:17" ht="12.75" customHeight="1">
      <c r="C8" s="19" t="s">
        <v>245</v>
      </c>
      <c r="D8" s="19"/>
      <c r="E8" s="19" t="s">
        <v>245</v>
      </c>
      <c r="F8" s="19"/>
      <c r="G8" s="19" t="s">
        <v>94</v>
      </c>
      <c r="H8" s="19"/>
      <c r="I8" s="19" t="s">
        <v>100</v>
      </c>
      <c r="J8" s="19"/>
      <c r="K8" s="19" t="s">
        <v>69</v>
      </c>
      <c r="L8" s="19"/>
      <c r="M8" s="19"/>
      <c r="N8" s="19"/>
      <c r="O8" s="19"/>
      <c r="P8" s="19"/>
      <c r="Q8" s="19"/>
    </row>
    <row r="9" spans="3:17" ht="12.75" customHeight="1">
      <c r="C9" s="19" t="s">
        <v>70</v>
      </c>
      <c r="D9" s="19"/>
      <c r="E9" s="19" t="s">
        <v>99</v>
      </c>
      <c r="F9" s="19"/>
      <c r="G9" s="19" t="s">
        <v>91</v>
      </c>
      <c r="H9" s="19"/>
      <c r="I9" s="19" t="s">
        <v>85</v>
      </c>
      <c r="J9" s="19"/>
      <c r="K9" s="19" t="s">
        <v>93</v>
      </c>
      <c r="L9" s="19"/>
      <c r="M9" s="19" t="s">
        <v>72</v>
      </c>
      <c r="N9" s="19"/>
      <c r="O9" s="19"/>
      <c r="P9" s="19"/>
      <c r="Q9" s="19"/>
    </row>
    <row r="10" spans="3:17" ht="12.75" customHeight="1">
      <c r="C10" s="19" t="s">
        <v>82</v>
      </c>
      <c r="D10" s="19"/>
      <c r="E10" s="19" t="s">
        <v>82</v>
      </c>
      <c r="F10" s="19"/>
      <c r="G10" s="19" t="s">
        <v>82</v>
      </c>
      <c r="H10" s="19"/>
      <c r="I10" s="19" t="s">
        <v>82</v>
      </c>
      <c r="J10" s="19"/>
      <c r="K10" s="19" t="s">
        <v>82</v>
      </c>
      <c r="L10" s="19"/>
      <c r="M10" s="19" t="s">
        <v>82</v>
      </c>
      <c r="N10" s="19"/>
      <c r="O10" s="19" t="s">
        <v>82</v>
      </c>
      <c r="P10" s="19"/>
      <c r="Q10" s="19" t="s">
        <v>82</v>
      </c>
    </row>
    <row r="11" spans="3:17" ht="12.75" customHeight="1">
      <c r="C11" s="19"/>
      <c r="D11" s="19"/>
      <c r="E11" s="19"/>
      <c r="F11" s="19"/>
      <c r="G11" s="19"/>
      <c r="H11" s="19"/>
      <c r="I11" s="19"/>
      <c r="J11" s="19"/>
      <c r="K11" s="19"/>
      <c r="L11" s="19"/>
      <c r="M11" s="19"/>
      <c r="N11" s="19"/>
      <c r="O11" s="19"/>
      <c r="P11" s="19"/>
      <c r="Q11" s="19"/>
    </row>
    <row r="12" spans="1:17" ht="12.75" customHeight="1">
      <c r="A12" s="17" t="s">
        <v>202</v>
      </c>
      <c r="C12" s="7"/>
      <c r="E12" s="7"/>
      <c r="F12" s="7"/>
      <c r="G12" s="8"/>
      <c r="K12" s="3"/>
      <c r="L12" s="8"/>
      <c r="M12" s="8"/>
      <c r="N12" s="8"/>
      <c r="Q12" s="7"/>
    </row>
    <row r="13" spans="1:18" ht="12.75" customHeight="1">
      <c r="A13" s="14" t="s">
        <v>268</v>
      </c>
      <c r="C13" s="61">
        <v>142150</v>
      </c>
      <c r="E13" s="61">
        <v>12323</v>
      </c>
      <c r="F13" s="61"/>
      <c r="G13" s="61">
        <v>-4367</v>
      </c>
      <c r="I13" s="5">
        <v>11548</v>
      </c>
      <c r="K13" s="61">
        <v>61550</v>
      </c>
      <c r="L13" s="61"/>
      <c r="M13" s="61">
        <f>+SUM(C13:K13)</f>
        <v>223204</v>
      </c>
      <c r="N13" s="61"/>
      <c r="O13" s="5">
        <v>14470</v>
      </c>
      <c r="Q13" s="61">
        <f>+O13+M13</f>
        <v>237674</v>
      </c>
      <c r="R13" s="145"/>
    </row>
    <row r="14" spans="1:18" ht="12.75" customHeight="1">
      <c r="A14" s="14" t="s">
        <v>265</v>
      </c>
      <c r="C14" s="249">
        <v>0</v>
      </c>
      <c r="E14" s="249">
        <v>0</v>
      </c>
      <c r="F14" s="61"/>
      <c r="G14" s="249">
        <v>0</v>
      </c>
      <c r="I14" s="28">
        <v>0</v>
      </c>
      <c r="K14" s="249">
        <v>-45</v>
      </c>
      <c r="L14" s="61"/>
      <c r="M14" s="249">
        <f>+SUM(C14:K14)</f>
        <v>-45</v>
      </c>
      <c r="N14" s="61"/>
      <c r="O14" s="28">
        <v>45</v>
      </c>
      <c r="Q14" s="249">
        <f>+O14+M14</f>
        <v>0</v>
      </c>
      <c r="R14" s="145"/>
    </row>
    <row r="15" spans="1:18" ht="12.75" customHeight="1">
      <c r="A15" s="14" t="s">
        <v>10</v>
      </c>
      <c r="C15" s="61">
        <f>+C14+C13</f>
        <v>142150</v>
      </c>
      <c r="E15" s="61">
        <f>+E14+E13</f>
        <v>12323</v>
      </c>
      <c r="F15" s="61"/>
      <c r="G15" s="61">
        <f>+G14+G13</f>
        <v>-4367</v>
      </c>
      <c r="I15" s="61">
        <f>+I14+I13</f>
        <v>11548</v>
      </c>
      <c r="K15" s="61">
        <f>+K14+K13</f>
        <v>61505</v>
      </c>
      <c r="L15" s="61"/>
      <c r="M15" s="61">
        <f>+M14+M13</f>
        <v>223159</v>
      </c>
      <c r="N15" s="61"/>
      <c r="O15" s="61">
        <f>+O14+O13</f>
        <v>14515</v>
      </c>
      <c r="Q15" s="61">
        <f>+Q14+Q13</f>
        <v>237674</v>
      </c>
      <c r="R15" s="145"/>
    </row>
    <row r="16" spans="3:17" ht="12.75" customHeight="1">
      <c r="C16" s="61"/>
      <c r="E16" s="61"/>
      <c r="F16" s="61"/>
      <c r="G16" s="61"/>
      <c r="K16" s="61"/>
      <c r="L16" s="61"/>
      <c r="M16" s="61"/>
      <c r="N16" s="61"/>
      <c r="O16" s="245"/>
      <c r="Q16" s="61"/>
    </row>
    <row r="17" spans="1:17" ht="12.75" customHeight="1">
      <c r="A17" s="14" t="s">
        <v>223</v>
      </c>
      <c r="C17" s="257"/>
      <c r="D17" s="67"/>
      <c r="E17" s="258"/>
      <c r="F17" s="258"/>
      <c r="G17" s="258"/>
      <c r="H17" s="67"/>
      <c r="I17" s="67"/>
      <c r="J17" s="67"/>
      <c r="K17" s="258"/>
      <c r="L17" s="258"/>
      <c r="M17" s="259"/>
      <c r="N17" s="61"/>
      <c r="O17" s="263"/>
      <c r="Q17" s="260"/>
    </row>
    <row r="18" spans="1:17" ht="12.75" customHeight="1">
      <c r="A18" s="14" t="s">
        <v>224</v>
      </c>
      <c r="C18" s="261">
        <v>0</v>
      </c>
      <c r="D18" s="30"/>
      <c r="E18" s="61">
        <v>0</v>
      </c>
      <c r="F18" s="61"/>
      <c r="G18" s="61">
        <v>0</v>
      </c>
      <c r="H18" s="30"/>
      <c r="I18" s="70">
        <v>-1349</v>
      </c>
      <c r="J18" s="30"/>
      <c r="K18" s="61">
        <v>0</v>
      </c>
      <c r="L18" s="61"/>
      <c r="M18" s="262">
        <f>+SUM(C18:K18)</f>
        <v>-1349</v>
      </c>
      <c r="N18" s="61"/>
      <c r="O18" s="264">
        <v>0</v>
      </c>
      <c r="Q18" s="266">
        <f>+O18+M18</f>
        <v>-1349</v>
      </c>
    </row>
    <row r="19" spans="3:17" ht="12.75" customHeight="1">
      <c r="C19" s="261"/>
      <c r="D19" s="30"/>
      <c r="E19" s="61"/>
      <c r="F19" s="61"/>
      <c r="G19" s="61"/>
      <c r="H19" s="30"/>
      <c r="I19" s="70"/>
      <c r="J19" s="30"/>
      <c r="K19" s="61"/>
      <c r="L19" s="61"/>
      <c r="M19" s="262"/>
      <c r="N19" s="61"/>
      <c r="O19" s="264"/>
      <c r="Q19" s="266"/>
    </row>
    <row r="20" spans="1:17" ht="12.75" customHeight="1">
      <c r="A20" s="14" t="s">
        <v>66</v>
      </c>
      <c r="C20" s="261">
        <v>0</v>
      </c>
      <c r="D20" s="30"/>
      <c r="E20" s="61">
        <v>0</v>
      </c>
      <c r="F20" s="61"/>
      <c r="G20" s="61">
        <v>0</v>
      </c>
      <c r="H20" s="30"/>
      <c r="I20" s="70">
        <v>0</v>
      </c>
      <c r="J20" s="30"/>
      <c r="K20" s="61">
        <v>0</v>
      </c>
      <c r="L20" s="61"/>
      <c r="M20" s="262">
        <f>+SUM(C20:K20)</f>
        <v>0</v>
      </c>
      <c r="N20" s="61"/>
      <c r="O20" s="264">
        <v>0</v>
      </c>
      <c r="Q20" s="266">
        <f>+O20+M20</f>
        <v>0</v>
      </c>
    </row>
    <row r="21" spans="3:17" ht="12.75" customHeight="1">
      <c r="C21" s="261"/>
      <c r="D21" s="30"/>
      <c r="E21" s="61"/>
      <c r="F21" s="61"/>
      <c r="G21" s="61"/>
      <c r="H21" s="30"/>
      <c r="I21" s="70"/>
      <c r="J21" s="30"/>
      <c r="K21" s="61"/>
      <c r="L21" s="61"/>
      <c r="M21" s="262"/>
      <c r="N21" s="61"/>
      <c r="O21" s="264"/>
      <c r="Q21" s="266"/>
    </row>
    <row r="22" spans="1:18" ht="12.75" customHeight="1">
      <c r="A22" s="14" t="s">
        <v>67</v>
      </c>
      <c r="B22" s="30"/>
      <c r="C22" s="257">
        <f>SUM(C17:C21)</f>
        <v>0</v>
      </c>
      <c r="D22" s="67"/>
      <c r="E22" s="258">
        <f>SUM(E17:E21)</f>
        <v>0</v>
      </c>
      <c r="F22" s="258"/>
      <c r="G22" s="258">
        <f>SUM(G17:G21)</f>
        <v>0</v>
      </c>
      <c r="H22" s="67"/>
      <c r="I22" s="258">
        <f>SUM(I17:I21)</f>
        <v>-1349</v>
      </c>
      <c r="J22" s="67"/>
      <c r="K22" s="258">
        <f>SUM(K17:K21)</f>
        <v>0</v>
      </c>
      <c r="L22" s="258"/>
      <c r="M22" s="259">
        <f>SUM(M17:M21)</f>
        <v>-1349</v>
      </c>
      <c r="N22" s="61"/>
      <c r="O22" s="260">
        <f>SUM(O17:O21)</f>
        <v>0</v>
      </c>
      <c r="P22" s="30"/>
      <c r="Q22" s="260">
        <f>SUM(Q17:Q21)</f>
        <v>-1349</v>
      </c>
      <c r="R22" s="30"/>
    </row>
    <row r="23" spans="3:17" ht="12.75" customHeight="1">
      <c r="C23" s="261"/>
      <c r="D23" s="30"/>
      <c r="E23" s="61"/>
      <c r="F23" s="61"/>
      <c r="G23" s="61"/>
      <c r="H23" s="30"/>
      <c r="I23" s="30"/>
      <c r="J23" s="30"/>
      <c r="K23" s="61"/>
      <c r="L23" s="61"/>
      <c r="M23" s="262"/>
      <c r="N23" s="61"/>
      <c r="O23" s="265"/>
      <c r="P23" s="30"/>
      <c r="Q23" s="266"/>
    </row>
    <row r="24" spans="1:18" ht="12.75" customHeight="1">
      <c r="A24" s="14" t="s">
        <v>123</v>
      </c>
      <c r="C24" s="267">
        <v>0</v>
      </c>
      <c r="D24" s="30"/>
      <c r="E24" s="61">
        <v>0</v>
      </c>
      <c r="F24" s="61"/>
      <c r="G24" s="61">
        <v>0</v>
      </c>
      <c r="H24" s="30"/>
      <c r="I24" s="9">
        <v>0</v>
      </c>
      <c r="J24" s="30"/>
      <c r="K24" s="63">
        <v>1301</v>
      </c>
      <c r="L24" s="63"/>
      <c r="M24" s="273">
        <f>+SUM(C24:K24)</f>
        <v>1301</v>
      </c>
      <c r="N24" s="63"/>
      <c r="O24" s="274">
        <v>306</v>
      </c>
      <c r="Q24" s="266">
        <f>+O24+M24</f>
        <v>1607</v>
      </c>
      <c r="R24" s="1"/>
    </row>
    <row r="25" spans="1:17" ht="12.75" customHeight="1">
      <c r="A25" s="14" t="s">
        <v>222</v>
      </c>
      <c r="C25" s="252">
        <f>SUM(C22:C24)</f>
        <v>0</v>
      </c>
      <c r="D25" s="253"/>
      <c r="E25" s="254">
        <f>SUM(E22:E24)</f>
        <v>0</v>
      </c>
      <c r="F25" s="254"/>
      <c r="G25" s="254">
        <f>SUM(G22:G24)</f>
        <v>0</v>
      </c>
      <c r="H25" s="253"/>
      <c r="I25" s="254">
        <f>SUM(I22:I24)</f>
        <v>-1349</v>
      </c>
      <c r="J25" s="253"/>
      <c r="K25" s="254">
        <f>SUM(K22:K24)</f>
        <v>1301</v>
      </c>
      <c r="L25" s="254"/>
      <c r="M25" s="255">
        <f>SUM(M22:M24)</f>
        <v>-48</v>
      </c>
      <c r="N25" s="61"/>
      <c r="O25" s="256">
        <f>SUM(O22:O24)</f>
        <v>306</v>
      </c>
      <c r="Q25" s="256">
        <f>SUM(Q22:Q24)</f>
        <v>258</v>
      </c>
    </row>
    <row r="26" spans="3:17" ht="12.75" customHeight="1">
      <c r="C26" s="61"/>
      <c r="E26" s="61"/>
      <c r="F26" s="61"/>
      <c r="G26" s="61"/>
      <c r="K26" s="61"/>
      <c r="L26" s="61"/>
      <c r="M26" s="61"/>
      <c r="N26" s="61"/>
      <c r="O26" s="245"/>
      <c r="Q26" s="61"/>
    </row>
    <row r="27" spans="1:17" ht="12.75" customHeight="1">
      <c r="A27" s="14" t="s">
        <v>57</v>
      </c>
      <c r="C27" s="62">
        <v>0</v>
      </c>
      <c r="D27" s="22"/>
      <c r="E27" s="62">
        <v>0</v>
      </c>
      <c r="F27" s="62"/>
      <c r="G27" s="70">
        <v>-1603</v>
      </c>
      <c r="H27" s="22"/>
      <c r="I27" s="70">
        <v>0</v>
      </c>
      <c r="J27" s="22"/>
      <c r="K27" s="235">
        <v>0</v>
      </c>
      <c r="L27" s="70"/>
      <c r="M27" s="61">
        <f>+SUM(C27:K27)</f>
        <v>-1603</v>
      </c>
      <c r="N27" s="70"/>
      <c r="O27" s="235">
        <v>0</v>
      </c>
      <c r="P27" s="22"/>
      <c r="Q27" s="61">
        <f>+O27+M27</f>
        <v>-1603</v>
      </c>
    </row>
    <row r="28" spans="3:17" ht="12.75" customHeight="1">
      <c r="C28" s="62"/>
      <c r="D28" s="22"/>
      <c r="E28" s="62"/>
      <c r="F28" s="62"/>
      <c r="G28" s="70"/>
      <c r="H28" s="22"/>
      <c r="I28" s="70"/>
      <c r="J28" s="22"/>
      <c r="K28" s="235"/>
      <c r="L28" s="70"/>
      <c r="M28" s="61"/>
      <c r="N28" s="70"/>
      <c r="O28" s="235"/>
      <c r="P28" s="22"/>
      <c r="Q28" s="61"/>
    </row>
    <row r="29" spans="1:17" ht="12.75" customHeight="1">
      <c r="A29" s="14" t="s">
        <v>220</v>
      </c>
      <c r="C29" s="62">
        <v>0</v>
      </c>
      <c r="D29" s="22"/>
      <c r="E29" s="62">
        <v>0</v>
      </c>
      <c r="F29" s="62"/>
      <c r="G29" s="70">
        <v>0</v>
      </c>
      <c r="H29" s="22"/>
      <c r="I29" s="70">
        <v>0</v>
      </c>
      <c r="J29" s="22"/>
      <c r="K29" s="235">
        <v>0</v>
      </c>
      <c r="L29" s="70"/>
      <c r="M29" s="61">
        <f>+SUM(C29:K29)</f>
        <v>0</v>
      </c>
      <c r="N29" s="70"/>
      <c r="O29" s="235">
        <v>-44</v>
      </c>
      <c r="P29" s="22"/>
      <c r="Q29" s="61">
        <f>+O29+M29</f>
        <v>-44</v>
      </c>
    </row>
    <row r="30" spans="3:17" ht="12.75" customHeight="1">
      <c r="C30" s="62"/>
      <c r="D30" s="22"/>
      <c r="E30" s="62"/>
      <c r="F30" s="62"/>
      <c r="G30" s="70"/>
      <c r="H30" s="22"/>
      <c r="I30" s="70"/>
      <c r="J30" s="22"/>
      <c r="K30" s="235"/>
      <c r="L30" s="70"/>
      <c r="M30" s="61"/>
      <c r="N30" s="70"/>
      <c r="O30" s="235"/>
      <c r="P30" s="22"/>
      <c r="Q30" s="61"/>
    </row>
    <row r="31" spans="1:17" ht="12.75" customHeight="1">
      <c r="A31" s="14" t="s">
        <v>137</v>
      </c>
      <c r="C31" s="62">
        <v>0</v>
      </c>
      <c r="D31" s="22"/>
      <c r="E31" s="62">
        <v>0</v>
      </c>
      <c r="F31" s="62"/>
      <c r="G31" s="70">
        <v>0</v>
      </c>
      <c r="H31" s="22"/>
      <c r="I31" s="70">
        <v>0</v>
      </c>
      <c r="J31" s="22"/>
      <c r="K31" s="235">
        <v>0</v>
      </c>
      <c r="L31" s="70"/>
      <c r="M31" s="61">
        <f>+SUM(C31:K31)</f>
        <v>0</v>
      </c>
      <c r="N31" s="70"/>
      <c r="O31" s="235">
        <v>140</v>
      </c>
      <c r="P31" s="22"/>
      <c r="Q31" s="61">
        <f>+O31+M31</f>
        <v>140</v>
      </c>
    </row>
    <row r="32" spans="3:17" ht="12.75" customHeight="1">
      <c r="C32" s="64"/>
      <c r="D32" s="22"/>
      <c r="E32" s="64"/>
      <c r="F32" s="62"/>
      <c r="G32" s="64"/>
      <c r="H32" s="22"/>
      <c r="I32" s="64"/>
      <c r="J32" s="22"/>
      <c r="K32" s="64"/>
      <c r="L32" s="62"/>
      <c r="M32" s="64"/>
      <c r="N32" s="62"/>
      <c r="O32" s="246"/>
      <c r="P32" s="22"/>
      <c r="Q32" s="64"/>
    </row>
    <row r="33" spans="1:17" ht="12.75" customHeight="1">
      <c r="A33" s="22"/>
      <c r="B33" s="22"/>
      <c r="C33" s="63"/>
      <c r="D33" s="22"/>
      <c r="E33" s="63"/>
      <c r="F33" s="63"/>
      <c r="G33" s="63"/>
      <c r="H33" s="22"/>
      <c r="I33" s="63"/>
      <c r="J33" s="22"/>
      <c r="K33" s="63"/>
      <c r="L33" s="63"/>
      <c r="M33" s="63"/>
      <c r="N33" s="63"/>
      <c r="O33" s="247"/>
      <c r="P33" s="22"/>
      <c r="Q33" s="63"/>
    </row>
    <row r="34" spans="1:18" ht="12.75" customHeight="1" thickBot="1">
      <c r="A34" s="22" t="s">
        <v>203</v>
      </c>
      <c r="B34" s="22"/>
      <c r="C34" s="65">
        <f>SUM(C27:C32)+C25+C15</f>
        <v>142150</v>
      </c>
      <c r="D34" s="22"/>
      <c r="E34" s="65">
        <f>SUM(E27:E32)+E25+E15</f>
        <v>12323</v>
      </c>
      <c r="F34" s="63"/>
      <c r="G34" s="65">
        <f>SUM(G27:G32)+G25+G15</f>
        <v>-5970</v>
      </c>
      <c r="H34" s="22"/>
      <c r="I34" s="65">
        <f>SUM(I27:I32)+I25+I15</f>
        <v>10199</v>
      </c>
      <c r="J34" s="22"/>
      <c r="K34" s="65">
        <f>SUM(K27:K32)+K25+K15</f>
        <v>62806</v>
      </c>
      <c r="L34" s="63"/>
      <c r="M34" s="65">
        <f>SUM(M27:M32)+M25+M15</f>
        <v>221508</v>
      </c>
      <c r="N34" s="63"/>
      <c r="O34" s="65">
        <f>SUM(O27:O32)+O25+O15</f>
        <v>14917</v>
      </c>
      <c r="P34" s="66"/>
      <c r="Q34" s="65">
        <f>SUM(Q27:Q32)+Q25+Q15</f>
        <v>236425</v>
      </c>
      <c r="R34" s="145"/>
    </row>
    <row r="35" spans="3:17" ht="12.75" customHeight="1" thickTop="1">
      <c r="C35" s="61"/>
      <c r="E35" s="61"/>
      <c r="F35" s="61"/>
      <c r="G35" s="61"/>
      <c r="I35" s="145"/>
      <c r="K35" s="61"/>
      <c r="L35" s="61"/>
      <c r="M35" s="61"/>
      <c r="N35" s="61"/>
      <c r="O35" s="1"/>
      <c r="Q35" s="145"/>
    </row>
    <row r="36" spans="3:17" ht="12.75" customHeight="1">
      <c r="C36" s="61"/>
      <c r="E36" s="61"/>
      <c r="F36" s="61"/>
      <c r="G36" s="61"/>
      <c r="I36" s="145"/>
      <c r="K36" s="61"/>
      <c r="L36" s="61"/>
      <c r="M36" s="61"/>
      <c r="N36" s="61"/>
      <c r="O36" s="1"/>
      <c r="Q36" s="145"/>
    </row>
    <row r="37" spans="1:17" ht="12.75" customHeight="1">
      <c r="A37" s="17" t="s">
        <v>204</v>
      </c>
      <c r="C37" s="7"/>
      <c r="E37" s="144"/>
      <c r="F37" s="248"/>
      <c r="G37" s="144"/>
      <c r="K37" s="144"/>
      <c r="L37" s="144"/>
      <c r="M37" s="144"/>
      <c r="N37" s="144"/>
      <c r="O37" s="245"/>
      <c r="Q37" s="7"/>
    </row>
    <row r="38" spans="1:17" ht="12.75" customHeight="1">
      <c r="A38" s="14" t="s">
        <v>134</v>
      </c>
      <c r="C38" s="61">
        <v>142150</v>
      </c>
      <c r="E38" s="61">
        <v>12323</v>
      </c>
      <c r="F38" s="61"/>
      <c r="G38" s="61">
        <v>-2641</v>
      </c>
      <c r="I38" s="5">
        <v>4313</v>
      </c>
      <c r="K38" s="61">
        <v>56388</v>
      </c>
      <c r="L38" s="61"/>
      <c r="M38" s="61">
        <f>+SUM(C38:K38)</f>
        <v>212533</v>
      </c>
      <c r="N38" s="61"/>
      <c r="O38" s="5">
        <v>0</v>
      </c>
      <c r="Q38" s="61">
        <f>+O38+M38</f>
        <v>212533</v>
      </c>
    </row>
    <row r="39" spans="1:17" ht="12.75" customHeight="1">
      <c r="A39" s="14" t="s">
        <v>9</v>
      </c>
      <c r="C39" s="249">
        <v>0</v>
      </c>
      <c r="E39" s="249">
        <v>0</v>
      </c>
      <c r="F39" s="61"/>
      <c r="G39" s="249">
        <v>0</v>
      </c>
      <c r="I39" s="28">
        <v>0</v>
      </c>
      <c r="K39" s="249">
        <v>0</v>
      </c>
      <c r="L39" s="61"/>
      <c r="M39" s="249">
        <f>+SUM(C39:K39)</f>
        <v>0</v>
      </c>
      <c r="N39" s="61"/>
      <c r="O39" s="28">
        <v>14785</v>
      </c>
      <c r="Q39" s="249">
        <f>+O39+M39</f>
        <v>14785</v>
      </c>
    </row>
    <row r="40" spans="1:17" ht="12.75" customHeight="1">
      <c r="A40" s="14" t="s">
        <v>10</v>
      </c>
      <c r="C40" s="61">
        <f>+C39+C38</f>
        <v>142150</v>
      </c>
      <c r="E40" s="61">
        <f>+E39+E38</f>
        <v>12323</v>
      </c>
      <c r="F40" s="61"/>
      <c r="G40" s="61">
        <f>+G39+G38</f>
        <v>-2641</v>
      </c>
      <c r="I40" s="61">
        <f>+I39+I38</f>
        <v>4313</v>
      </c>
      <c r="K40" s="61">
        <f>+K39+K38</f>
        <v>56388</v>
      </c>
      <c r="L40" s="61"/>
      <c r="M40" s="61">
        <f>+M39+M38</f>
        <v>212533</v>
      </c>
      <c r="N40" s="61"/>
      <c r="O40" s="61">
        <f>+O39+O38</f>
        <v>14785</v>
      </c>
      <c r="Q40" s="61">
        <f>+Q39+Q38</f>
        <v>227318</v>
      </c>
    </row>
    <row r="41" spans="3:17" ht="12.75" customHeight="1">
      <c r="C41" s="61"/>
      <c r="E41" s="61"/>
      <c r="F41" s="61"/>
      <c r="G41" s="61"/>
      <c r="I41" s="61"/>
      <c r="K41" s="61"/>
      <c r="L41" s="61"/>
      <c r="M41" s="61"/>
      <c r="N41" s="61"/>
      <c r="O41" s="61"/>
      <c r="Q41" s="61"/>
    </row>
    <row r="42" spans="1:17" ht="12.75" customHeight="1">
      <c r="A42" s="14" t="s">
        <v>223</v>
      </c>
      <c r="C42" s="257"/>
      <c r="D42" s="67"/>
      <c r="E42" s="258"/>
      <c r="F42" s="258"/>
      <c r="G42" s="258"/>
      <c r="H42" s="67"/>
      <c r="I42" s="67"/>
      <c r="J42" s="67"/>
      <c r="K42" s="258"/>
      <c r="L42" s="258"/>
      <c r="M42" s="259"/>
      <c r="N42" s="61"/>
      <c r="O42" s="263"/>
      <c r="Q42" s="260"/>
    </row>
    <row r="43" spans="1:17" ht="12.75" customHeight="1">
      <c r="A43" s="14" t="s">
        <v>224</v>
      </c>
      <c r="C43" s="267">
        <v>0</v>
      </c>
      <c r="D43" s="106"/>
      <c r="E43" s="249">
        <v>0</v>
      </c>
      <c r="F43" s="249"/>
      <c r="G43" s="249">
        <v>0</v>
      </c>
      <c r="H43" s="106"/>
      <c r="I43" s="269">
        <v>-6140</v>
      </c>
      <c r="J43" s="106"/>
      <c r="K43" s="249">
        <v>0</v>
      </c>
      <c r="L43" s="249"/>
      <c r="M43" s="268">
        <f>+SUM(C43:K43)</f>
        <v>-6140</v>
      </c>
      <c r="N43" s="61"/>
      <c r="O43" s="12">
        <v>0</v>
      </c>
      <c r="Q43" s="271">
        <f>+O43+M43</f>
        <v>-6140</v>
      </c>
    </row>
    <row r="44" spans="1:17" ht="12.75" customHeight="1">
      <c r="A44" s="14" t="s">
        <v>221</v>
      </c>
      <c r="C44" s="257">
        <f>+C43</f>
        <v>0</v>
      </c>
      <c r="D44" s="67"/>
      <c r="E44" s="258">
        <f>+E43</f>
        <v>0</v>
      </c>
      <c r="F44" s="258"/>
      <c r="G44" s="258">
        <f>+G43</f>
        <v>0</v>
      </c>
      <c r="H44" s="67"/>
      <c r="I44" s="258">
        <f>+I43</f>
        <v>-6140</v>
      </c>
      <c r="J44" s="67"/>
      <c r="K44" s="258">
        <f>+K43</f>
        <v>0</v>
      </c>
      <c r="L44" s="258"/>
      <c r="M44" s="259">
        <f>+M43</f>
        <v>-6140</v>
      </c>
      <c r="N44" s="61"/>
      <c r="O44" s="11">
        <f>+O43</f>
        <v>0</v>
      </c>
      <c r="Q44" s="260">
        <f>+Q43</f>
        <v>-6140</v>
      </c>
    </row>
    <row r="45" spans="3:17" ht="12.75" customHeight="1">
      <c r="C45" s="261"/>
      <c r="D45" s="30"/>
      <c r="E45" s="61"/>
      <c r="F45" s="61"/>
      <c r="G45" s="61"/>
      <c r="H45" s="30"/>
      <c r="I45" s="30"/>
      <c r="J45" s="30"/>
      <c r="K45" s="61"/>
      <c r="L45" s="61"/>
      <c r="M45" s="262"/>
      <c r="N45" s="61"/>
      <c r="O45" s="265"/>
      <c r="Q45" s="266"/>
    </row>
    <row r="46" spans="1:18" ht="12.75" customHeight="1">
      <c r="A46" s="14" t="s">
        <v>123</v>
      </c>
      <c r="C46" s="267">
        <v>0</v>
      </c>
      <c r="D46" s="106"/>
      <c r="E46" s="249">
        <v>0</v>
      </c>
      <c r="F46" s="249"/>
      <c r="G46" s="249">
        <v>0</v>
      </c>
      <c r="H46" s="106"/>
      <c r="I46" s="2">
        <v>0</v>
      </c>
      <c r="J46" s="106"/>
      <c r="K46" s="269">
        <v>1238</v>
      </c>
      <c r="L46" s="249"/>
      <c r="M46" s="268">
        <f>+SUM(C46:K46)</f>
        <v>1238</v>
      </c>
      <c r="N46" s="61"/>
      <c r="O46" s="270">
        <v>398</v>
      </c>
      <c r="Q46" s="271">
        <f>+O46+M46</f>
        <v>1636</v>
      </c>
      <c r="R46" s="145"/>
    </row>
    <row r="47" spans="1:17" ht="12.75" customHeight="1">
      <c r="A47" s="14" t="s">
        <v>222</v>
      </c>
      <c r="C47" s="252">
        <f>+SUM(C44:C46)</f>
        <v>0</v>
      </c>
      <c r="D47" s="253"/>
      <c r="E47" s="254">
        <f>SUM(E44:E46)</f>
        <v>0</v>
      </c>
      <c r="F47" s="254"/>
      <c r="G47" s="254">
        <f>SUM(G44:G46)</f>
        <v>0</v>
      </c>
      <c r="H47" s="253"/>
      <c r="I47" s="254">
        <f>SUM(I44:I46)</f>
        <v>-6140</v>
      </c>
      <c r="J47" s="253"/>
      <c r="K47" s="254">
        <f>SUM(K44:K46)</f>
        <v>1238</v>
      </c>
      <c r="L47" s="254"/>
      <c r="M47" s="255">
        <f>SUM(M44:M46)</f>
        <v>-4902</v>
      </c>
      <c r="N47" s="61"/>
      <c r="O47" s="272">
        <f>+O46+O44</f>
        <v>398</v>
      </c>
      <c r="Q47" s="271">
        <f>+Q46+Q44</f>
        <v>-4504</v>
      </c>
    </row>
    <row r="48" spans="3:17" ht="12.75" customHeight="1">
      <c r="C48" s="61"/>
      <c r="E48" s="61"/>
      <c r="F48" s="61"/>
      <c r="G48" s="61"/>
      <c r="K48" s="61"/>
      <c r="L48" s="61"/>
      <c r="M48" s="61"/>
      <c r="N48" s="61"/>
      <c r="O48" s="245"/>
      <c r="Q48" s="61"/>
    </row>
    <row r="49" spans="1:17" ht="12.75" customHeight="1">
      <c r="A49" s="14" t="s">
        <v>57</v>
      </c>
      <c r="C49" s="62">
        <v>0</v>
      </c>
      <c r="D49" s="22"/>
      <c r="E49" s="62">
        <v>0</v>
      </c>
      <c r="F49" s="62"/>
      <c r="G49" s="70">
        <v>-414</v>
      </c>
      <c r="H49" s="22"/>
      <c r="I49" s="70">
        <v>0</v>
      </c>
      <c r="J49" s="22"/>
      <c r="K49" s="70">
        <v>0</v>
      </c>
      <c r="L49" s="70"/>
      <c r="M49" s="61">
        <f>+SUM(C49:K49)</f>
        <v>-414</v>
      </c>
      <c r="N49" s="70"/>
      <c r="O49" s="1">
        <v>0</v>
      </c>
      <c r="P49" s="22"/>
      <c r="Q49" s="61">
        <f>+O49+M49</f>
        <v>-414</v>
      </c>
    </row>
    <row r="50" spans="3:17" ht="12.75" customHeight="1">
      <c r="C50" s="62"/>
      <c r="D50" s="22"/>
      <c r="E50" s="62"/>
      <c r="F50" s="62"/>
      <c r="G50" s="70"/>
      <c r="H50" s="22"/>
      <c r="I50" s="70"/>
      <c r="J50" s="22"/>
      <c r="K50" s="70"/>
      <c r="L50" s="70"/>
      <c r="M50" s="61"/>
      <c r="N50" s="70"/>
      <c r="O50" s="1"/>
      <c r="P50" s="22"/>
      <c r="Q50" s="61"/>
    </row>
    <row r="51" spans="1:17" ht="12.75" customHeight="1">
      <c r="A51" s="14" t="s">
        <v>220</v>
      </c>
      <c r="C51" s="62">
        <v>0</v>
      </c>
      <c r="D51" s="22"/>
      <c r="E51" s="62">
        <v>0</v>
      </c>
      <c r="F51" s="62"/>
      <c r="G51" s="70">
        <v>0</v>
      </c>
      <c r="H51" s="22"/>
      <c r="I51" s="70">
        <v>0</v>
      </c>
      <c r="J51" s="22"/>
      <c r="K51" s="70">
        <v>0</v>
      </c>
      <c r="L51" s="70"/>
      <c r="M51" s="61">
        <f>+SUM(C51:K51)</f>
        <v>0</v>
      </c>
      <c r="N51" s="70"/>
      <c r="O51" s="5">
        <v>-1512</v>
      </c>
      <c r="P51" s="22"/>
      <c r="Q51" s="61">
        <f>+O51+M51</f>
        <v>-1512</v>
      </c>
    </row>
    <row r="52" spans="3:17" ht="12.75">
      <c r="C52" s="64"/>
      <c r="D52" s="22"/>
      <c r="E52" s="64"/>
      <c r="F52" s="62"/>
      <c r="G52" s="64"/>
      <c r="H52" s="22"/>
      <c r="I52" s="64"/>
      <c r="J52" s="22"/>
      <c r="K52" s="64"/>
      <c r="L52" s="62"/>
      <c r="M52" s="64"/>
      <c r="N52" s="62"/>
      <c r="O52" s="246"/>
      <c r="P52" s="22"/>
      <c r="Q52" s="64"/>
    </row>
    <row r="53" spans="1:17" ht="12.75" customHeight="1">
      <c r="A53" s="22"/>
      <c r="B53" s="22"/>
      <c r="C53" s="63"/>
      <c r="D53" s="22"/>
      <c r="E53" s="63"/>
      <c r="F53" s="63"/>
      <c r="G53" s="63"/>
      <c r="H53" s="22"/>
      <c r="I53" s="63"/>
      <c r="J53" s="22"/>
      <c r="K53" s="63"/>
      <c r="L53" s="63"/>
      <c r="M53" s="63"/>
      <c r="N53" s="63"/>
      <c r="O53" s="247"/>
      <c r="P53" s="22"/>
      <c r="Q53" s="63"/>
    </row>
    <row r="54" spans="1:18" ht="12.75" customHeight="1" thickBot="1">
      <c r="A54" s="22" t="s">
        <v>205</v>
      </c>
      <c r="B54" s="22"/>
      <c r="C54" s="65">
        <f>+SUM(C48:C52)+C47+C40</f>
        <v>142150</v>
      </c>
      <c r="D54" s="22"/>
      <c r="E54" s="65">
        <f>+SUM(E48:E52)+E47+E40</f>
        <v>12323</v>
      </c>
      <c r="F54" s="63"/>
      <c r="G54" s="65">
        <f>+SUM(G48:G52)+G47+G40</f>
        <v>-3055</v>
      </c>
      <c r="H54" s="22"/>
      <c r="I54" s="65">
        <f>+SUM(I48:I52)+I47+I40</f>
        <v>-1827</v>
      </c>
      <c r="J54" s="22"/>
      <c r="K54" s="65">
        <f>+SUM(K48:K52)+K47+K40</f>
        <v>57626</v>
      </c>
      <c r="L54" s="63"/>
      <c r="M54" s="65">
        <f>+SUM(M48:M52)+M47+M40</f>
        <v>207217</v>
      </c>
      <c r="N54" s="63"/>
      <c r="O54" s="65">
        <f>+SUM(O48:O52)+O47+O40</f>
        <v>13671</v>
      </c>
      <c r="P54" s="66"/>
      <c r="Q54" s="65">
        <f>+SUM(Q48:Q52)+Q47+Q40</f>
        <v>220888</v>
      </c>
      <c r="R54" s="145"/>
    </row>
    <row r="55" spans="3:17" ht="12.75" customHeight="1" thickTop="1">
      <c r="C55" s="61"/>
      <c r="E55" s="61"/>
      <c r="F55" s="61"/>
      <c r="G55" s="61"/>
      <c r="I55" s="145"/>
      <c r="K55" s="61"/>
      <c r="L55" s="61"/>
      <c r="M55" s="61"/>
      <c r="N55" s="61"/>
      <c r="O55" s="145"/>
      <c r="Q55" s="145"/>
    </row>
    <row r="56" spans="3:14" ht="12.75" customHeight="1">
      <c r="C56" s="61"/>
      <c r="E56" s="61"/>
      <c r="F56" s="61"/>
      <c r="G56" s="61"/>
      <c r="K56" s="61"/>
      <c r="L56" s="61"/>
      <c r="M56" s="61"/>
      <c r="N56" s="61"/>
    </row>
    <row r="57" spans="3:14" ht="12.75" customHeight="1">
      <c r="C57" s="61"/>
      <c r="E57" s="61"/>
      <c r="F57" s="61"/>
      <c r="G57" s="61"/>
      <c r="K57" s="61"/>
      <c r="L57" s="61"/>
      <c r="M57" s="61"/>
      <c r="N57" s="61"/>
    </row>
    <row r="58" spans="3:14" ht="12.75" customHeight="1">
      <c r="C58" s="61"/>
      <c r="E58" s="61"/>
      <c r="F58" s="61"/>
      <c r="G58" s="61"/>
      <c r="K58" s="61"/>
      <c r="L58" s="61"/>
      <c r="M58" s="61"/>
      <c r="N58" s="61"/>
    </row>
    <row r="59" spans="3:14" ht="12.75" customHeight="1">
      <c r="C59" s="61"/>
      <c r="E59" s="61"/>
      <c r="F59" s="61"/>
      <c r="G59" s="61"/>
      <c r="K59" s="61"/>
      <c r="L59" s="61"/>
      <c r="M59" s="61"/>
      <c r="N59" s="61"/>
    </row>
  </sheetData>
  <sheetProtection/>
  <mergeCells count="2">
    <mergeCell ref="E7:I7"/>
    <mergeCell ref="C6:M6"/>
  </mergeCells>
  <printOptions horizontalCentered="1"/>
  <pageMargins left="0.5" right="0.25" top="0.59" bottom="0.83" header="0.5" footer="0.39"/>
  <pageSetup firstPageNumber="4" useFirstPageNumber="1" fitToHeight="1" fitToWidth="1" horizontalDpi="600" verticalDpi="600" orientation="landscape" paperSize="9" scale="64"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264"/>
  <sheetViews>
    <sheetView tabSelected="1" view="pageBreakPreview" zoomScaleSheetLayoutView="100" zoomScalePageLayoutView="0" workbookViewId="0" topLeftCell="A211">
      <selection activeCell="G222" sqref="G222"/>
    </sheetView>
  </sheetViews>
  <sheetFormatPr defaultColWidth="9.00390625" defaultRowHeight="12.75" customHeight="1"/>
  <cols>
    <col min="1" max="1" width="2.875" style="25" customWidth="1"/>
    <col min="2" max="2" width="3.125" style="22" customWidth="1"/>
    <col min="3" max="3" width="8.375" style="22" customWidth="1"/>
    <col min="4" max="4" width="11.25390625" style="22" customWidth="1"/>
    <col min="5" max="5" width="10.75390625" style="16" customWidth="1"/>
    <col min="6" max="6" width="12.50390625" style="22" customWidth="1"/>
    <col min="7" max="7" width="14.625" style="22" customWidth="1"/>
    <col min="8" max="8" width="15.75390625" style="22" customWidth="1"/>
    <col min="9" max="9" width="14.625" style="22" customWidth="1"/>
    <col min="10" max="10" width="12.125" style="22" bestFit="1" customWidth="1"/>
    <col min="11" max="11" width="12.375" style="22" bestFit="1" customWidth="1"/>
    <col min="12" max="12" width="5.75390625" style="22" bestFit="1" customWidth="1"/>
    <col min="13" max="13" width="6.75390625" style="22" bestFit="1" customWidth="1"/>
    <col min="14" max="14" width="12.625" style="22" customWidth="1"/>
    <col min="15" max="16384" width="9.00390625" style="22" customWidth="1"/>
  </cols>
  <sheetData>
    <row r="1" ht="12.75" customHeight="1">
      <c r="A1" s="25" t="s">
        <v>139</v>
      </c>
    </row>
    <row r="2" ht="12.75" customHeight="1">
      <c r="A2" s="276" t="s">
        <v>200</v>
      </c>
    </row>
    <row r="4" ht="12.75" customHeight="1">
      <c r="A4" s="25" t="s">
        <v>86</v>
      </c>
    </row>
    <row r="6" spans="1:2" ht="12.75" customHeight="1">
      <c r="A6" s="25">
        <v>1</v>
      </c>
      <c r="B6" s="25" t="s">
        <v>135</v>
      </c>
    </row>
    <row r="8" spans="2:11" ht="12.75" customHeight="1">
      <c r="B8" s="125"/>
      <c r="C8" s="125"/>
      <c r="D8" s="125"/>
      <c r="E8" s="125"/>
      <c r="F8" s="125"/>
      <c r="G8" s="125"/>
      <c r="H8" s="125"/>
      <c r="I8" s="125"/>
      <c r="J8" s="126"/>
      <c r="K8" s="126"/>
    </row>
    <row r="9" spans="2:11" ht="12.75" customHeight="1">
      <c r="B9" s="125"/>
      <c r="C9" s="125"/>
      <c r="D9" s="125"/>
      <c r="E9" s="125"/>
      <c r="F9" s="125"/>
      <c r="G9" s="125"/>
      <c r="H9" s="125"/>
      <c r="I9" s="125"/>
      <c r="J9" s="126"/>
      <c r="K9" s="126"/>
    </row>
    <row r="10" spans="2:11" ht="12.75" customHeight="1">
      <c r="B10" s="125"/>
      <c r="C10" s="125"/>
      <c r="D10" s="125"/>
      <c r="E10" s="125"/>
      <c r="F10" s="125"/>
      <c r="G10" s="125"/>
      <c r="H10" s="125"/>
      <c r="I10" s="125"/>
      <c r="J10" s="126"/>
      <c r="K10" s="126"/>
    </row>
    <row r="11" spans="2:11" ht="12.75" customHeight="1">
      <c r="B11" s="125"/>
      <c r="C11" s="125"/>
      <c r="D11" s="125"/>
      <c r="E11" s="125"/>
      <c r="F11" s="125"/>
      <c r="G11" s="125"/>
      <c r="H11" s="125"/>
      <c r="I11" s="125"/>
      <c r="J11" s="126"/>
      <c r="K11" s="126"/>
    </row>
    <row r="12" spans="2:9" ht="12.75" customHeight="1">
      <c r="B12" s="127"/>
      <c r="C12" s="127"/>
      <c r="D12" s="127"/>
      <c r="E12" s="127"/>
      <c r="F12" s="127"/>
      <c r="G12" s="127"/>
      <c r="H12" s="127"/>
      <c r="I12" s="127"/>
    </row>
    <row r="13" spans="2:9" ht="12.75" customHeight="1">
      <c r="B13" s="127"/>
      <c r="C13" s="127"/>
      <c r="D13" s="127"/>
      <c r="E13" s="127"/>
      <c r="F13" s="127"/>
      <c r="G13" s="127"/>
      <c r="H13" s="127"/>
      <c r="I13" s="127"/>
    </row>
    <row r="14" spans="2:9" ht="12.75" customHeight="1">
      <c r="B14" s="127"/>
      <c r="C14" s="127"/>
      <c r="D14" s="127"/>
      <c r="E14" s="127"/>
      <c r="F14" s="127"/>
      <c r="G14" s="127"/>
      <c r="H14" s="127"/>
      <c r="I14" s="127"/>
    </row>
    <row r="15" spans="2:9" ht="12.75" customHeight="1">
      <c r="B15" s="127"/>
      <c r="C15" s="127"/>
      <c r="D15" s="127"/>
      <c r="E15" s="127"/>
      <c r="F15" s="127"/>
      <c r="G15" s="127"/>
      <c r="H15" s="127"/>
      <c r="I15" s="127"/>
    </row>
    <row r="16" spans="2:9" ht="12.75" customHeight="1">
      <c r="B16" s="127"/>
      <c r="C16" s="127"/>
      <c r="D16" s="127"/>
      <c r="E16" s="127"/>
      <c r="F16" s="127"/>
      <c r="G16" s="127"/>
      <c r="H16" s="127"/>
      <c r="I16" s="127"/>
    </row>
    <row r="17" spans="2:9" ht="12.75" customHeight="1">
      <c r="B17" s="127"/>
      <c r="C17" s="127"/>
      <c r="D17" s="127"/>
      <c r="E17" s="127"/>
      <c r="F17" s="127"/>
      <c r="G17" s="127"/>
      <c r="H17" s="127"/>
      <c r="I17" s="127"/>
    </row>
    <row r="18" spans="1:9" ht="12.75" customHeight="1">
      <c r="A18" s="25">
        <v>2</v>
      </c>
      <c r="B18" s="25" t="s">
        <v>136</v>
      </c>
      <c r="D18" s="127"/>
      <c r="E18" s="127"/>
      <c r="F18" s="127"/>
      <c r="G18" s="127"/>
      <c r="H18" s="127"/>
      <c r="I18" s="127"/>
    </row>
    <row r="19" spans="2:9" ht="12.75" customHeight="1">
      <c r="B19" s="127"/>
      <c r="C19" s="127"/>
      <c r="D19" s="127"/>
      <c r="E19" s="127"/>
      <c r="F19" s="127"/>
      <c r="G19" s="127"/>
      <c r="H19" s="127"/>
      <c r="I19" s="127"/>
    </row>
    <row r="20" spans="2:9" ht="12.75" customHeight="1">
      <c r="B20" s="127"/>
      <c r="C20" s="127"/>
      <c r="D20" s="127"/>
      <c r="E20" s="127"/>
      <c r="F20" s="127"/>
      <c r="G20" s="127"/>
      <c r="H20" s="127"/>
      <c r="I20" s="127"/>
    </row>
    <row r="21" spans="2:9" ht="12.75" customHeight="1">
      <c r="B21" s="127"/>
      <c r="C21" s="127"/>
      <c r="D21" s="127"/>
      <c r="E21" s="127"/>
      <c r="F21" s="127"/>
      <c r="G21" s="127"/>
      <c r="H21" s="127"/>
      <c r="I21" s="127"/>
    </row>
    <row r="22" spans="2:9" ht="12.75" customHeight="1">
      <c r="B22" s="127"/>
      <c r="C22" s="127"/>
      <c r="D22" s="127"/>
      <c r="E22" s="127"/>
      <c r="F22" s="127"/>
      <c r="G22" s="127"/>
      <c r="H22" s="127"/>
      <c r="I22" s="127"/>
    </row>
    <row r="23" spans="2:9" ht="12.75" customHeight="1">
      <c r="B23" s="127"/>
      <c r="C23" s="127"/>
      <c r="D23" s="127"/>
      <c r="E23" s="127"/>
      <c r="F23" s="127"/>
      <c r="G23" s="127"/>
      <c r="H23" s="127"/>
      <c r="I23" s="127"/>
    </row>
    <row r="24" spans="2:9" ht="12.75" customHeight="1">
      <c r="B24" s="128" t="s">
        <v>73</v>
      </c>
      <c r="C24" s="127"/>
      <c r="E24" s="128" t="s">
        <v>74</v>
      </c>
      <c r="F24" s="127"/>
      <c r="G24" s="127"/>
      <c r="H24" s="127"/>
      <c r="I24" s="127"/>
    </row>
    <row r="25" spans="2:9" ht="12.75" customHeight="1">
      <c r="B25" s="128" t="s">
        <v>75</v>
      </c>
      <c r="C25" s="127"/>
      <c r="E25" s="128" t="s">
        <v>76</v>
      </c>
      <c r="F25" s="127"/>
      <c r="G25" s="127"/>
      <c r="H25" s="127"/>
      <c r="I25" s="127"/>
    </row>
    <row r="26" spans="2:9" ht="12.75" customHeight="1">
      <c r="B26" s="128" t="s">
        <v>77</v>
      </c>
      <c r="C26" s="127"/>
      <c r="E26" s="128" t="s">
        <v>78</v>
      </c>
      <c r="F26" s="127"/>
      <c r="G26" s="127"/>
      <c r="H26" s="127"/>
      <c r="I26" s="127"/>
    </row>
    <row r="27" spans="2:9" ht="12.75" customHeight="1">
      <c r="B27" s="128"/>
      <c r="C27" s="127"/>
      <c r="D27" s="128"/>
      <c r="E27" s="127"/>
      <c r="F27" s="127"/>
      <c r="G27" s="127"/>
      <c r="H27" s="127"/>
      <c r="I27" s="127"/>
    </row>
    <row r="28" spans="2:9" ht="12.75" customHeight="1">
      <c r="B28" s="128"/>
      <c r="C28" s="127"/>
      <c r="D28" s="128"/>
      <c r="E28" s="127"/>
      <c r="F28" s="127"/>
      <c r="G28" s="127"/>
      <c r="H28" s="127"/>
      <c r="I28" s="127"/>
    </row>
    <row r="29" spans="2:9" ht="12.75" customHeight="1">
      <c r="B29" s="128"/>
      <c r="C29" s="127"/>
      <c r="D29" s="128"/>
      <c r="E29" s="127"/>
      <c r="F29" s="127"/>
      <c r="G29" s="127"/>
      <c r="H29" s="127"/>
      <c r="I29" s="127"/>
    </row>
    <row r="30" spans="2:9" ht="12.75" customHeight="1">
      <c r="B30" s="128"/>
      <c r="C30" s="127"/>
      <c r="D30" s="128"/>
      <c r="E30" s="127"/>
      <c r="F30" s="127"/>
      <c r="G30" s="127"/>
      <c r="H30" s="127"/>
      <c r="I30" s="127"/>
    </row>
    <row r="31" spans="2:9" ht="12.75" customHeight="1">
      <c r="B31" s="128"/>
      <c r="C31" s="127"/>
      <c r="D31" s="128"/>
      <c r="E31" s="127"/>
      <c r="F31" s="127"/>
      <c r="G31" s="127"/>
      <c r="H31" s="127"/>
      <c r="I31" s="127"/>
    </row>
    <row r="32" spans="2:9" ht="12.75" customHeight="1">
      <c r="B32" s="128"/>
      <c r="C32" s="127"/>
      <c r="D32" s="128"/>
      <c r="E32" s="127"/>
      <c r="F32" s="127"/>
      <c r="G32" s="127"/>
      <c r="H32" s="127"/>
      <c r="I32" s="127"/>
    </row>
    <row r="33" spans="1:9" ht="12.75" customHeight="1">
      <c r="A33" s="25">
        <v>3</v>
      </c>
      <c r="B33" s="40" t="s">
        <v>259</v>
      </c>
      <c r="C33" s="127"/>
      <c r="D33" s="127"/>
      <c r="E33" s="127"/>
      <c r="F33" s="127"/>
      <c r="G33" s="127"/>
      <c r="H33" s="127"/>
      <c r="I33" s="127"/>
    </row>
    <row r="34" spans="2:9" ht="12.75" customHeight="1">
      <c r="B34" s="36"/>
      <c r="C34" s="127"/>
      <c r="D34" s="127"/>
      <c r="E34" s="127"/>
      <c r="F34" s="127"/>
      <c r="G34" s="127"/>
      <c r="H34" s="127"/>
      <c r="I34" s="127"/>
    </row>
    <row r="35" spans="2:9" ht="12.75" customHeight="1">
      <c r="B35" s="22" t="s">
        <v>17</v>
      </c>
      <c r="C35" s="127"/>
      <c r="D35" s="127"/>
      <c r="E35" s="127"/>
      <c r="F35" s="127"/>
      <c r="G35" s="127"/>
      <c r="H35" s="127"/>
      <c r="I35" s="127"/>
    </row>
    <row r="36" spans="2:9" ht="12.75" customHeight="1">
      <c r="B36" s="127"/>
      <c r="C36" s="127"/>
      <c r="D36" s="127"/>
      <c r="E36" s="127"/>
      <c r="F36" s="127"/>
      <c r="G36" s="127"/>
      <c r="H36" s="127"/>
      <c r="I36" s="127"/>
    </row>
    <row r="37" spans="1:2" s="41" customFormat="1" ht="12.75" customHeight="1">
      <c r="A37" s="40">
        <v>4</v>
      </c>
      <c r="B37" s="40" t="s">
        <v>50</v>
      </c>
    </row>
    <row r="38" spans="2:9" ht="12.75" customHeight="1">
      <c r="B38" s="36"/>
      <c r="C38" s="36"/>
      <c r="D38" s="36"/>
      <c r="E38" s="36"/>
      <c r="F38" s="36"/>
      <c r="G38" s="36"/>
      <c r="H38" s="36"/>
      <c r="I38" s="36"/>
    </row>
    <row r="39" spans="1:2" ht="12.75" customHeight="1">
      <c r="A39" s="22"/>
      <c r="B39" s="22" t="s">
        <v>87</v>
      </c>
    </row>
    <row r="41" spans="1:9" ht="12.75" customHeight="1">
      <c r="A41" s="25">
        <v>5</v>
      </c>
      <c r="B41" s="40" t="s">
        <v>246</v>
      </c>
      <c r="C41" s="127"/>
      <c r="D41" s="127"/>
      <c r="E41" s="127"/>
      <c r="F41" s="127"/>
      <c r="G41" s="127"/>
      <c r="H41" s="127"/>
      <c r="I41" s="127"/>
    </row>
    <row r="42" spans="2:9" ht="12.75" customHeight="1">
      <c r="B42" s="127"/>
      <c r="C42" s="127"/>
      <c r="D42" s="127"/>
      <c r="E42" s="127"/>
      <c r="F42" s="127"/>
      <c r="G42" s="127"/>
      <c r="H42" s="127"/>
      <c r="I42" s="127"/>
    </row>
    <row r="43" ht="12.75" customHeight="1">
      <c r="A43" s="22"/>
    </row>
    <row r="44" ht="12.75" customHeight="1">
      <c r="A44" s="22"/>
    </row>
    <row r="46" spans="1:2" ht="12.75" customHeight="1">
      <c r="A46" s="25">
        <v>6</v>
      </c>
      <c r="B46" s="25" t="s">
        <v>247</v>
      </c>
    </row>
    <row r="48" spans="2:9" ht="12.75" customHeight="1">
      <c r="B48" s="128"/>
      <c r="C48" s="128"/>
      <c r="D48" s="128"/>
      <c r="E48" s="128"/>
      <c r="F48" s="128"/>
      <c r="G48" s="128"/>
      <c r="H48" s="128"/>
      <c r="I48" s="128"/>
    </row>
    <row r="49" spans="2:9" ht="12.75" customHeight="1">
      <c r="B49" s="128"/>
      <c r="C49" s="128"/>
      <c r="D49" s="128"/>
      <c r="E49" s="128"/>
      <c r="F49" s="128"/>
      <c r="G49" s="128"/>
      <c r="H49" s="128"/>
      <c r="I49" s="128"/>
    </row>
    <row r="50" spans="1:9" s="41" customFormat="1" ht="12.75" customHeight="1">
      <c r="A50" s="25">
        <v>7</v>
      </c>
      <c r="B50" s="42" t="s">
        <v>179</v>
      </c>
      <c r="C50" s="42"/>
      <c r="D50" s="42"/>
      <c r="E50" s="129"/>
      <c r="F50" s="129"/>
      <c r="G50" s="129"/>
      <c r="H50" s="43"/>
      <c r="I50" s="43"/>
    </row>
    <row r="51" s="41" customFormat="1" ht="12.75" customHeight="1">
      <c r="A51" s="40"/>
    </row>
    <row r="52" spans="2:9" ht="12.75" customHeight="1">
      <c r="B52" s="36"/>
      <c r="C52" s="36"/>
      <c r="D52" s="36"/>
      <c r="E52" s="36"/>
      <c r="F52" s="36"/>
      <c r="G52" s="36"/>
      <c r="H52" s="36"/>
      <c r="I52" s="36"/>
    </row>
    <row r="53" spans="2:9" ht="12.75" customHeight="1">
      <c r="B53" s="36"/>
      <c r="C53" s="36"/>
      <c r="D53" s="36"/>
      <c r="E53" s="36"/>
      <c r="F53" s="36"/>
      <c r="G53" s="36"/>
      <c r="H53" s="36"/>
      <c r="I53" s="36"/>
    </row>
    <row r="54" spans="1:9" s="41" customFormat="1" ht="12.75" customHeight="1">
      <c r="A54" s="40"/>
      <c r="B54" s="128"/>
      <c r="C54" s="128"/>
      <c r="D54" s="128"/>
      <c r="E54" s="128"/>
      <c r="F54" s="128"/>
      <c r="G54" s="128"/>
      <c r="H54" s="128"/>
      <c r="I54" s="128"/>
    </row>
    <row r="55" spans="1:9" s="41" customFormat="1" ht="12.75" customHeight="1">
      <c r="A55" s="40"/>
      <c r="B55" s="128"/>
      <c r="C55" s="128"/>
      <c r="D55" s="128"/>
      <c r="E55" s="128"/>
      <c r="F55" s="128"/>
      <c r="G55" s="128"/>
      <c r="H55" s="128"/>
      <c r="I55" s="128"/>
    </row>
    <row r="56" spans="1:9" s="41" customFormat="1" ht="12.75" customHeight="1">
      <c r="A56" s="40"/>
      <c r="B56" s="128"/>
      <c r="C56" s="128"/>
      <c r="D56" s="128"/>
      <c r="E56" s="128"/>
      <c r="F56" s="128"/>
      <c r="G56" s="128"/>
      <c r="H56" s="128"/>
      <c r="I56" s="128"/>
    </row>
    <row r="57" spans="1:9" s="41" customFormat="1" ht="12.75" customHeight="1">
      <c r="A57" s="40"/>
      <c r="B57" s="128"/>
      <c r="C57" s="128"/>
      <c r="D57" s="128"/>
      <c r="E57" s="128"/>
      <c r="F57" s="128"/>
      <c r="G57" s="128"/>
      <c r="H57" s="128"/>
      <c r="I57" s="128"/>
    </row>
    <row r="58" spans="1:9" s="41" customFormat="1" ht="12.75" customHeight="1">
      <c r="A58" s="40"/>
      <c r="B58" s="128"/>
      <c r="C58" s="128"/>
      <c r="D58" s="128"/>
      <c r="E58" s="128"/>
      <c r="F58" s="128"/>
      <c r="G58" s="130"/>
      <c r="I58" s="128"/>
    </row>
    <row r="59" spans="1:9" s="41" customFormat="1" ht="12.75" customHeight="1">
      <c r="A59" s="40"/>
      <c r="B59" s="128"/>
      <c r="C59" s="128"/>
      <c r="D59" s="128"/>
      <c r="E59" s="128"/>
      <c r="F59" s="128"/>
      <c r="G59" s="130"/>
      <c r="I59" s="128"/>
    </row>
    <row r="60" spans="1:9" s="41" customFormat="1" ht="12.75" customHeight="1">
      <c r="A60" s="40"/>
      <c r="B60" s="128"/>
      <c r="C60" s="128"/>
      <c r="D60" s="128"/>
      <c r="E60" s="128"/>
      <c r="F60" s="128"/>
      <c r="G60" s="130"/>
      <c r="I60" s="128"/>
    </row>
    <row r="61" spans="1:9" s="41" customFormat="1" ht="12.75" customHeight="1">
      <c r="A61" s="40"/>
      <c r="B61" s="303" t="s">
        <v>44</v>
      </c>
      <c r="C61" s="304"/>
      <c r="D61" s="161" t="s">
        <v>36</v>
      </c>
      <c r="E61" s="179" t="s">
        <v>38</v>
      </c>
      <c r="F61" s="180" t="s">
        <v>39</v>
      </c>
      <c r="G61" s="181" t="s">
        <v>40</v>
      </c>
      <c r="H61" s="182" t="s">
        <v>171</v>
      </c>
      <c r="I61" s="182" t="s">
        <v>72</v>
      </c>
    </row>
    <row r="62" spans="1:9" s="41" customFormat="1" ht="12.75" customHeight="1">
      <c r="A62" s="40"/>
      <c r="B62" s="305"/>
      <c r="C62" s="306"/>
      <c r="D62" s="183" t="s">
        <v>45</v>
      </c>
      <c r="E62" s="184" t="s">
        <v>92</v>
      </c>
      <c r="F62" s="184" t="s">
        <v>92</v>
      </c>
      <c r="G62" s="184" t="s">
        <v>92</v>
      </c>
      <c r="H62" s="185" t="s">
        <v>41</v>
      </c>
      <c r="I62" s="185" t="s">
        <v>41</v>
      </c>
    </row>
    <row r="63" spans="1:9" s="41" customFormat="1" ht="12.75" customHeight="1">
      <c r="A63" s="40"/>
      <c r="B63" s="305"/>
      <c r="C63" s="306"/>
      <c r="D63" s="183" t="s">
        <v>37</v>
      </c>
      <c r="E63" s="184" t="s">
        <v>46</v>
      </c>
      <c r="F63" s="184" t="s">
        <v>46</v>
      </c>
      <c r="G63" s="184" t="s">
        <v>46</v>
      </c>
      <c r="H63" s="185" t="s">
        <v>172</v>
      </c>
      <c r="I63" s="185" t="s">
        <v>42</v>
      </c>
    </row>
    <row r="64" spans="1:9" s="41" customFormat="1" ht="12.75" customHeight="1">
      <c r="A64" s="40"/>
      <c r="B64" s="305"/>
      <c r="C64" s="306"/>
      <c r="D64" s="183"/>
      <c r="E64" s="184"/>
      <c r="F64" s="186"/>
      <c r="G64" s="187"/>
      <c r="H64" s="185" t="s">
        <v>43</v>
      </c>
      <c r="I64" s="185" t="s">
        <v>43</v>
      </c>
    </row>
    <row r="65" spans="1:9" s="41" customFormat="1" ht="12.75" customHeight="1">
      <c r="A65" s="40"/>
      <c r="B65" s="307"/>
      <c r="C65" s="308"/>
      <c r="D65" s="189"/>
      <c r="E65" s="188" t="s">
        <v>54</v>
      </c>
      <c r="F65" s="190" t="s">
        <v>54</v>
      </c>
      <c r="G65" s="188" t="s">
        <v>54</v>
      </c>
      <c r="H65" s="191" t="s">
        <v>54</v>
      </c>
      <c r="I65" s="191" t="s">
        <v>54</v>
      </c>
    </row>
    <row r="66" spans="1:9" s="41" customFormat="1" ht="18" customHeight="1">
      <c r="A66" s="40"/>
      <c r="B66" s="309">
        <v>39173</v>
      </c>
      <c r="C66" s="310"/>
      <c r="D66" s="178">
        <v>139300</v>
      </c>
      <c r="E66" s="202">
        <v>0.675</v>
      </c>
      <c r="F66" s="202">
        <v>0.7</v>
      </c>
      <c r="G66" s="202">
        <f>+H66/D66</f>
        <v>0.6893610911701364</v>
      </c>
      <c r="H66" s="192">
        <v>96028</v>
      </c>
      <c r="I66" s="192">
        <v>96740.59</v>
      </c>
    </row>
    <row r="67" spans="1:9" s="41" customFormat="1" ht="18" customHeight="1">
      <c r="A67" s="40"/>
      <c r="B67" s="309">
        <v>39203</v>
      </c>
      <c r="C67" s="310"/>
      <c r="D67" s="178">
        <v>197200</v>
      </c>
      <c r="E67" s="202">
        <v>0.635</v>
      </c>
      <c r="F67" s="202">
        <v>0.66</v>
      </c>
      <c r="G67" s="202">
        <f>+H67/D67</f>
        <v>0.6498434077079107</v>
      </c>
      <c r="H67" s="192">
        <v>128149.12</v>
      </c>
      <c r="I67" s="192">
        <v>129099.85</v>
      </c>
    </row>
    <row r="68" spans="1:9" s="41" customFormat="1" ht="18" customHeight="1">
      <c r="A68" s="40"/>
      <c r="B68" s="309">
        <v>39234</v>
      </c>
      <c r="C68" s="310"/>
      <c r="D68" s="178">
        <v>274100</v>
      </c>
      <c r="E68" s="202">
        <v>0.645</v>
      </c>
      <c r="F68" s="202">
        <v>0.715</v>
      </c>
      <c r="G68" s="202">
        <f>+H68/D68</f>
        <v>0.6665527179861365</v>
      </c>
      <c r="H68" s="192">
        <v>182702.1</v>
      </c>
      <c r="I68" s="192">
        <v>184066.13</v>
      </c>
    </row>
    <row r="69" spans="1:10" s="41" customFormat="1" ht="18" customHeight="1">
      <c r="A69" s="40"/>
      <c r="B69" s="311" t="s">
        <v>72</v>
      </c>
      <c r="C69" s="312"/>
      <c r="D69" s="193">
        <f>+D67+D66+D68</f>
        <v>610600</v>
      </c>
      <c r="E69" s="203">
        <v>0.635</v>
      </c>
      <c r="F69" s="203">
        <v>0.715</v>
      </c>
      <c r="G69" s="203">
        <f>+H69/D69</f>
        <v>0.6663596790042581</v>
      </c>
      <c r="H69" s="199">
        <f>+H67+H66+H68</f>
        <v>406879.22</v>
      </c>
      <c r="I69" s="199">
        <f>+I67+I66+I68</f>
        <v>409906.57</v>
      </c>
      <c r="J69" s="208"/>
    </row>
    <row r="70" spans="2:9" ht="12.75" customHeight="1">
      <c r="B70" s="127"/>
      <c r="C70" s="127"/>
      <c r="D70" s="127"/>
      <c r="E70" s="127"/>
      <c r="F70" s="127"/>
      <c r="G70" s="127"/>
      <c r="H70" s="127"/>
      <c r="I70" s="127"/>
    </row>
    <row r="71" spans="1:12" ht="12.75" customHeight="1">
      <c r="A71" s="22"/>
      <c r="B71" s="299" t="s">
        <v>201</v>
      </c>
      <c r="C71" s="299"/>
      <c r="D71" s="299"/>
      <c r="E71" s="299"/>
      <c r="F71" s="299"/>
      <c r="G71" s="299"/>
      <c r="H71" s="299"/>
      <c r="I71" s="299"/>
      <c r="J71" s="16"/>
      <c r="K71" s="16"/>
      <c r="L71" s="10"/>
    </row>
    <row r="72" spans="1:11" ht="12.75" customHeight="1">
      <c r="A72" s="22"/>
      <c r="B72" s="299"/>
      <c r="C72" s="299"/>
      <c r="D72" s="299"/>
      <c r="E72" s="299"/>
      <c r="F72" s="299"/>
      <c r="G72" s="299"/>
      <c r="H72" s="299"/>
      <c r="I72" s="299"/>
      <c r="J72" s="10"/>
      <c r="K72" s="10"/>
    </row>
    <row r="73" spans="1:9" ht="27" customHeight="1">
      <c r="A73" s="22"/>
      <c r="B73" s="299"/>
      <c r="C73" s="299"/>
      <c r="D73" s="299"/>
      <c r="E73" s="299"/>
      <c r="F73" s="299"/>
      <c r="G73" s="299"/>
      <c r="H73" s="299"/>
      <c r="I73" s="299"/>
    </row>
    <row r="74" spans="1:9" ht="12.75" customHeight="1">
      <c r="A74" s="22"/>
      <c r="B74" s="173"/>
      <c r="C74" s="173"/>
      <c r="D74" s="173"/>
      <c r="E74" s="173"/>
      <c r="F74" s="173"/>
      <c r="G74" s="173"/>
      <c r="H74" s="173"/>
      <c r="I74" s="173"/>
    </row>
    <row r="75" spans="1:7" ht="12.75" customHeight="1">
      <c r="A75" s="25">
        <v>8</v>
      </c>
      <c r="B75" s="25" t="s">
        <v>248</v>
      </c>
      <c r="G75" s="143"/>
    </row>
    <row r="76" ht="12.75" customHeight="1">
      <c r="B76" s="25"/>
    </row>
    <row r="77" spans="2:9" ht="12.75" customHeight="1">
      <c r="B77" s="302" t="s">
        <v>32</v>
      </c>
      <c r="C77" s="302"/>
      <c r="D77" s="302"/>
      <c r="E77" s="302"/>
      <c r="F77" s="302"/>
      <c r="G77" s="302"/>
      <c r="H77" s="302"/>
      <c r="I77" s="302"/>
    </row>
    <row r="78" spans="2:9" ht="12.75" customHeight="1">
      <c r="B78" s="127"/>
      <c r="C78" s="36"/>
      <c r="D78" s="36"/>
      <c r="E78" s="36"/>
      <c r="F78" s="36"/>
      <c r="G78" s="36"/>
      <c r="H78" s="36"/>
      <c r="I78" s="127"/>
    </row>
    <row r="79" spans="1:2" ht="12.75" customHeight="1">
      <c r="A79" s="25">
        <v>9</v>
      </c>
      <c r="B79" s="25" t="s">
        <v>28</v>
      </c>
    </row>
    <row r="80" ht="12.75" customHeight="1">
      <c r="B80" s="25"/>
    </row>
    <row r="81" spans="2:6" ht="12.75">
      <c r="B81" s="22" t="s">
        <v>190</v>
      </c>
      <c r="F81" s="46"/>
    </row>
    <row r="82" spans="2:9" ht="12.75" customHeight="1">
      <c r="B82" s="127"/>
      <c r="C82" s="36"/>
      <c r="D82" s="36"/>
      <c r="E82" s="36"/>
      <c r="F82" s="36"/>
      <c r="G82" s="36"/>
      <c r="H82" s="36"/>
      <c r="I82" s="133"/>
    </row>
    <row r="83" spans="1:9" ht="12.75" customHeight="1">
      <c r="A83" s="25">
        <v>10</v>
      </c>
      <c r="B83" s="25" t="s">
        <v>249</v>
      </c>
      <c r="C83" s="36"/>
      <c r="D83" s="36"/>
      <c r="E83" s="36"/>
      <c r="F83" s="36"/>
      <c r="G83" s="36"/>
      <c r="H83" s="36"/>
      <c r="I83" s="127"/>
    </row>
    <row r="84" spans="2:9" ht="12.75" customHeight="1">
      <c r="B84" s="25"/>
      <c r="C84" s="36"/>
      <c r="D84" s="36"/>
      <c r="E84" s="36"/>
      <c r="F84" s="36"/>
      <c r="G84" s="36"/>
      <c r="H84" s="36"/>
      <c r="I84" s="127"/>
    </row>
    <row r="85" spans="2:9" ht="12.75" customHeight="1">
      <c r="B85" s="281"/>
      <c r="C85" s="281"/>
      <c r="D85" s="281"/>
      <c r="E85" s="281"/>
      <c r="F85" s="281"/>
      <c r="G85" s="281"/>
      <c r="H85" s="281"/>
      <c r="I85" s="281"/>
    </row>
    <row r="86" spans="2:9" ht="12.75" customHeight="1">
      <c r="B86" s="281"/>
      <c r="C86" s="281"/>
      <c r="D86" s="281"/>
      <c r="E86" s="281"/>
      <c r="F86" s="281"/>
      <c r="G86" s="281"/>
      <c r="H86" s="281"/>
      <c r="I86" s="281"/>
    </row>
    <row r="87" spans="2:9" ht="12.75" customHeight="1">
      <c r="B87" s="281"/>
      <c r="C87" s="281"/>
      <c r="D87" s="281"/>
      <c r="E87" s="281"/>
      <c r="F87" s="281"/>
      <c r="G87" s="281"/>
      <c r="H87" s="281"/>
      <c r="I87" s="281"/>
    </row>
    <row r="88" spans="1:9" ht="12.75" customHeight="1">
      <c r="A88" s="40">
        <v>11</v>
      </c>
      <c r="B88" s="40" t="s">
        <v>184</v>
      </c>
      <c r="C88" s="36"/>
      <c r="D88" s="36"/>
      <c r="E88" s="36"/>
      <c r="F88" s="36"/>
      <c r="G88" s="36"/>
      <c r="H88" s="36"/>
      <c r="I88" s="36"/>
    </row>
    <row r="89" spans="1:9" ht="12.75" customHeight="1">
      <c r="A89" s="40"/>
      <c r="B89" s="40"/>
      <c r="C89" s="36"/>
      <c r="D89" s="36"/>
      <c r="E89" s="36"/>
      <c r="F89" s="36"/>
      <c r="G89" s="36"/>
      <c r="H89" s="36"/>
      <c r="I89" s="36"/>
    </row>
    <row r="90" spans="1:9" ht="12.75" customHeight="1">
      <c r="A90" s="40"/>
      <c r="B90" s="40"/>
      <c r="C90" s="36"/>
      <c r="D90" s="36"/>
      <c r="E90" s="36"/>
      <c r="F90" s="36"/>
      <c r="G90" s="36"/>
      <c r="H90" s="36"/>
      <c r="I90" s="36"/>
    </row>
    <row r="91" spans="1:9" ht="12.75" customHeight="1">
      <c r="A91" s="40"/>
      <c r="B91" s="40"/>
      <c r="C91" s="36"/>
      <c r="D91" s="36"/>
      <c r="E91" s="36"/>
      <c r="F91" s="36"/>
      <c r="G91" s="36"/>
      <c r="H91" s="36"/>
      <c r="I91" s="36"/>
    </row>
    <row r="92" spans="1:2" ht="12.75" customHeight="1">
      <c r="A92" s="25">
        <v>12</v>
      </c>
      <c r="B92" s="25" t="s">
        <v>23</v>
      </c>
    </row>
    <row r="93" ht="12.75" customHeight="1">
      <c r="B93" s="25"/>
    </row>
    <row r="94" ht="12.75" customHeight="1">
      <c r="B94" s="25"/>
    </row>
    <row r="95" ht="12.75" customHeight="1">
      <c r="B95" s="25"/>
    </row>
    <row r="96" ht="12.75" customHeight="1">
      <c r="B96" s="25"/>
    </row>
    <row r="97" ht="12.75" customHeight="1">
      <c r="B97" s="25"/>
    </row>
    <row r="98" ht="12.75" customHeight="1">
      <c r="B98" s="25"/>
    </row>
    <row r="99" ht="12.75" customHeight="1">
      <c r="B99" s="25"/>
    </row>
    <row r="100" ht="12.75" customHeight="1">
      <c r="B100" s="25"/>
    </row>
    <row r="101" ht="12.75" customHeight="1">
      <c r="B101" s="25"/>
    </row>
    <row r="102" spans="2:9" ht="12.75" customHeight="1">
      <c r="B102" s="173"/>
      <c r="C102" s="173"/>
      <c r="D102" s="173"/>
      <c r="E102" s="173"/>
      <c r="F102" s="173"/>
      <c r="G102" s="173"/>
      <c r="H102" s="173"/>
      <c r="I102" s="173"/>
    </row>
    <row r="103" spans="2:9" ht="12.75" customHeight="1">
      <c r="B103" s="173"/>
      <c r="C103" s="173"/>
      <c r="D103" s="173"/>
      <c r="E103" s="173"/>
      <c r="F103" s="173"/>
      <c r="G103" s="173"/>
      <c r="H103" s="173"/>
      <c r="I103" s="173"/>
    </row>
    <row r="104" spans="1:5" ht="12.75" customHeight="1">
      <c r="A104" s="25">
        <v>13</v>
      </c>
      <c r="B104" s="25" t="s">
        <v>3</v>
      </c>
      <c r="E104" s="22"/>
    </row>
    <row r="105" ht="12.75" customHeight="1">
      <c r="E105" s="22"/>
    </row>
    <row r="106" spans="2:9" ht="12.75" customHeight="1">
      <c r="B106" s="298" t="s">
        <v>216</v>
      </c>
      <c r="C106" s="298"/>
      <c r="D106" s="298"/>
      <c r="E106" s="298"/>
      <c r="F106" s="298"/>
      <c r="G106" s="298"/>
      <c r="H106" s="298"/>
      <c r="I106" s="298"/>
    </row>
    <row r="107" spans="5:9" ht="12.75" customHeight="1">
      <c r="E107" s="21"/>
      <c r="G107" s="166" t="s">
        <v>185</v>
      </c>
      <c r="I107" s="166" t="s">
        <v>218</v>
      </c>
    </row>
    <row r="108" spans="3:9" ht="12.75" customHeight="1">
      <c r="C108" s="36"/>
      <c r="D108" s="36"/>
      <c r="E108" s="36"/>
      <c r="F108" s="36"/>
      <c r="G108" s="166" t="s">
        <v>186</v>
      </c>
      <c r="H108" s="36"/>
      <c r="I108" s="166" t="s">
        <v>217</v>
      </c>
    </row>
    <row r="109" spans="2:11" ht="12.75" customHeight="1">
      <c r="B109" s="36"/>
      <c r="C109" s="36"/>
      <c r="D109" s="36"/>
      <c r="E109" s="36"/>
      <c r="F109" s="36"/>
      <c r="G109" s="135" t="s">
        <v>33</v>
      </c>
      <c r="H109" s="204"/>
      <c r="I109" s="135" t="s">
        <v>159</v>
      </c>
      <c r="K109" s="10"/>
    </row>
    <row r="110" spans="2:11" ht="12.75" customHeight="1">
      <c r="B110" s="36"/>
      <c r="C110" s="36"/>
      <c r="D110" s="36"/>
      <c r="E110" s="36"/>
      <c r="F110" s="36"/>
      <c r="G110" s="168" t="s">
        <v>82</v>
      </c>
      <c r="H110" s="36"/>
      <c r="I110" s="168" t="s">
        <v>82</v>
      </c>
      <c r="K110" s="10"/>
    </row>
    <row r="111" spans="2:11" ht="12.75" customHeight="1">
      <c r="B111" s="46" t="s">
        <v>157</v>
      </c>
      <c r="C111" s="205" t="s">
        <v>150</v>
      </c>
      <c r="D111" s="36"/>
      <c r="E111" s="36"/>
      <c r="F111" s="36"/>
      <c r="G111" s="36"/>
      <c r="H111" s="211"/>
      <c r="I111" s="36"/>
      <c r="K111" s="10"/>
    </row>
    <row r="112" spans="3:11" ht="12.75" customHeight="1">
      <c r="C112" s="205" t="s">
        <v>158</v>
      </c>
      <c r="D112" s="36"/>
      <c r="E112" s="36"/>
      <c r="F112" s="36"/>
      <c r="G112" s="206">
        <v>54891</v>
      </c>
      <c r="H112" s="211"/>
      <c r="I112" s="206">
        <v>58889</v>
      </c>
      <c r="K112" s="10"/>
    </row>
    <row r="113" spans="2:11" ht="12.75" customHeight="1" thickBot="1">
      <c r="B113" s="36"/>
      <c r="C113" s="36"/>
      <c r="D113" s="36"/>
      <c r="E113" s="36"/>
      <c r="F113" s="36"/>
      <c r="G113" s="207">
        <f>SUM(G111:G112)</f>
        <v>54891</v>
      </c>
      <c r="H113" s="36"/>
      <c r="I113" s="207">
        <f>SUM(I111:I112)</f>
        <v>58889</v>
      </c>
      <c r="K113" s="10"/>
    </row>
    <row r="114" spans="2:11" ht="12.75" customHeight="1" thickTop="1">
      <c r="B114" s="36"/>
      <c r="C114" s="36"/>
      <c r="D114" s="36"/>
      <c r="E114" s="36"/>
      <c r="F114" s="36"/>
      <c r="G114" s="36"/>
      <c r="H114" s="36"/>
      <c r="I114" s="36"/>
      <c r="K114" s="10"/>
    </row>
    <row r="115" spans="2:11" ht="12.75" customHeight="1">
      <c r="B115" s="205" t="s">
        <v>68</v>
      </c>
      <c r="C115" s="36"/>
      <c r="D115" s="36"/>
      <c r="E115" s="36"/>
      <c r="F115" s="36"/>
      <c r="G115" s="36"/>
      <c r="H115" s="36"/>
      <c r="I115" s="36"/>
      <c r="K115" s="10"/>
    </row>
    <row r="116" spans="3:11" ht="12.75" customHeight="1">
      <c r="C116" s="36"/>
      <c r="D116" s="36"/>
      <c r="E116" s="36"/>
      <c r="F116" s="36"/>
      <c r="G116" s="36"/>
      <c r="H116" s="36"/>
      <c r="I116" s="36"/>
      <c r="K116" s="10"/>
    </row>
    <row r="117" spans="1:11" ht="12.75" customHeight="1">
      <c r="A117" s="25">
        <v>14</v>
      </c>
      <c r="B117" s="25" t="s">
        <v>4</v>
      </c>
      <c r="H117" s="124"/>
      <c r="I117" s="124"/>
      <c r="K117" s="10"/>
    </row>
    <row r="118" spans="2:13" ht="12.75" customHeight="1">
      <c r="B118" s="25"/>
      <c r="K118" s="10"/>
      <c r="L118" s="16"/>
      <c r="M118" s="16"/>
    </row>
    <row r="119" spans="2:14" ht="12.75" customHeight="1">
      <c r="B119" s="25"/>
      <c r="K119" s="143"/>
      <c r="L119" s="16"/>
      <c r="M119" s="16"/>
      <c r="N119" s="172"/>
    </row>
    <row r="120" spans="2:14" ht="12.75" customHeight="1">
      <c r="B120" s="25"/>
      <c r="K120" s="10"/>
      <c r="L120" s="16"/>
      <c r="M120" s="16"/>
      <c r="N120" s="172"/>
    </row>
    <row r="121" spans="2:14" ht="12.75" customHeight="1">
      <c r="B121" s="25"/>
      <c r="K121" s="10"/>
      <c r="L121" s="16"/>
      <c r="M121" s="16"/>
      <c r="N121" s="172"/>
    </row>
    <row r="122" spans="2:11" ht="12.75" customHeight="1">
      <c r="B122" s="25"/>
      <c r="K122" s="143"/>
    </row>
    <row r="123" spans="2:11" ht="12.75" customHeight="1">
      <c r="B123" s="25"/>
      <c r="K123" s="143"/>
    </row>
    <row r="124" spans="2:11" ht="12.75" customHeight="1">
      <c r="B124" s="25"/>
      <c r="K124" s="143"/>
    </row>
    <row r="125" spans="2:11" ht="12.75" customHeight="1">
      <c r="B125" s="25"/>
      <c r="K125" s="10"/>
    </row>
    <row r="126" ht="12.75" customHeight="1">
      <c r="B126" s="25"/>
    </row>
    <row r="127" spans="1:9" ht="12.75" customHeight="1">
      <c r="A127" s="25">
        <v>15</v>
      </c>
      <c r="B127" s="25" t="s">
        <v>29</v>
      </c>
      <c r="F127" s="16"/>
      <c r="G127" s="10"/>
      <c r="H127" s="16"/>
      <c r="I127" s="16"/>
    </row>
    <row r="128" spans="2:9" ht="12.75" customHeight="1">
      <c r="B128" s="25"/>
      <c r="F128" s="16"/>
      <c r="G128" s="10"/>
      <c r="H128" s="16"/>
      <c r="I128" s="16"/>
    </row>
    <row r="129" spans="2:9" ht="12.75" customHeight="1">
      <c r="B129" s="25"/>
      <c r="F129" s="16"/>
      <c r="G129" s="16"/>
      <c r="H129" s="16"/>
      <c r="I129" s="16"/>
    </row>
    <row r="130" spans="2:9" ht="12.75" customHeight="1">
      <c r="B130" s="25"/>
      <c r="F130" s="16"/>
      <c r="G130" s="16"/>
      <c r="H130" s="16"/>
      <c r="I130" s="16"/>
    </row>
    <row r="131" spans="2:9" ht="12.75" customHeight="1">
      <c r="B131" s="25"/>
      <c r="F131" s="16"/>
      <c r="G131" s="16"/>
      <c r="H131" s="16"/>
      <c r="I131" s="16"/>
    </row>
    <row r="132" spans="2:9" ht="12.75" customHeight="1">
      <c r="B132" s="25"/>
      <c r="F132" s="16"/>
      <c r="G132" s="16"/>
      <c r="H132" s="16"/>
      <c r="I132" s="16"/>
    </row>
    <row r="133" spans="2:9" ht="12.75" customHeight="1">
      <c r="B133" s="25"/>
      <c r="F133" s="16"/>
      <c r="G133" s="16"/>
      <c r="H133" s="16"/>
      <c r="I133" s="16"/>
    </row>
    <row r="134" spans="1:2" ht="12.75" customHeight="1">
      <c r="A134" s="25">
        <v>16</v>
      </c>
      <c r="B134" s="25" t="s">
        <v>51</v>
      </c>
    </row>
    <row r="135" ht="12.75" customHeight="1">
      <c r="G135" s="124"/>
    </row>
    <row r="136" spans="2:9" ht="12.75" customHeight="1">
      <c r="B136" s="301" t="s">
        <v>176</v>
      </c>
      <c r="C136" s="301"/>
      <c r="D136" s="301"/>
      <c r="E136" s="301"/>
      <c r="F136" s="301"/>
      <c r="G136" s="301"/>
      <c r="H136" s="301"/>
      <c r="I136" s="301"/>
    </row>
    <row r="137" spans="2:9" ht="12.75" customHeight="1">
      <c r="B137" s="301"/>
      <c r="C137" s="301"/>
      <c r="D137" s="301"/>
      <c r="E137" s="301"/>
      <c r="F137" s="301"/>
      <c r="G137" s="301"/>
      <c r="H137" s="301"/>
      <c r="I137" s="301"/>
    </row>
    <row r="138" spans="2:9" ht="12.75" customHeight="1">
      <c r="B138" s="36"/>
      <c r="C138" s="36"/>
      <c r="D138" s="36"/>
      <c r="E138" s="36"/>
      <c r="F138" s="36"/>
      <c r="G138" s="36"/>
      <c r="H138" s="36"/>
      <c r="I138" s="36"/>
    </row>
    <row r="139" spans="1:5" ht="12.75" customHeight="1">
      <c r="A139" s="25">
        <v>17</v>
      </c>
      <c r="B139" s="25" t="s">
        <v>124</v>
      </c>
      <c r="E139" s="22"/>
    </row>
    <row r="140" spans="2:5" ht="12.75" customHeight="1">
      <c r="B140" s="25"/>
      <c r="E140" s="22"/>
    </row>
    <row r="141" spans="2:9" ht="12.75" customHeight="1">
      <c r="B141" s="299" t="s">
        <v>125</v>
      </c>
      <c r="C141" s="299"/>
      <c r="D141" s="299"/>
      <c r="E141" s="299"/>
      <c r="F141" s="299"/>
      <c r="G141" s="299"/>
      <c r="H141" s="299"/>
      <c r="I141" s="299"/>
    </row>
    <row r="142" spans="2:9" ht="12.75" customHeight="1">
      <c r="B142" s="25"/>
      <c r="E142" s="22"/>
      <c r="G142" s="135"/>
      <c r="H142" s="135"/>
      <c r="I142" s="135"/>
    </row>
    <row r="143" spans="1:9" ht="12.75" customHeight="1">
      <c r="A143" s="25">
        <v>18</v>
      </c>
      <c r="B143" s="287" t="s">
        <v>21</v>
      </c>
      <c r="C143" s="128"/>
      <c r="D143" s="128"/>
      <c r="E143" s="128"/>
      <c r="F143" s="128"/>
      <c r="G143" s="128"/>
      <c r="H143" s="128"/>
      <c r="I143" s="128"/>
    </row>
    <row r="144" spans="2:9" ht="12.75" customHeight="1">
      <c r="B144" s="128"/>
      <c r="C144" s="128"/>
      <c r="D144" s="128"/>
      <c r="E144" s="128"/>
      <c r="F144" s="128"/>
      <c r="G144" s="128"/>
      <c r="H144" s="128" t="s">
        <v>63</v>
      </c>
      <c r="I144" s="128"/>
    </row>
    <row r="145" spans="1:9" ht="12.75" customHeight="1">
      <c r="A145" s="136"/>
      <c r="B145" s="25"/>
      <c r="E145" s="22"/>
      <c r="G145" s="167" t="s">
        <v>153</v>
      </c>
      <c r="I145" s="166" t="s">
        <v>185</v>
      </c>
    </row>
    <row r="146" spans="1:9" ht="12.75" customHeight="1">
      <c r="A146" s="136"/>
      <c r="E146" s="22"/>
      <c r="G146" s="168"/>
      <c r="I146" s="166" t="s">
        <v>186</v>
      </c>
    </row>
    <row r="147" spans="1:9" ht="12.75" customHeight="1">
      <c r="A147" s="136"/>
      <c r="E147" s="22"/>
      <c r="G147" s="135" t="str">
        <f>+I147</f>
        <v>30 June 2007</v>
      </c>
      <c r="H147" s="135"/>
      <c r="I147" s="135" t="s">
        <v>33</v>
      </c>
    </row>
    <row r="148" spans="1:9" ht="12.75" customHeight="1">
      <c r="A148" s="136"/>
      <c r="E148" s="22"/>
      <c r="G148" s="168" t="s">
        <v>82</v>
      </c>
      <c r="I148" s="168" t="s">
        <v>82</v>
      </c>
    </row>
    <row r="149" spans="1:12" ht="12.75" customHeight="1">
      <c r="A149" s="136"/>
      <c r="B149" s="22" t="s">
        <v>140</v>
      </c>
      <c r="E149" s="22"/>
      <c r="G149" s="137"/>
      <c r="H149" s="213"/>
      <c r="I149" s="137"/>
      <c r="J149" s="46"/>
      <c r="K149" s="46"/>
      <c r="L149" s="46"/>
    </row>
    <row r="150" spans="1:13" ht="12.75" customHeight="1">
      <c r="A150" s="136"/>
      <c r="B150" s="169" t="s">
        <v>141</v>
      </c>
      <c r="E150" s="22"/>
      <c r="F150" s="71"/>
      <c r="G150" s="72">
        <v>836</v>
      </c>
      <c r="I150" s="72">
        <v>1450</v>
      </c>
      <c r="M150" s="16"/>
    </row>
    <row r="151" spans="1:13" ht="12.75" customHeight="1">
      <c r="A151" s="136"/>
      <c r="B151" s="169" t="s">
        <v>142</v>
      </c>
      <c r="E151" s="22"/>
      <c r="F151" s="71"/>
      <c r="G151" s="170">
        <v>0</v>
      </c>
      <c r="I151" s="170">
        <v>0</v>
      </c>
      <c r="M151" s="16"/>
    </row>
    <row r="152" spans="1:13" ht="12.75" customHeight="1">
      <c r="A152" s="136"/>
      <c r="E152" s="22"/>
      <c r="F152" s="71"/>
      <c r="G152" s="72">
        <f>SUM(G150:G151)</f>
        <v>836</v>
      </c>
      <c r="I152" s="72">
        <f>SUM(I150:I151)</f>
        <v>1450</v>
      </c>
      <c r="M152" s="16"/>
    </row>
    <row r="153" spans="1:13" ht="12.75" customHeight="1">
      <c r="A153" s="136"/>
      <c r="B153" s="22" t="s">
        <v>129</v>
      </c>
      <c r="E153" s="22"/>
      <c r="F153" s="71"/>
      <c r="G153" s="170">
        <v>-65</v>
      </c>
      <c r="I153" s="72">
        <v>-61</v>
      </c>
      <c r="M153" s="16"/>
    </row>
    <row r="154" spans="1:13" ht="12.75" customHeight="1" thickBot="1">
      <c r="A154" s="136"/>
      <c r="E154" s="22"/>
      <c r="F154" s="71"/>
      <c r="G154" s="171">
        <f>SUM(G152:G153)</f>
        <v>771</v>
      </c>
      <c r="H154" s="10"/>
      <c r="I154" s="171">
        <f>SUM(I152:I153)</f>
        <v>1389</v>
      </c>
      <c r="M154" s="16"/>
    </row>
    <row r="155" spans="1:11" ht="12.75" customHeight="1" thickTop="1">
      <c r="A155" s="136"/>
      <c r="E155" s="22"/>
      <c r="G155" s="137"/>
      <c r="J155" s="10"/>
      <c r="K155" s="10"/>
    </row>
    <row r="156" spans="1:9" ht="12.75" customHeight="1">
      <c r="A156" s="136"/>
      <c r="B156" s="138"/>
      <c r="C156" s="138"/>
      <c r="D156" s="138"/>
      <c r="E156" s="138"/>
      <c r="F156" s="138"/>
      <c r="G156" s="138"/>
      <c r="H156" s="138"/>
      <c r="I156" s="138"/>
    </row>
    <row r="157" spans="1:9" ht="12.75" customHeight="1">
      <c r="A157" s="136"/>
      <c r="B157" s="138"/>
      <c r="C157" s="138"/>
      <c r="D157" s="138"/>
      <c r="E157" s="138"/>
      <c r="F157" s="138"/>
      <c r="G157" s="138"/>
      <c r="H157" s="138"/>
      <c r="I157" s="138"/>
    </row>
    <row r="158" spans="1:9" ht="12.75" customHeight="1">
      <c r="A158" s="136"/>
      <c r="B158" s="138"/>
      <c r="C158" s="138"/>
      <c r="D158" s="138"/>
      <c r="E158" s="138"/>
      <c r="F158" s="138"/>
      <c r="G158" s="138"/>
      <c r="H158" s="138"/>
      <c r="I158" s="138"/>
    </row>
    <row r="159" spans="1:9" ht="12.75" customHeight="1">
      <c r="A159" s="136"/>
      <c r="B159" s="138"/>
      <c r="C159" s="138"/>
      <c r="D159" s="138"/>
      <c r="E159" s="138"/>
      <c r="F159" s="138"/>
      <c r="G159" s="138"/>
      <c r="H159" s="138"/>
      <c r="I159" s="138"/>
    </row>
    <row r="160" spans="1:9" ht="12.75" customHeight="1">
      <c r="A160" s="25">
        <v>19</v>
      </c>
      <c r="B160" s="40" t="s">
        <v>154</v>
      </c>
      <c r="C160" s="173"/>
      <c r="D160" s="173"/>
      <c r="E160" s="173"/>
      <c r="F160" s="173"/>
      <c r="G160" s="173"/>
      <c r="H160" s="173"/>
      <c r="I160" s="173"/>
    </row>
    <row r="161" spans="2:9" ht="12.75" customHeight="1">
      <c r="B161" s="132"/>
      <c r="C161" s="132"/>
      <c r="D161" s="132"/>
      <c r="E161" s="132"/>
      <c r="F161" s="132"/>
      <c r="G161" s="132"/>
      <c r="H161" s="132"/>
      <c r="I161" s="132"/>
    </row>
    <row r="162" spans="2:9" ht="12.75" customHeight="1">
      <c r="B162" s="300" t="s">
        <v>170</v>
      </c>
      <c r="C162" s="300"/>
      <c r="D162" s="300"/>
      <c r="E162" s="300"/>
      <c r="F162" s="300"/>
      <c r="G162" s="300"/>
      <c r="H162" s="300"/>
      <c r="I162" s="300"/>
    </row>
    <row r="163" spans="2:9" ht="12.75" customHeight="1">
      <c r="B163" s="300"/>
      <c r="C163" s="300"/>
      <c r="D163" s="300"/>
      <c r="E163" s="300"/>
      <c r="F163" s="300"/>
      <c r="G163" s="300"/>
      <c r="H163" s="300"/>
      <c r="I163" s="300"/>
    </row>
    <row r="165" spans="1:2" ht="12.75" customHeight="1">
      <c r="A165" s="25">
        <v>20</v>
      </c>
      <c r="B165" s="25" t="s">
        <v>22</v>
      </c>
    </row>
    <row r="167" spans="1:9" ht="12.75" customHeight="1">
      <c r="A167" s="22"/>
      <c r="B167" s="22" t="s">
        <v>58</v>
      </c>
      <c r="C167" s="41" t="s">
        <v>155</v>
      </c>
      <c r="D167" s="41"/>
      <c r="E167" s="174"/>
      <c r="F167" s="174"/>
      <c r="G167" s="174"/>
      <c r="H167" s="174"/>
      <c r="I167" s="174"/>
    </row>
    <row r="168" spans="1:9" ht="12.75" customHeight="1">
      <c r="A168" s="22"/>
      <c r="C168" s="174"/>
      <c r="D168" s="174"/>
      <c r="E168" s="174"/>
      <c r="F168" s="174"/>
      <c r="G168" s="174"/>
      <c r="H168" s="174"/>
      <c r="I168" s="174"/>
    </row>
    <row r="169" spans="1:9" ht="12.75" customHeight="1">
      <c r="A169" s="136"/>
      <c r="B169" s="25"/>
      <c r="G169" s="167" t="s">
        <v>153</v>
      </c>
      <c r="I169" s="166" t="s">
        <v>185</v>
      </c>
    </row>
    <row r="170" spans="1:9" ht="12.75" customHeight="1">
      <c r="A170" s="136"/>
      <c r="E170" s="22"/>
      <c r="G170" s="166"/>
      <c r="I170" s="166" t="s">
        <v>186</v>
      </c>
    </row>
    <row r="171" spans="1:9" ht="12.75" customHeight="1">
      <c r="A171" s="136"/>
      <c r="E171" s="22"/>
      <c r="G171" s="135" t="str">
        <f>+G147</f>
        <v>30 June 2007</v>
      </c>
      <c r="H171" s="135"/>
      <c r="I171" s="135" t="str">
        <f>+I147</f>
        <v>30 June 2007</v>
      </c>
    </row>
    <row r="172" spans="1:9" ht="12.75" customHeight="1">
      <c r="A172" s="136"/>
      <c r="E172" s="22"/>
      <c r="G172" s="175" t="s">
        <v>82</v>
      </c>
      <c r="I172" s="168" t="s">
        <v>82</v>
      </c>
    </row>
    <row r="173" spans="1:9" ht="12.75" customHeight="1" thickBot="1">
      <c r="A173" s="136"/>
      <c r="C173" s="22" t="s">
        <v>156</v>
      </c>
      <c r="E173" s="22"/>
      <c r="G173" s="176">
        <v>0</v>
      </c>
      <c r="H173" s="139"/>
      <c r="I173" s="176">
        <v>0</v>
      </c>
    </row>
    <row r="174" spans="1:9" ht="12.75" customHeight="1" thickBot="1" thickTop="1">
      <c r="A174" s="136"/>
      <c r="C174" s="22" t="s">
        <v>177</v>
      </c>
      <c r="E174" s="22"/>
      <c r="F174" s="23"/>
      <c r="G174" s="177">
        <v>0</v>
      </c>
      <c r="H174" s="139"/>
      <c r="I174" s="177">
        <v>0</v>
      </c>
    </row>
    <row r="175" spans="1:9" ht="12.75" customHeight="1" thickBot="1" thickTop="1">
      <c r="A175" s="136"/>
      <c r="C175" s="22" t="s">
        <v>178</v>
      </c>
      <c r="E175" s="22"/>
      <c r="F175" s="10"/>
      <c r="G175" s="177">
        <v>0</v>
      </c>
      <c r="H175" s="139"/>
      <c r="I175" s="177">
        <v>0</v>
      </c>
    </row>
    <row r="176" ht="12.75" customHeight="1" thickTop="1"/>
    <row r="177" spans="1:3" ht="12.75" customHeight="1">
      <c r="A177" s="22"/>
      <c r="B177" s="22" t="s">
        <v>59</v>
      </c>
      <c r="C177" s="22" t="s">
        <v>34</v>
      </c>
    </row>
    <row r="179" ht="12.75" customHeight="1">
      <c r="F179" s="168" t="s">
        <v>82</v>
      </c>
    </row>
    <row r="180" spans="2:6" ht="12.75">
      <c r="B180" s="22" t="s">
        <v>147</v>
      </c>
      <c r="C180" s="22" t="s">
        <v>146</v>
      </c>
      <c r="F180" s="16">
        <f>151055/1000</f>
        <v>151.055</v>
      </c>
    </row>
    <row r="181" spans="2:6" ht="12.75" customHeight="1">
      <c r="B181" s="22" t="s">
        <v>148</v>
      </c>
      <c r="C181" s="22" t="s">
        <v>145</v>
      </c>
      <c r="F181" s="16">
        <f>F180</f>
        <v>151.055</v>
      </c>
    </row>
    <row r="182" spans="2:6" ht="12.75" customHeight="1">
      <c r="B182" s="22" t="s">
        <v>149</v>
      </c>
      <c r="C182" s="22" t="s">
        <v>144</v>
      </c>
      <c r="F182" s="16">
        <f>262836/1000</f>
        <v>262.836</v>
      </c>
    </row>
    <row r="183" spans="6:7" ht="12.75" customHeight="1">
      <c r="F183" s="23"/>
      <c r="G183" s="10"/>
    </row>
    <row r="184" spans="1:9" ht="12.75" customHeight="1">
      <c r="A184" s="25">
        <v>21</v>
      </c>
      <c r="B184" s="40" t="s">
        <v>24</v>
      </c>
      <c r="C184" s="36"/>
      <c r="D184" s="36"/>
      <c r="E184" s="36"/>
      <c r="F184" s="142"/>
      <c r="G184" s="142"/>
      <c r="H184" s="36"/>
      <c r="I184" s="36"/>
    </row>
    <row r="185" spans="6:8" ht="12.75" customHeight="1">
      <c r="F185" s="143"/>
      <c r="G185" s="143"/>
      <c r="H185" s="143"/>
    </row>
    <row r="186" spans="2:8" ht="12.75" customHeight="1">
      <c r="B186" s="41"/>
      <c r="C186" s="41"/>
      <c r="D186" s="41"/>
      <c r="E186" s="41"/>
      <c r="F186" s="41"/>
      <c r="G186" s="41"/>
      <c r="H186" s="41"/>
    </row>
    <row r="187" spans="2:8" ht="12.75" customHeight="1">
      <c r="B187" s="41"/>
      <c r="C187" s="41"/>
      <c r="D187" s="41"/>
      <c r="E187" s="41"/>
      <c r="F187" s="41"/>
      <c r="G187" s="41"/>
      <c r="H187" s="41"/>
    </row>
    <row r="188" spans="1:2" ht="12.75" customHeight="1">
      <c r="A188" s="25">
        <v>22</v>
      </c>
      <c r="B188" s="25" t="s">
        <v>25</v>
      </c>
    </row>
    <row r="190" spans="1:9" ht="12.75" customHeight="1">
      <c r="A190" s="136"/>
      <c r="E190" s="22"/>
      <c r="G190" s="166" t="s">
        <v>151</v>
      </c>
      <c r="H190" s="136"/>
      <c r="I190" s="45" t="s">
        <v>152</v>
      </c>
    </row>
    <row r="191" spans="1:9" ht="12.75" customHeight="1">
      <c r="A191" s="136"/>
      <c r="E191" s="22"/>
      <c r="G191" s="166" t="s">
        <v>82</v>
      </c>
      <c r="I191" s="166" t="s">
        <v>82</v>
      </c>
    </row>
    <row r="192" spans="1:9" ht="12.75" customHeight="1">
      <c r="A192" s="136"/>
      <c r="B192" s="22" t="s">
        <v>52</v>
      </c>
      <c r="E192" s="22"/>
      <c r="F192" s="16"/>
      <c r="G192" s="137">
        <v>36396</v>
      </c>
      <c r="H192" s="16"/>
      <c r="I192" s="137">
        <v>5470</v>
      </c>
    </row>
    <row r="193" spans="1:9" ht="12.75" customHeight="1">
      <c r="A193" s="136"/>
      <c r="B193" s="22" t="s">
        <v>53</v>
      </c>
      <c r="E193" s="22"/>
      <c r="F193" s="16"/>
      <c r="G193" s="137">
        <v>72892</v>
      </c>
      <c r="H193" s="16"/>
      <c r="I193" s="137">
        <v>257</v>
      </c>
    </row>
    <row r="194" spans="1:9" ht="12.75" customHeight="1" thickBot="1">
      <c r="A194" s="136"/>
      <c r="E194" s="22"/>
      <c r="G194" s="280">
        <f>SUM(G192:G193)</f>
        <v>109288</v>
      </c>
      <c r="H194" s="139"/>
      <c r="I194" s="280">
        <f>SUM(I192:I193)</f>
        <v>5727</v>
      </c>
    </row>
    <row r="195" spans="1:9" ht="12.75" customHeight="1" thickTop="1">
      <c r="A195" s="136"/>
      <c r="E195" s="22"/>
      <c r="G195" s="137"/>
      <c r="I195" s="139"/>
    </row>
    <row r="196" spans="1:7" ht="12.75" customHeight="1">
      <c r="A196" s="136"/>
      <c r="B196" s="22" t="s">
        <v>130</v>
      </c>
      <c r="E196" s="22"/>
      <c r="G196" s="137"/>
    </row>
    <row r="197" spans="1:7" ht="12.75" customHeight="1">
      <c r="A197" s="136"/>
      <c r="E197" s="22"/>
      <c r="G197" s="137"/>
    </row>
    <row r="198" spans="1:8" ht="12.75" customHeight="1">
      <c r="A198" s="136"/>
      <c r="B198" s="22" t="s">
        <v>192</v>
      </c>
      <c r="E198" s="22"/>
      <c r="G198" s="134">
        <v>13789</v>
      </c>
      <c r="H198" s="16"/>
    </row>
    <row r="199" spans="1:8" ht="12.75" customHeight="1">
      <c r="A199" s="136"/>
      <c r="B199" s="162" t="s">
        <v>191</v>
      </c>
      <c r="C199" s="162"/>
      <c r="D199" s="162"/>
      <c r="E199" s="162"/>
      <c r="F199" s="284"/>
      <c r="G199" s="288">
        <v>6597</v>
      </c>
      <c r="H199" s="16"/>
    </row>
    <row r="200" spans="1:7" ht="12.75" customHeight="1">
      <c r="A200" s="136"/>
      <c r="E200" s="22"/>
      <c r="G200" s="134"/>
    </row>
    <row r="201" spans="1:7" ht="12.75" customHeight="1">
      <c r="A201" s="25">
        <v>23</v>
      </c>
      <c r="B201" s="25" t="s">
        <v>26</v>
      </c>
      <c r="G201" s="139"/>
    </row>
    <row r="202" ht="12.75" customHeight="1">
      <c r="A202" s="22"/>
    </row>
    <row r="203" spans="1:7" ht="12.75" customHeight="1">
      <c r="A203" s="22"/>
      <c r="B203" s="22" t="s">
        <v>215</v>
      </c>
      <c r="G203" s="139"/>
    </row>
    <row r="204" spans="1:8" ht="12.75" customHeight="1">
      <c r="A204" s="22"/>
      <c r="C204" s="26"/>
      <c r="D204" s="39"/>
      <c r="E204" s="200"/>
      <c r="F204" s="200"/>
      <c r="G204" s="201"/>
      <c r="H204" s="201"/>
    </row>
    <row r="205" spans="1:2" ht="12.75" customHeight="1">
      <c r="A205" s="25">
        <v>24</v>
      </c>
      <c r="B205" s="25" t="s">
        <v>27</v>
      </c>
    </row>
    <row r="207" spans="1:14" ht="12.75" customHeight="1">
      <c r="A207" s="22"/>
      <c r="B207" s="36"/>
      <c r="C207" s="36"/>
      <c r="D207" s="36"/>
      <c r="E207" s="36"/>
      <c r="F207" s="36"/>
      <c r="G207" s="36"/>
      <c r="H207" s="36"/>
      <c r="I207" s="36"/>
      <c r="L207" s="36"/>
      <c r="M207" s="36"/>
      <c r="N207" s="36"/>
    </row>
    <row r="208" spans="1:14" ht="12.75" customHeight="1">
      <c r="A208" s="22"/>
      <c r="B208" s="36"/>
      <c r="C208" s="36"/>
      <c r="D208" s="36"/>
      <c r="E208" s="36"/>
      <c r="F208" s="36"/>
      <c r="G208" s="36"/>
      <c r="H208" s="36"/>
      <c r="I208" s="36"/>
      <c r="L208" s="36"/>
      <c r="M208" s="36"/>
      <c r="N208" s="36"/>
    </row>
    <row r="209" spans="1:14" ht="12.75" customHeight="1">
      <c r="A209" s="22"/>
      <c r="B209" s="36"/>
      <c r="C209" s="36"/>
      <c r="D209" s="36"/>
      <c r="E209" s="36"/>
      <c r="F209" s="36"/>
      <c r="G209" s="36"/>
      <c r="H209" s="36"/>
      <c r="I209" s="36"/>
      <c r="L209" s="36"/>
      <c r="M209" s="36"/>
      <c r="N209" s="36"/>
    </row>
    <row r="210" spans="1:14" ht="12.75" customHeight="1">
      <c r="A210" s="22"/>
      <c r="B210" s="36"/>
      <c r="C210" s="36"/>
      <c r="D210" s="36"/>
      <c r="E210" s="36"/>
      <c r="F210" s="36"/>
      <c r="G210" s="36"/>
      <c r="H210" s="36"/>
      <c r="I210" s="36"/>
      <c r="L210" s="36"/>
      <c r="M210" s="36"/>
      <c r="N210" s="36"/>
    </row>
    <row r="211" spans="1:14" ht="12.75" customHeight="1">
      <c r="A211" s="22"/>
      <c r="B211" s="36"/>
      <c r="C211" s="36"/>
      <c r="D211" s="36"/>
      <c r="E211" s="36"/>
      <c r="F211" s="36"/>
      <c r="G211" s="36"/>
      <c r="H211" s="36"/>
      <c r="I211" s="36"/>
      <c r="L211" s="36"/>
      <c r="M211" s="36"/>
      <c r="N211" s="36"/>
    </row>
    <row r="212" spans="1:14" ht="12.75" customHeight="1">
      <c r="A212" s="22"/>
      <c r="B212" s="36"/>
      <c r="C212" s="36"/>
      <c r="D212" s="36"/>
      <c r="E212" s="36"/>
      <c r="F212" s="36"/>
      <c r="G212" s="36"/>
      <c r="H212" s="36"/>
      <c r="I212" s="36"/>
      <c r="L212" s="36"/>
      <c r="M212" s="36"/>
      <c r="N212" s="36"/>
    </row>
    <row r="213" spans="1:5" ht="12.75" customHeight="1">
      <c r="A213" s="25">
        <v>25</v>
      </c>
      <c r="B213" s="25" t="s">
        <v>60</v>
      </c>
      <c r="C213" s="16"/>
      <c r="D213" s="16"/>
      <c r="E213" s="22"/>
    </row>
    <row r="214" spans="2:5" ht="12.75" customHeight="1">
      <c r="B214" s="25"/>
      <c r="C214" s="16"/>
      <c r="D214" s="16"/>
      <c r="E214" s="22"/>
    </row>
    <row r="215" spans="2:5" ht="12.75" customHeight="1">
      <c r="B215" s="25"/>
      <c r="C215" s="16"/>
      <c r="D215" s="16"/>
      <c r="E215" s="22"/>
    </row>
    <row r="216" spans="3:5" ht="12.75" customHeight="1">
      <c r="C216" s="16"/>
      <c r="D216" s="16"/>
      <c r="E216" s="22"/>
    </row>
    <row r="217" spans="3:5" ht="12.75" customHeight="1">
      <c r="C217" s="16"/>
      <c r="D217" s="16"/>
      <c r="E217" s="22"/>
    </row>
    <row r="218" spans="3:5" ht="12.75" customHeight="1">
      <c r="C218" s="16"/>
      <c r="D218" s="16"/>
      <c r="E218" s="22"/>
    </row>
    <row r="219" spans="3:5" ht="12.75" customHeight="1">
      <c r="C219" s="16"/>
      <c r="D219" s="16"/>
      <c r="E219" s="22"/>
    </row>
    <row r="220" spans="3:5" ht="12.75" customHeight="1">
      <c r="C220" s="16"/>
      <c r="D220" s="16"/>
      <c r="E220" s="22"/>
    </row>
    <row r="221" spans="3:5" ht="12.75" customHeight="1">
      <c r="C221" s="16"/>
      <c r="D221" s="16"/>
      <c r="E221" s="22"/>
    </row>
    <row r="222" spans="1:5" ht="12.75" customHeight="1">
      <c r="A222" s="25">
        <v>26</v>
      </c>
      <c r="B222" s="25" t="s">
        <v>182</v>
      </c>
      <c r="C222" s="16"/>
      <c r="D222" s="16"/>
      <c r="E222" s="22"/>
    </row>
    <row r="223" spans="2:5" ht="12.75" customHeight="1">
      <c r="B223" s="25"/>
      <c r="C223" s="16"/>
      <c r="D223" s="16"/>
      <c r="E223" s="22"/>
    </row>
    <row r="224" spans="2:9" ht="12.75" customHeight="1">
      <c r="B224" s="22" t="s">
        <v>58</v>
      </c>
      <c r="C224" s="16"/>
      <c r="D224" s="16"/>
      <c r="E224" s="22"/>
      <c r="F224" s="297" t="s">
        <v>266</v>
      </c>
      <c r="G224" s="297"/>
      <c r="H224" s="297" t="s">
        <v>16</v>
      </c>
      <c r="I224" s="297"/>
    </row>
    <row r="225" spans="3:9" ht="12.75" customHeight="1">
      <c r="C225" s="16"/>
      <c r="D225" s="16"/>
      <c r="E225" s="22"/>
      <c r="F225" s="297" t="s">
        <v>15</v>
      </c>
      <c r="G225" s="297"/>
      <c r="H225" s="297" t="s">
        <v>35</v>
      </c>
      <c r="I225" s="297"/>
    </row>
    <row r="226" spans="2:9" ht="12.75" customHeight="1">
      <c r="B226" s="25"/>
      <c r="C226" s="16"/>
      <c r="D226" s="16"/>
      <c r="E226" s="22"/>
      <c r="F226" s="163" t="s">
        <v>47</v>
      </c>
      <c r="G226" s="163" t="s">
        <v>208</v>
      </c>
      <c r="H226" s="163" t="s">
        <v>47</v>
      </c>
      <c r="I226" s="163" t="s">
        <v>208</v>
      </c>
    </row>
    <row r="227" spans="2:5" ht="12.75" customHeight="1">
      <c r="B227" s="25"/>
      <c r="C227" s="16"/>
      <c r="D227" s="16"/>
      <c r="E227" s="22"/>
    </row>
    <row r="228" spans="3:9" ht="12.75" customHeight="1">
      <c r="C228" s="16" t="s">
        <v>250</v>
      </c>
      <c r="D228" s="16"/>
      <c r="E228" s="22"/>
      <c r="F228" s="198"/>
      <c r="G228" s="10"/>
      <c r="H228" s="10"/>
      <c r="I228" s="10"/>
    </row>
    <row r="229" spans="3:9" ht="12.75" customHeight="1">
      <c r="C229" s="16"/>
      <c r="D229" s="16"/>
      <c r="E229" s="22"/>
      <c r="F229" s="10"/>
      <c r="G229" s="10"/>
      <c r="H229" s="10"/>
      <c r="I229" s="10"/>
    </row>
    <row r="230" spans="3:9" ht="12.75" customHeight="1">
      <c r="C230" s="16" t="s">
        <v>161</v>
      </c>
      <c r="D230" s="16"/>
      <c r="E230" s="22"/>
      <c r="F230" s="10"/>
      <c r="G230" s="10"/>
      <c r="H230" s="10"/>
      <c r="I230" s="10"/>
    </row>
    <row r="231" spans="3:9" ht="12.75" customHeight="1" thickBot="1">
      <c r="C231" s="16" t="s">
        <v>162</v>
      </c>
      <c r="D231" s="16"/>
      <c r="E231" s="22"/>
      <c r="F231" s="164">
        <v>1190</v>
      </c>
      <c r="G231" s="164">
        <v>750</v>
      </c>
      <c r="H231" s="164">
        <v>1301</v>
      </c>
      <c r="I231" s="164">
        <v>1238</v>
      </c>
    </row>
    <row r="232" spans="3:9" ht="12.75" customHeight="1" thickTop="1">
      <c r="C232" s="16"/>
      <c r="D232" s="16"/>
      <c r="E232" s="22"/>
      <c r="F232" s="16"/>
      <c r="G232" s="16"/>
      <c r="H232" s="16"/>
      <c r="I232" s="16"/>
    </row>
    <row r="233" spans="3:9" ht="12.75" customHeight="1">
      <c r="C233" s="16" t="s">
        <v>260</v>
      </c>
      <c r="D233" s="16"/>
      <c r="E233" s="22"/>
      <c r="F233" s="16"/>
      <c r="G233" s="16"/>
      <c r="H233" s="16"/>
      <c r="I233" s="16"/>
    </row>
    <row r="234" spans="3:9" ht="12.75" customHeight="1">
      <c r="C234" s="16" t="s">
        <v>264</v>
      </c>
      <c r="D234" s="16"/>
      <c r="E234" s="22"/>
      <c r="F234" s="16">
        <v>133077</v>
      </c>
      <c r="G234" s="16">
        <v>136705</v>
      </c>
      <c r="H234" s="16">
        <v>133077</v>
      </c>
      <c r="I234" s="16">
        <v>136705</v>
      </c>
    </row>
    <row r="235" spans="3:9" ht="12.75" customHeight="1">
      <c r="C235" s="16" t="s">
        <v>214</v>
      </c>
      <c r="D235" s="16"/>
      <c r="E235" s="22"/>
      <c r="F235" s="24">
        <v>-1931</v>
      </c>
      <c r="G235" s="24">
        <v>-672</v>
      </c>
      <c r="H235" s="24">
        <v>-1337</v>
      </c>
      <c r="I235" s="24">
        <v>-467</v>
      </c>
    </row>
    <row r="236" spans="3:9" ht="12.75" customHeight="1" thickBot="1">
      <c r="C236" s="16"/>
      <c r="D236" s="16"/>
      <c r="E236" s="22"/>
      <c r="F236" s="164">
        <f>+F234+F235</f>
        <v>131146</v>
      </c>
      <c r="G236" s="164">
        <f>+G234+G235</f>
        <v>136033</v>
      </c>
      <c r="H236" s="164">
        <f>+H234+H235</f>
        <v>131740</v>
      </c>
      <c r="I236" s="164">
        <f>+I234+I235</f>
        <v>136238</v>
      </c>
    </row>
    <row r="237" spans="3:9" ht="12.75" customHeight="1" thickTop="1">
      <c r="C237" s="21"/>
      <c r="D237" s="21"/>
      <c r="E237" s="22"/>
      <c r="F237" s="16"/>
      <c r="G237" s="16"/>
      <c r="H237" s="16"/>
      <c r="I237" s="16"/>
    </row>
    <row r="238" spans="3:9" ht="12.75" customHeight="1">
      <c r="C238" s="16" t="s">
        <v>251</v>
      </c>
      <c r="D238" s="16"/>
      <c r="E238" s="22"/>
      <c r="F238" s="198">
        <f>(F231/F236)*100</f>
        <v>0.9073856617815259</v>
      </c>
      <c r="G238" s="10">
        <f>(G231/G236)*100</f>
        <v>0.5513368079804165</v>
      </c>
      <c r="H238" s="198">
        <f>(H231/H236)*100</f>
        <v>0.9875512372855624</v>
      </c>
      <c r="I238" s="10">
        <f>(I231/I236)*100</f>
        <v>0.9087038858468269</v>
      </c>
    </row>
    <row r="239" spans="3:9" ht="12.75" customHeight="1">
      <c r="C239" s="16"/>
      <c r="D239" s="16"/>
      <c r="E239" s="22"/>
      <c r="G239" s="16"/>
      <c r="I239" s="16"/>
    </row>
    <row r="240" spans="2:9" ht="12.75" customHeight="1">
      <c r="B240" s="22" t="s">
        <v>59</v>
      </c>
      <c r="C240" s="16"/>
      <c r="D240" s="16"/>
      <c r="E240" s="22"/>
      <c r="F240" s="297" t="s">
        <v>266</v>
      </c>
      <c r="G240" s="297"/>
      <c r="H240" s="297" t="s">
        <v>267</v>
      </c>
      <c r="I240" s="297"/>
    </row>
    <row r="241" spans="3:9" ht="12.75" customHeight="1">
      <c r="C241" s="16"/>
      <c r="D241" s="16"/>
      <c r="E241" s="22"/>
      <c r="F241" s="297" t="s">
        <v>15</v>
      </c>
      <c r="G241" s="297"/>
      <c r="H241" s="297" t="s">
        <v>35</v>
      </c>
      <c r="I241" s="297"/>
    </row>
    <row r="242" spans="2:9" ht="12.75" customHeight="1">
      <c r="B242" s="25"/>
      <c r="C242" s="16"/>
      <c r="D242" s="16"/>
      <c r="E242" s="22"/>
      <c r="F242" s="163" t="str">
        <f>F226</f>
        <v>30.06.2007</v>
      </c>
      <c r="G242" s="163" t="str">
        <f>G226</f>
        <v>30.06.2006</v>
      </c>
      <c r="H242" s="163" t="str">
        <f>H226</f>
        <v>30.06.2007</v>
      </c>
      <c r="I242" s="163" t="str">
        <f>I226</f>
        <v>30.06.2006</v>
      </c>
    </row>
    <row r="243" spans="2:9" ht="12.75" customHeight="1">
      <c r="B243" s="25"/>
      <c r="C243" s="16"/>
      <c r="D243" s="16"/>
      <c r="E243" s="22"/>
      <c r="G243" s="16"/>
      <c r="I243" s="16"/>
    </row>
    <row r="244" spans="3:9" ht="12.75" customHeight="1">
      <c r="C244" s="16" t="s">
        <v>252</v>
      </c>
      <c r="D244" s="16"/>
      <c r="E244" s="22"/>
      <c r="F244" s="16"/>
      <c r="G244" s="16"/>
      <c r="H244" s="16"/>
      <c r="I244" s="16"/>
    </row>
    <row r="245" spans="3:9" ht="12.75" customHeight="1">
      <c r="C245" s="16"/>
      <c r="D245" s="16"/>
      <c r="E245" s="22"/>
      <c r="F245" s="16"/>
      <c r="G245" s="16"/>
      <c r="H245" s="16"/>
      <c r="I245" s="16"/>
    </row>
    <row r="246" spans="3:9" ht="12.75" customHeight="1">
      <c r="C246" s="16" t="s">
        <v>161</v>
      </c>
      <c r="D246" s="16"/>
      <c r="E246" s="22"/>
      <c r="F246" s="16"/>
      <c r="G246" s="16"/>
      <c r="H246" s="16"/>
      <c r="I246" s="16"/>
    </row>
    <row r="247" spans="2:9" ht="12.75" customHeight="1" thickBot="1">
      <c r="B247" s="25"/>
      <c r="C247" s="16" t="s">
        <v>162</v>
      </c>
      <c r="D247" s="16"/>
      <c r="E247" s="22"/>
      <c r="F247" s="164">
        <f>F231</f>
        <v>1190</v>
      </c>
      <c r="G247" s="164">
        <f>G231</f>
        <v>750</v>
      </c>
      <c r="H247" s="164">
        <f>H231</f>
        <v>1301</v>
      </c>
      <c r="I247" s="164">
        <f>I231</f>
        <v>1238</v>
      </c>
    </row>
    <row r="248" spans="2:9" ht="12.75" customHeight="1" thickTop="1">
      <c r="B248" s="25"/>
      <c r="C248" s="16"/>
      <c r="D248" s="16"/>
      <c r="E248" s="22"/>
      <c r="F248" s="16"/>
      <c r="G248" s="16"/>
      <c r="H248" s="16"/>
      <c r="I248" s="16"/>
    </row>
    <row r="249" spans="2:9" ht="12.75" customHeight="1">
      <c r="B249" s="25"/>
      <c r="C249" s="16" t="s">
        <v>260</v>
      </c>
      <c r="D249" s="16"/>
      <c r="E249" s="22"/>
      <c r="F249" s="16"/>
      <c r="G249" s="16"/>
      <c r="H249" s="16"/>
      <c r="I249" s="16"/>
    </row>
    <row r="250" spans="2:9" ht="12.75" customHeight="1">
      <c r="B250" s="25"/>
      <c r="C250" s="16" t="s">
        <v>264</v>
      </c>
      <c r="D250" s="16"/>
      <c r="E250" s="22"/>
      <c r="F250" s="16">
        <f>+F236</f>
        <v>131146</v>
      </c>
      <c r="G250" s="16">
        <f>+G236</f>
        <v>136033</v>
      </c>
      <c r="H250" s="16">
        <f>+H236</f>
        <v>131740</v>
      </c>
      <c r="I250" s="16">
        <f>+I236</f>
        <v>136238</v>
      </c>
    </row>
    <row r="251" spans="2:9" ht="12.75" customHeight="1">
      <c r="B251" s="25"/>
      <c r="C251" s="16"/>
      <c r="D251" s="16"/>
      <c r="E251" s="22"/>
      <c r="F251" s="16"/>
      <c r="G251" s="16"/>
      <c r="H251" s="16"/>
      <c r="I251" s="16"/>
    </row>
    <row r="252" spans="2:9" ht="12.75" customHeight="1">
      <c r="B252" s="25"/>
      <c r="C252" s="16" t="s">
        <v>261</v>
      </c>
      <c r="D252" s="16"/>
      <c r="E252" s="22"/>
      <c r="F252" s="16"/>
      <c r="G252" s="16"/>
      <c r="H252" s="16"/>
      <c r="I252" s="16"/>
    </row>
    <row r="253" spans="2:9" ht="12.75" customHeight="1">
      <c r="B253" s="25"/>
      <c r="C253" s="165" t="s">
        <v>262</v>
      </c>
      <c r="D253" s="165"/>
      <c r="E253" s="22"/>
      <c r="F253" s="16">
        <v>0</v>
      </c>
      <c r="G253" s="16">
        <v>0</v>
      </c>
      <c r="H253" s="16">
        <v>0</v>
      </c>
      <c r="I253" s="16">
        <v>0</v>
      </c>
    </row>
    <row r="254" spans="2:9" ht="12.75" customHeight="1">
      <c r="B254" s="25"/>
      <c r="C254" s="165" t="s">
        <v>263</v>
      </c>
      <c r="D254" s="165"/>
      <c r="E254" s="22"/>
      <c r="F254" s="24">
        <v>0</v>
      </c>
      <c r="G254" s="24">
        <v>0</v>
      </c>
      <c r="H254" s="24">
        <v>0</v>
      </c>
      <c r="I254" s="24">
        <v>0</v>
      </c>
    </row>
    <row r="255" spans="2:9" ht="12.75" customHeight="1">
      <c r="B255" s="25"/>
      <c r="C255" s="16" t="s">
        <v>260</v>
      </c>
      <c r="D255" s="16"/>
      <c r="E255" s="22"/>
      <c r="F255" s="16"/>
      <c r="G255" s="16"/>
      <c r="H255" s="16"/>
      <c r="I255" s="16"/>
    </row>
    <row r="256" spans="2:9" ht="12.75" customHeight="1">
      <c r="B256" s="25"/>
      <c r="C256" s="16" t="s">
        <v>1</v>
      </c>
      <c r="D256" s="16"/>
      <c r="E256" s="22"/>
      <c r="F256" s="16"/>
      <c r="G256" s="16"/>
      <c r="H256" s="16"/>
      <c r="I256" s="16"/>
    </row>
    <row r="257" spans="2:9" ht="12.75" customHeight="1" thickBot="1">
      <c r="B257" s="25"/>
      <c r="C257" s="16" t="s">
        <v>2</v>
      </c>
      <c r="D257" s="16"/>
      <c r="E257" s="22"/>
      <c r="F257" s="164">
        <f>SUM(F250:F254)</f>
        <v>131146</v>
      </c>
      <c r="G257" s="164">
        <f>SUM(G250:G254)</f>
        <v>136033</v>
      </c>
      <c r="H257" s="164">
        <f>SUM(H250:H254)</f>
        <v>131740</v>
      </c>
      <c r="I257" s="164">
        <f>SUM(I250:I254)</f>
        <v>136238</v>
      </c>
    </row>
    <row r="258" spans="2:9" ht="12.75" customHeight="1" thickTop="1">
      <c r="B258" s="25"/>
      <c r="C258" s="16"/>
      <c r="D258" s="16"/>
      <c r="E258" s="22"/>
      <c r="F258" s="10"/>
      <c r="G258" s="10"/>
      <c r="H258" s="10"/>
      <c r="I258" s="10"/>
    </row>
    <row r="259" spans="2:9" ht="12.75" customHeight="1">
      <c r="B259" s="25"/>
      <c r="C259" s="16" t="s">
        <v>253</v>
      </c>
      <c r="D259" s="16"/>
      <c r="E259" s="22"/>
      <c r="F259" s="10">
        <f>(F247/F257)*100</f>
        <v>0.9073856617815259</v>
      </c>
      <c r="G259" s="10">
        <f>(G247/G257)*100</f>
        <v>0.5513368079804165</v>
      </c>
      <c r="H259" s="10">
        <f>(H247/H257)*100</f>
        <v>0.9875512372855624</v>
      </c>
      <c r="I259" s="10">
        <f>(I247/I257)*100</f>
        <v>0.9087038858468269</v>
      </c>
    </row>
    <row r="260" spans="2:8" ht="12.75" customHeight="1">
      <c r="B260" s="127"/>
      <c r="C260" s="36"/>
      <c r="D260" s="36"/>
      <c r="E260" s="36"/>
      <c r="F260" s="36"/>
      <c r="H260" s="127"/>
    </row>
    <row r="261" spans="1:12" ht="12.75" customHeight="1">
      <c r="A261" s="136"/>
      <c r="B261" s="22" t="s">
        <v>88</v>
      </c>
      <c r="C261" s="128"/>
      <c r="D261" s="128"/>
      <c r="E261" s="131"/>
      <c r="F261" s="128"/>
      <c r="G261" s="36"/>
      <c r="H261" s="128"/>
      <c r="J261" s="128"/>
      <c r="K261" s="128"/>
      <c r="L261" s="128"/>
    </row>
    <row r="262" spans="1:12" ht="12.75" customHeight="1">
      <c r="A262" s="22"/>
      <c r="B262" s="128"/>
      <c r="C262" s="128"/>
      <c r="D262" s="128"/>
      <c r="E262" s="131"/>
      <c r="F262" s="128"/>
      <c r="G262" s="128"/>
      <c r="H262" s="128"/>
      <c r="I262" s="128"/>
      <c r="J262" s="128"/>
      <c r="K262" s="128"/>
      <c r="L262" s="128"/>
    </row>
    <row r="263" spans="2:9" ht="12.75" customHeight="1">
      <c r="B263" s="22" t="s">
        <v>89</v>
      </c>
      <c r="G263" s="128"/>
      <c r="I263" s="128"/>
    </row>
    <row r="264" ht="12.75" customHeight="1">
      <c r="B264" s="22" t="s">
        <v>90</v>
      </c>
    </row>
  </sheetData>
  <sheetProtection/>
  <mergeCells count="19">
    <mergeCell ref="B77:I77"/>
    <mergeCell ref="B61:C65"/>
    <mergeCell ref="B66:C66"/>
    <mergeCell ref="B67:C67"/>
    <mergeCell ref="B69:C69"/>
    <mergeCell ref="B68:C68"/>
    <mergeCell ref="B71:I73"/>
    <mergeCell ref="B106:I106"/>
    <mergeCell ref="F224:G224"/>
    <mergeCell ref="H224:I224"/>
    <mergeCell ref="B141:I141"/>
    <mergeCell ref="B162:I163"/>
    <mergeCell ref="B136:I137"/>
    <mergeCell ref="F225:G225"/>
    <mergeCell ref="H225:I225"/>
    <mergeCell ref="F241:G241"/>
    <mergeCell ref="H241:I241"/>
    <mergeCell ref="F240:G240"/>
    <mergeCell ref="H240:I240"/>
  </mergeCells>
  <printOptions horizontalCentered="1"/>
  <pageMargins left="0.83" right="0.28" top="0.5" bottom="0.25" header="0" footer="0"/>
  <pageSetup firstPageNumber="5" useFirstPageNumber="1" horizontalDpi="600" verticalDpi="600" orientation="portrait" paperSize="9" scale="80" r:id="rId2"/>
  <headerFooter alignWithMargins="0">
    <oddFooter>&amp;CPage &amp;P</oddFooter>
  </headerFooter>
  <rowBreaks count="3" manualBreakCount="3">
    <brk id="73" min="3" max="8" man="1"/>
    <brk id="133" min="3" max="8" man="1"/>
    <brk id="200" min="3"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pane xSplit="2" ySplit="8" topLeftCell="C9" activePane="bottomRight" state="frozen"/>
      <selection pane="topLeft" activeCell="H33" sqref="H33"/>
      <selection pane="topRight" activeCell="H33" sqref="H33"/>
      <selection pane="bottomLeft" activeCell="H33" sqref="H33"/>
      <selection pane="bottomRight" activeCell="G24" sqref="G24"/>
    </sheetView>
  </sheetViews>
  <sheetFormatPr defaultColWidth="9.00390625" defaultRowHeight="13.5" customHeight="1"/>
  <cols>
    <col min="1" max="1" width="3.25390625" style="5" customWidth="1"/>
    <col min="2" max="2" width="34.375" style="5" customWidth="1"/>
    <col min="3" max="7" width="13.625" style="5" customWidth="1"/>
    <col min="8" max="8" width="14.50390625" style="5" customWidth="1"/>
    <col min="9" max="9" width="13.625" style="5" customWidth="1"/>
    <col min="10" max="10" width="10.125" style="5" bestFit="1" customWidth="1"/>
    <col min="11" max="16384" width="9.00390625" style="5" customWidth="1"/>
  </cols>
  <sheetData>
    <row r="1" spans="1:2" ht="13.5" customHeight="1">
      <c r="A1" s="49">
        <v>9</v>
      </c>
      <c r="B1" s="15" t="s">
        <v>28</v>
      </c>
    </row>
    <row r="2" spans="1:2" ht="13.5" customHeight="1">
      <c r="A2" s="48"/>
      <c r="B2" s="15"/>
    </row>
    <row r="3" spans="1:2" ht="13.5" customHeight="1">
      <c r="A3" s="48"/>
      <c r="B3" s="5" t="s">
        <v>183</v>
      </c>
    </row>
    <row r="4" ht="13.5" customHeight="1">
      <c r="A4" s="15"/>
    </row>
    <row r="5" spans="1:2" ht="13.5" customHeight="1">
      <c r="A5" s="15"/>
      <c r="B5" s="277" t="s">
        <v>206</v>
      </c>
    </row>
    <row r="6" spans="3:9" s="15" customFormat="1" ht="13.5" customHeight="1">
      <c r="C6" s="313" t="s">
        <v>81</v>
      </c>
      <c r="D6" s="313" t="s">
        <v>79</v>
      </c>
      <c r="E6" s="313" t="s">
        <v>80</v>
      </c>
      <c r="F6" s="313" t="s">
        <v>169</v>
      </c>
      <c r="G6" s="313" t="s">
        <v>225</v>
      </c>
      <c r="H6" s="313" t="s">
        <v>5</v>
      </c>
      <c r="I6" s="313" t="s">
        <v>6</v>
      </c>
    </row>
    <row r="7" spans="3:9" s="15" customFormat="1" ht="13.5" customHeight="1">
      <c r="C7" s="313"/>
      <c r="D7" s="313"/>
      <c r="E7" s="313"/>
      <c r="F7" s="313"/>
      <c r="G7" s="313"/>
      <c r="H7" s="313"/>
      <c r="I7" s="313"/>
    </row>
    <row r="8" spans="3:9" s="15" customFormat="1" ht="13.5" customHeight="1">
      <c r="C8" s="20" t="s">
        <v>54</v>
      </c>
      <c r="D8" s="20" t="s">
        <v>54</v>
      </c>
      <c r="E8" s="20" t="s">
        <v>54</v>
      </c>
      <c r="F8" s="20" t="s">
        <v>54</v>
      </c>
      <c r="G8" s="20" t="s">
        <v>54</v>
      </c>
      <c r="H8" s="20" t="s">
        <v>54</v>
      </c>
      <c r="I8" s="20" t="s">
        <v>54</v>
      </c>
    </row>
    <row r="9" spans="3:9" s="15" customFormat="1" ht="13.5" customHeight="1">
      <c r="C9" s="20"/>
      <c r="D9" s="20"/>
      <c r="E9" s="20"/>
      <c r="F9" s="20"/>
      <c r="G9" s="20"/>
      <c r="H9" s="20"/>
      <c r="I9" s="20"/>
    </row>
    <row r="10" spans="2:9" ht="13.5" customHeight="1">
      <c r="B10" s="15" t="s">
        <v>7</v>
      </c>
      <c r="C10" s="5">
        <v>115343804</v>
      </c>
      <c r="D10" s="5">
        <v>26052911</v>
      </c>
      <c r="E10" s="5">
        <v>3092781</v>
      </c>
      <c r="F10" s="5">
        <v>8478329</v>
      </c>
      <c r="G10" s="5">
        <v>2467365</v>
      </c>
      <c r="I10" s="5">
        <f>SUM(C10:H10)</f>
        <v>155435190</v>
      </c>
    </row>
    <row r="12" ht="13.5" customHeight="1">
      <c r="B12" s="15" t="s">
        <v>8</v>
      </c>
    </row>
    <row r="13" spans="2:9" ht="13.5" customHeight="1">
      <c r="B13" s="1" t="s">
        <v>20</v>
      </c>
      <c r="C13" s="5">
        <v>2257869.5</v>
      </c>
      <c r="D13" s="5">
        <v>3469786.1</v>
      </c>
      <c r="E13" s="5">
        <v>-1077779.4</v>
      </c>
      <c r="F13" s="5">
        <v>646939.2</v>
      </c>
      <c r="G13" s="5">
        <v>982683.4</v>
      </c>
      <c r="H13" s="5">
        <v>-430412.4</v>
      </c>
      <c r="I13" s="16">
        <f>SUM(C13:H13)</f>
        <v>5849086.399999999</v>
      </c>
    </row>
    <row r="14" spans="2:9" ht="13.5" customHeight="1">
      <c r="B14" s="1" t="s">
        <v>71</v>
      </c>
      <c r="I14" s="5">
        <v>-2854064</v>
      </c>
    </row>
    <row r="15" spans="2:9" ht="13.5" customHeight="1">
      <c r="B15" s="1" t="s">
        <v>133</v>
      </c>
      <c r="E15" s="5">
        <v>-280</v>
      </c>
      <c r="I15" s="5">
        <v>-280</v>
      </c>
    </row>
    <row r="16" spans="2:9" ht="13.5" customHeight="1">
      <c r="B16" s="1" t="s">
        <v>127</v>
      </c>
      <c r="I16" s="5">
        <v>-1388515</v>
      </c>
    </row>
    <row r="17" spans="2:9" ht="13.5" customHeight="1" thickBot="1">
      <c r="B17" s="1" t="s">
        <v>180</v>
      </c>
      <c r="I17" s="285">
        <f>SUM(I13:I16)</f>
        <v>1606227.3999999994</v>
      </c>
    </row>
    <row r="18" spans="3:10" ht="13.5" customHeight="1">
      <c r="C18" s="112"/>
      <c r="D18" s="112"/>
      <c r="E18" s="112"/>
      <c r="F18" s="112"/>
      <c r="G18" s="112"/>
      <c r="H18" s="112"/>
      <c r="I18" s="112"/>
      <c r="J18" s="5" t="s">
        <v>63</v>
      </c>
    </row>
    <row r="19" spans="3:9" ht="13.5" customHeight="1">
      <c r="C19" s="112"/>
      <c r="D19" s="112"/>
      <c r="E19" s="112"/>
      <c r="F19" s="112"/>
      <c r="G19" s="112"/>
      <c r="H19" s="112"/>
      <c r="I19" s="112"/>
    </row>
    <row r="20" spans="3:9" ht="13.5" customHeight="1">
      <c r="C20" s="112"/>
      <c r="D20" s="112"/>
      <c r="E20" s="112"/>
      <c r="F20" s="112"/>
      <c r="G20" s="112"/>
      <c r="H20" s="112"/>
      <c r="I20" s="112"/>
    </row>
    <row r="21" spans="2:9" ht="13.5" customHeight="1">
      <c r="B21" s="277" t="s">
        <v>207</v>
      </c>
      <c r="C21" s="112"/>
      <c r="D21" s="112"/>
      <c r="E21" s="112"/>
      <c r="F21" s="112"/>
      <c r="G21" s="112"/>
      <c r="H21" s="112"/>
      <c r="I21" s="112"/>
    </row>
    <row r="22" spans="2:9" ht="13.5" customHeight="1">
      <c r="B22" s="15"/>
      <c r="C22" s="278"/>
      <c r="D22" s="278"/>
      <c r="E22" s="278"/>
      <c r="F22" s="278"/>
      <c r="G22" s="278"/>
      <c r="H22" s="278"/>
      <c r="I22" s="278"/>
    </row>
    <row r="23" spans="2:9" ht="13.5" customHeight="1">
      <c r="B23" s="15" t="s">
        <v>7</v>
      </c>
      <c r="C23" s="5">
        <v>41888775.7</v>
      </c>
      <c r="D23" s="5">
        <v>35237157.1</v>
      </c>
      <c r="E23" s="5">
        <v>7079007.6</v>
      </c>
      <c r="F23" s="5">
        <v>7964654.8</v>
      </c>
      <c r="G23" s="5">
        <v>2829267</v>
      </c>
      <c r="I23" s="5">
        <f>SUM(C23:H23)</f>
        <v>94998862.2</v>
      </c>
    </row>
    <row r="25" ht="13.5" customHeight="1">
      <c r="B25" s="15" t="s">
        <v>8</v>
      </c>
    </row>
    <row r="26" spans="2:9" ht="13.5" customHeight="1">
      <c r="B26" s="1" t="s">
        <v>20</v>
      </c>
      <c r="C26" s="5">
        <v>-1347496</v>
      </c>
      <c r="D26" s="5">
        <v>5245083.1</v>
      </c>
      <c r="E26" s="5">
        <v>-753895.5</v>
      </c>
      <c r="F26" s="5">
        <v>1125057.2</v>
      </c>
      <c r="G26" s="5">
        <v>446311.9</v>
      </c>
      <c r="H26" s="5">
        <v>975900</v>
      </c>
      <c r="I26" s="16">
        <f>SUM(C26:H26)</f>
        <v>5690960.7</v>
      </c>
    </row>
    <row r="27" spans="2:9" ht="13.5" customHeight="1">
      <c r="B27" s="1" t="s">
        <v>71</v>
      </c>
      <c r="I27" s="5">
        <v>-1612884</v>
      </c>
    </row>
    <row r="28" spans="2:9" ht="13.5" customHeight="1">
      <c r="B28" s="1" t="s">
        <v>133</v>
      </c>
      <c r="E28" s="5">
        <v>-2013</v>
      </c>
      <c r="I28" s="5">
        <v>-2013</v>
      </c>
    </row>
    <row r="29" spans="2:9" ht="13.5" customHeight="1">
      <c r="B29" s="1" t="s">
        <v>127</v>
      </c>
      <c r="I29" s="5">
        <v>-2440195</v>
      </c>
    </row>
    <row r="30" spans="2:9" ht="13.5" customHeight="1" thickBot="1">
      <c r="B30" s="1" t="s">
        <v>180</v>
      </c>
      <c r="I30" s="285">
        <f>SUM(I26:I29)</f>
        <v>1635868.7000000002</v>
      </c>
    </row>
  </sheetData>
  <sheetProtection/>
  <mergeCells count="7">
    <mergeCell ref="I6:I7"/>
    <mergeCell ref="C6:C7"/>
    <mergeCell ref="E6:E7"/>
    <mergeCell ref="D6:D7"/>
    <mergeCell ref="G6:G7"/>
    <mergeCell ref="F6:F7"/>
    <mergeCell ref="H6:H7"/>
  </mergeCells>
  <printOptions horizontalCentered="1"/>
  <pageMargins left="0.590551181102362" right="0.590551181102362" top="0.78740157480315" bottom="0" header="0" footer="0.25"/>
  <pageSetup firstPageNumber="9" useFirstPageNumber="1" fitToHeight="1" fitToWidth="1" horizontalDpi="600" verticalDpi="600" orientation="landscape" paperSize="9" scale="9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Tai Li Ching</cp:lastModifiedBy>
  <cp:lastPrinted>2007-08-23T03:42:57Z</cp:lastPrinted>
  <dcterms:created xsi:type="dcterms:W3CDTF">1998-04-16T02:45:35Z</dcterms:created>
  <dcterms:modified xsi:type="dcterms:W3CDTF">2007-08-29T09:31:46Z</dcterms:modified>
  <cp:category/>
  <cp:version/>
  <cp:contentType/>
  <cp:contentStatus/>
</cp:coreProperties>
</file>