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61" yWindow="120" windowWidth="9420" windowHeight="5565" tabRatio="599" activeTab="5"/>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'klse-bs'!$A$1:$E$75</definedName>
    <definedName name="_xlnm.Print_Area" localSheetId="4">'klse-note'!$A$1:$I$343</definedName>
    <definedName name="_xlnm.Print_Area" localSheetId="0">'klse-p&amp;l'!$A$1:$J$49</definedName>
    <definedName name="_xlnm.Print_Area" localSheetId="3">'klse-sce'!$A$1:$Q$53</definedName>
    <definedName name="_xlnm.Print_Titles" localSheetId="4">'klse-note'!$1:$5</definedName>
  </definedNames>
  <calcPr fullCalcOnLoad="1"/>
</workbook>
</file>

<file path=xl/sharedStrings.xml><?xml version="1.0" encoding="utf-8"?>
<sst xmlns="http://schemas.openxmlformats.org/spreadsheetml/2006/main" count="401" uniqueCount="300">
  <si>
    <t>Equity holders of the parent</t>
  </si>
  <si>
    <t>Profit attributable to</t>
  </si>
  <si>
    <t>equity holders of the parent (RM'000)</t>
  </si>
  <si>
    <t>EQUITY AND LIABILITIES</t>
  </si>
  <si>
    <t>EQUITY ATTRIBUTABLE TO EQUITY HOLDERS OF THE PARENT</t>
  </si>
  <si>
    <t>TOTAL EQUITY</t>
  </si>
  <si>
    <t>NON-CURRENT LIABILITIES</t>
  </si>
  <si>
    <t>TOTAL LIABILITIES</t>
  </si>
  <si>
    <t>TOTAL EQUITY AND LIABILITIES</t>
  </si>
  <si>
    <t>Health care</t>
  </si>
  <si>
    <t>Total disposals/ sale proceeds</t>
  </si>
  <si>
    <t>Total Profit/ (Loss) on Disposal</t>
  </si>
  <si>
    <t>FRS 101 - Presentations of Financial Statements</t>
  </si>
  <si>
    <t>FRS 121 - The Effects of Changes in Foreign Exchange Rates</t>
  </si>
  <si>
    <t>Debt and Equity Securities</t>
  </si>
  <si>
    <t>Profit for the period from continuing operations</t>
  </si>
  <si>
    <t>Drawdown / (Repayment) of hire-purchase creditors</t>
  </si>
  <si>
    <t>Material Event Subsequent to End of the Financial Period</t>
  </si>
  <si>
    <t>Earnings Per Share</t>
  </si>
  <si>
    <t>Financial</t>
  </si>
  <si>
    <t>Year-To-Date</t>
  </si>
  <si>
    <t>Fully diluted (sen)</t>
  </si>
  <si>
    <t>Basic(sen)</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</si>
  <si>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</si>
  <si>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</si>
  <si>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</si>
  <si>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</si>
  <si>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</si>
  <si>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</si>
  <si>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</si>
  <si>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</si>
  <si>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</si>
  <si>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Provision for other liabilities</t>
  </si>
  <si>
    <t>Deferred tax</t>
  </si>
  <si>
    <t>31.03.2006</t>
  </si>
  <si>
    <t>30.06.2006</t>
  </si>
  <si>
    <t>Cash and bank balances</t>
  </si>
  <si>
    <t>Bank overdrafts</t>
  </si>
  <si>
    <t>Tax Recoverable</t>
  </si>
  <si>
    <t>Dividend received</t>
  </si>
  <si>
    <t>Less: Treasury shares held ('000)</t>
  </si>
  <si>
    <t>There are no material financial instruments with off balance sheet risk as at the date of issue of this quarterly report.</t>
  </si>
  <si>
    <t>The changes in the Group's contingent liabilities are as follows:</t>
  </si>
  <si>
    <t>Financial Year</t>
  </si>
  <si>
    <t>Previous</t>
  </si>
  <si>
    <t>Dividend received from associated company</t>
  </si>
  <si>
    <t>Dividends</t>
  </si>
  <si>
    <t>Net loss recognised directly in equity</t>
  </si>
  <si>
    <t>Total recognised income and expense for the period</t>
  </si>
  <si>
    <t>Currency translation differences</t>
  </si>
  <si>
    <t xml:space="preserve">                    on consolidation</t>
  </si>
  <si>
    <t>Others</t>
  </si>
  <si>
    <t>Deferred tax assets</t>
  </si>
  <si>
    <t>Profit/ (Loss) from operations</t>
  </si>
  <si>
    <t>Operating expenses</t>
  </si>
  <si>
    <t>Trade and other receivables</t>
  </si>
  <si>
    <t>Trade and other payables</t>
  </si>
  <si>
    <t>There is no material event subsequent to the financial period ended 31 December 2005.</t>
  </si>
  <si>
    <t>31 December 2005</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</si>
  <si>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</si>
  <si>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</si>
  <si>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</si>
  <si>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</si>
  <si>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</si>
  <si>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</si>
  <si>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</si>
  <si>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</si>
  <si>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</si>
  <si>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</si>
  <si>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</si>
  <si>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</si>
  <si>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</si>
  <si>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</si>
  <si>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</si>
  <si>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</si>
  <si>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</si>
  <si>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</si>
  <si>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</si>
  <si>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</si>
  <si>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</si>
  <si>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</si>
  <si>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</si>
  <si>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</si>
  <si>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</si>
  <si>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</si>
  <si>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</si>
  <si>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</si>
  <si>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</si>
  <si>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The valuations of property, plant and equipment have been brought forward, without amendment from the preceding annual financial statements.</t>
  </si>
  <si>
    <t xml:space="preserve">Weighted average number  </t>
  </si>
  <si>
    <t>Adjustment for:</t>
  </si>
  <si>
    <t>- share options</t>
  </si>
  <si>
    <t>- warrants</t>
  </si>
  <si>
    <t>of ordinary shares in issue ('000)</t>
  </si>
  <si>
    <t>Individual Quarter</t>
  </si>
  <si>
    <t>Cumulative Quarter</t>
  </si>
  <si>
    <t>This figures have not been audited.</t>
  </si>
  <si>
    <t>UNAUDITED</t>
  </si>
  <si>
    <t>AUDITED</t>
  </si>
  <si>
    <t>Cash generated from/(used in) operating activities</t>
  </si>
  <si>
    <t>Net cash generated from financing activities</t>
  </si>
  <si>
    <t>Adjustments for:</t>
  </si>
  <si>
    <t>Securities issued to minority shareholders</t>
  </si>
  <si>
    <t>of ordinary shares in issue for</t>
  </si>
  <si>
    <t>diluted earnings per share ('000)</t>
  </si>
  <si>
    <t>Changes in Contingent Liabilities and Contingent Assets</t>
  </si>
  <si>
    <t>Review of the Performance</t>
  </si>
  <si>
    <t>Eliminations</t>
  </si>
  <si>
    <t>Consolidated</t>
  </si>
  <si>
    <t>REVENUE</t>
  </si>
  <si>
    <t>RESULTS</t>
  </si>
  <si>
    <t>CONDENSED CONSOLIDATED CASH FLOW STATEMENTS (CONTD.)</t>
  </si>
  <si>
    <t>Balance at 30.06.2006</t>
  </si>
  <si>
    <t>Financial year ended 30.06.2006</t>
  </si>
  <si>
    <t>Financial year ended 30.06.2005</t>
  </si>
  <si>
    <t>Balance at 30.06.2005</t>
  </si>
  <si>
    <t>The total number of shares held as treasury shares as at 30 June 2006 was 6,345,400 at a total cost of RM3,055,108.16.  The shares purchased are being held as treasury shares in accordance with the provision of Section 67A of the Companies Act,1965. None of the treasury shares held were sold or cancelled during the quarter under review and the financial year to date.</t>
  </si>
  <si>
    <t>There were no dividend paid in the current quarter ended 30 June 2006.</t>
  </si>
  <si>
    <t>There are no contingent assets as at end of the previous financial year and 30 June 2006.</t>
  </si>
  <si>
    <t>30 June 2006</t>
  </si>
  <si>
    <t xml:space="preserve">There  were no profits arising from the sale of unquoted investments or properties for the current quarter and financial year-to-date ended 30 June 2006.  </t>
  </si>
  <si>
    <t>Total investment of the Group in quoted securities as at 30 June 2006 are as follows:</t>
  </si>
  <si>
    <t>Details of segmental analysis for the financial year ended 30 June 2006 are as follows:</t>
  </si>
  <si>
    <t>Reclassification of opening minority interest</t>
  </si>
  <si>
    <t>Restated balance</t>
  </si>
  <si>
    <t>Net assets per share attributable to ordinary equity holders of the parent (RM) - Note (a)</t>
  </si>
  <si>
    <t>Amount due to an associated company</t>
  </si>
  <si>
    <t>Deposits with licensed financial institutions</t>
  </si>
  <si>
    <t>Short term borrowings</t>
  </si>
  <si>
    <t>The audit report of the Group's preceding annual audited financial statements was unqualified.</t>
  </si>
  <si>
    <t>Exchange reserves</t>
  </si>
  <si>
    <t>Share premiums</t>
  </si>
  <si>
    <t>Profit/(loss) from operations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</si>
  <si>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</si>
  <si>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</si>
  <si>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</si>
  <si>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</si>
  <si>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</si>
  <si>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</si>
  <si>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</si>
  <si>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</si>
  <si>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</si>
  <si>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</si>
  <si>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Distribution of cash to minority shareholders</t>
  </si>
  <si>
    <t>No. of</t>
  </si>
  <si>
    <t>bought back</t>
  </si>
  <si>
    <t xml:space="preserve">Lowest </t>
  </si>
  <si>
    <t>Highest</t>
  </si>
  <si>
    <t xml:space="preserve">Average </t>
  </si>
  <si>
    <t>Consideration</t>
  </si>
  <si>
    <t>(including</t>
  </si>
  <si>
    <t>transaction cost)</t>
  </si>
  <si>
    <t>Month</t>
  </si>
  <si>
    <t>shares</t>
  </si>
  <si>
    <t>paid</t>
  </si>
  <si>
    <t>31.12.2005</t>
  </si>
  <si>
    <t>30.06.2005</t>
  </si>
  <si>
    <t>Dividend paid to shareholders</t>
  </si>
  <si>
    <t>Dividend paid to minority shareholders</t>
  </si>
  <si>
    <t>Seasonality or Cyclicality of Operations</t>
  </si>
  <si>
    <t>Current Year Prospects</t>
  </si>
  <si>
    <t xml:space="preserve">Secured </t>
  </si>
  <si>
    <t xml:space="preserve">Unsecured </t>
  </si>
  <si>
    <t>RM</t>
  </si>
  <si>
    <t>Other income</t>
  </si>
  <si>
    <t>Share capital</t>
  </si>
  <si>
    <t>Purchase of treasury shares</t>
  </si>
  <si>
    <t>(a)</t>
  </si>
  <si>
    <t>(b)</t>
  </si>
  <si>
    <t>(c)</t>
  </si>
  <si>
    <t>Dividend</t>
  </si>
  <si>
    <t>Minority</t>
  </si>
  <si>
    <t>TOTAL ASSETS</t>
  </si>
  <si>
    <t xml:space="preserve"> </t>
  </si>
  <si>
    <t>Long term borrowings</t>
  </si>
  <si>
    <t>Retained</t>
  </si>
  <si>
    <t>Capital</t>
  </si>
  <si>
    <t>Finance cost</t>
  </si>
  <si>
    <t>Total</t>
  </si>
  <si>
    <t>Property development</t>
  </si>
  <si>
    <t>Manufacturing &amp; trading</t>
  </si>
  <si>
    <t>Construction</t>
  </si>
  <si>
    <t>RM'000</t>
  </si>
  <si>
    <t>Current Assets</t>
  </si>
  <si>
    <t xml:space="preserve">Cash </t>
  </si>
  <si>
    <t>Reserves</t>
  </si>
  <si>
    <t>Notes</t>
  </si>
  <si>
    <t>The business operations of the Group are not materially affected by the seasonal or cyclical factors.</t>
  </si>
  <si>
    <t>By Order of the Board</t>
  </si>
  <si>
    <t>Leong Oi Wah</t>
  </si>
  <si>
    <t>Secretary</t>
  </si>
  <si>
    <t>Shares</t>
  </si>
  <si>
    <t>price</t>
  </si>
  <si>
    <t>Earnings</t>
  </si>
  <si>
    <t>Treasury</t>
  </si>
  <si>
    <t>Property development-in-progress</t>
  </si>
  <si>
    <t>Amount due from customers for contract work</t>
  </si>
  <si>
    <t>Amount due to customers for contract work</t>
  </si>
  <si>
    <t>Distributable</t>
  </si>
  <si>
    <t>Premium</t>
  </si>
  <si>
    <t>Other</t>
  </si>
  <si>
    <t>----------------------------Attributable to Equity Holders of the Parent-------------------------------</t>
  </si>
  <si>
    <t>-----------------Non-Distributable---------------</t>
  </si>
  <si>
    <t>Interests</t>
  </si>
  <si>
    <t>Equity</t>
  </si>
  <si>
    <t>INTERIM FINANCIAL STATEMENT FOR THE PERIOD ENDED 30 JUNE 2006</t>
  </si>
  <si>
    <t>Profit/(loss) before associate and income tax</t>
  </si>
  <si>
    <t>Profit/(loss) before income tax</t>
  </si>
  <si>
    <t xml:space="preserve">Profit/(loss) for the period </t>
  </si>
  <si>
    <t>Attributable to:</t>
  </si>
  <si>
    <t xml:space="preserve">Earnings per share attributable to </t>
  </si>
  <si>
    <t>equity holders of the parent:</t>
  </si>
  <si>
    <t>Non-current Assets</t>
  </si>
  <si>
    <t>Land held for property development</t>
  </si>
  <si>
    <t xml:space="preserve">Goodwill </t>
  </si>
  <si>
    <t>Investment in associates</t>
  </si>
  <si>
    <t>Available for sale financial assets</t>
  </si>
  <si>
    <t>Financial assets at fair value through profit or loss</t>
  </si>
  <si>
    <t>Treasury shares</t>
  </si>
  <si>
    <t xml:space="preserve">Retained earnings </t>
  </si>
  <si>
    <t>MINORITY INTERESTS</t>
  </si>
  <si>
    <t>Current tax payable</t>
  </si>
  <si>
    <t>Share of profit and loss of an</t>
  </si>
  <si>
    <t>associated company</t>
  </si>
  <si>
    <t>Net profit for the year</t>
  </si>
  <si>
    <t>Interest expense</t>
  </si>
  <si>
    <t>Interest income</t>
  </si>
  <si>
    <t>Profit Forecast</t>
  </si>
  <si>
    <t>The Group did not issue any profit forecast for the year.</t>
  </si>
  <si>
    <t>Revenue</t>
  </si>
  <si>
    <t>Income tax</t>
  </si>
  <si>
    <t>Inventories</t>
  </si>
  <si>
    <t>Deferred taxation</t>
  </si>
  <si>
    <t>Foreign currency bank borrowings included in the above are as follows:</t>
  </si>
  <si>
    <t>ASSETS</t>
  </si>
  <si>
    <t>CURRENT LIABILITIES</t>
  </si>
  <si>
    <t>Share of profit from an associated company</t>
  </si>
  <si>
    <t>31.03.2005</t>
  </si>
  <si>
    <t>Balance at 1.1.2005</t>
  </si>
  <si>
    <t>Balance at 1.1.2006</t>
  </si>
  <si>
    <t>Basis of Preparation</t>
  </si>
  <si>
    <t>Changes in Accounting Policies</t>
  </si>
  <si>
    <t>FRS 2</t>
  </si>
  <si>
    <t>FRS 3</t>
  </si>
  <si>
    <t>FRS 5</t>
  </si>
  <si>
    <t>FRS 101</t>
  </si>
  <si>
    <t>FRS 102</t>
  </si>
  <si>
    <t>FRS 108</t>
  </si>
  <si>
    <t>FRS 110</t>
  </si>
  <si>
    <t>FRS 116</t>
  </si>
  <si>
    <t>FRS 121</t>
  </si>
  <si>
    <t>FRS 127</t>
  </si>
  <si>
    <t>FRS 128</t>
  </si>
  <si>
    <t>FRS 131</t>
  </si>
  <si>
    <t>FRS 132</t>
  </si>
  <si>
    <t>FRS 133</t>
  </si>
  <si>
    <t>FRS 136</t>
  </si>
  <si>
    <t>FRS 138</t>
  </si>
  <si>
    <t>FRS 140</t>
  </si>
  <si>
    <t>Business Combinations</t>
  </si>
  <si>
    <t>Share-based Payment</t>
  </si>
  <si>
    <t>Non-current Assets Held for Sale and Discontinued Operations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</si>
  <si>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</si>
  <si>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</si>
  <si>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</si>
  <si>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</si>
  <si>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</si>
  <si>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</si>
  <si>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</si>
  <si>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 in Joint Ventures</t>
  </si>
  <si>
    <t>Financial Instruments: Disclosure and Presentation</t>
  </si>
  <si>
    <t>Impairment of Assets</t>
  </si>
  <si>
    <t>Intangible Assets</t>
  </si>
  <si>
    <t>Investment Property</t>
  </si>
  <si>
    <t>FRS 3 - Business Combinations</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</si>
  <si>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</si>
  <si>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</si>
  <si>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</si>
  <si>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</si>
  <si>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</si>
  <si>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xml:space="preserve">Property, plant and equipment </t>
  </si>
  <si>
    <t>at market value</t>
  </si>
  <si>
    <t>at carrying value/book value</t>
  </si>
  <si>
    <t>at cost</t>
  </si>
  <si>
    <t xml:space="preserve">(i)   </t>
  </si>
  <si>
    <t xml:space="preserve">(ii)  </t>
  </si>
  <si>
    <t xml:space="preserve">(iii) </t>
  </si>
  <si>
    <t>Performance guarantees extended to</t>
  </si>
  <si>
    <t>credit facilities granted to subsidiary companies</t>
  </si>
  <si>
    <t xml:space="preserve">Short term </t>
  </si>
  <si>
    <t>Long term</t>
  </si>
  <si>
    <t>By business segments :</t>
  </si>
  <si>
    <t>Current Quarter</t>
  </si>
  <si>
    <t>Profit/ (Losses) on Sale of Unquoted Investments and /or Properties</t>
  </si>
  <si>
    <t>Purchases and sales of quoted securities</t>
  </si>
  <si>
    <t>Total Purchases</t>
  </si>
  <si>
    <t xml:space="preserve">Corporate Guarantee relating to </t>
  </si>
  <si>
    <t>-</t>
  </si>
  <si>
    <t>a third party (Project related)</t>
  </si>
  <si>
    <t>The Directors are of the opinion that the Group will continue to perform satisfactorily in the second half of the year.</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</si>
</sst>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mm/dd/yy"/>
    <numFmt numFmtId="182" formatCode="_(* #,##0.00000_);_(* \(#,##0.00000\);_(* &quot;-&quot;??_);_(@_)"/>
    <numFmt numFmtId="183" formatCode="0.0000"/>
    <numFmt numFmtId="184" formatCode="#,##0.000000_);\(#,##0.000000\)"/>
    <numFmt numFmtId="185" formatCode="#,##0.00000000000_);\(#,##0.00000000000\)"/>
    <numFmt numFmtId="186" formatCode="_(* #,##0.000_);_(* \(#,##0.000\);_(* &quot;-&quot;??_);_(@_)"/>
    <numFmt numFmtId="187" formatCode="_(* #,##0.00000000_);_(* \(#,##0.00000000\);_(* &quot;-&quot;??_);_(@_)"/>
    <numFmt numFmtId="188" formatCode="_(* #,##0.000000000_);_(* \(#,##0.000000000\);_(* &quot;-&quot;??_);_(@_)"/>
    <numFmt numFmtId="189" formatCode="#,##0.00000000_);\(#,##0.00000000\)"/>
    <numFmt numFmtId="190" formatCode="_(* #,##0.0_);_(* \(#,##0.0\);_(* &quot;-&quot;??_);_(@_)"/>
    <numFmt numFmtId="191" formatCode="[$-F800]dddd\,\ mmmm\ dd\,\ yyyy"/>
    <numFmt numFmtId="192" formatCode="_(* #,##0.000000_);_(* \(#,##0.000000\);_(* &quot;-&quot;??_);_(@_)"/>
    <numFmt numFmtId="193" formatCode="_(* #,##0.0000000000000000000_);_(* \(#,##0.0000000000000000000\);_(* &quot;-&quot;??_);_(@_)"/>
    <numFmt numFmtId="194" formatCode="_(* #,##0.000000_);_(* \(#,##0.000000\);_(* &quot;-&quot;??????_);_(@_)"/>
    <numFmt numFmtId="195" formatCode="_(* #,##0.0000000_);_(* \(#,##0.0000000\);_(* &quot;-&quot;???????_);_(@_)"/>
    <numFmt numFmtId="196" formatCode="#,##0.0;[Red]\(#,##0.0\)"/>
    <numFmt numFmtId="197" formatCode="_(* #,##0.000_);_(* \(#,##0.000\);_(* &quot;-&quot;???_);_(@_)"/>
    <numFmt numFmtId="198" formatCode="_(* #,##0.0000_);_(* \(#,##0.0000\);_(* &quot;-&quot;????_);_(@_)"/>
    <numFmt numFmtId="199" formatCode="0.0"/>
    <numFmt numFmtId="200" formatCode="0.000000"/>
    <numFmt numFmtId="201" formatCode="#,##0.0;\(#,##0.0\)"/>
    <numFmt numFmtId="202" formatCode="0.00000000"/>
    <numFmt numFmtId="203" formatCode="0.0000000"/>
    <numFmt numFmtId="204" formatCode="0.00000"/>
    <numFmt numFmtId="205" formatCode="0.000"/>
    <numFmt numFmtId="206" formatCode="#,##0.0000000_);\(#,##0.0000000\)"/>
    <numFmt numFmtId="207" formatCode="#,##0.00000_);\(#,##0.00000\)"/>
    <numFmt numFmtId="208" formatCode="#,##0.0000_);\(#,##0.0000\)"/>
    <numFmt numFmtId="209" formatCode="#,##0.000_);\(#,##0.000\)"/>
    <numFmt numFmtId="210" formatCode="#,##0.0_);\(#,##0.0\)"/>
    <numFmt numFmtId="211" formatCode="d\-mmm\-yy"/>
    <numFmt numFmtId="212" formatCode="_(* #,##0.00000_);_(* \(#,##0.00000\);_(* &quot;-&quot;?????_);_(@_)"/>
    <numFmt numFmtId="213" formatCode="_(* #,##0.000000000_);_(* \(#,##0.000000000\);_(* &quot;-&quot;?????????_);_(@_)"/>
    <numFmt numFmtId="214" formatCode="_(* #,##0.0000000_);_(* \(#,##0.0000000\);_(* &quot;-&quot;??_);_(@_)"/>
    <numFmt numFmtId="215" formatCode="#,##0.000;[Red]\(#,##0.000\)"/>
    <numFmt numFmtId="216" formatCode="#,##0.0000;[Red]\(#,##0.0000\)"/>
    <numFmt numFmtId="217" formatCode="_(* #,##0.0_);_(* \(#,##0.0\);_(* &quot;-&quot;?_);_(@_)"/>
    <numFmt numFmtId="218" formatCode="0.000000000"/>
  </numFmts>
  <fonts count="20">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b/>
      <sz val="10"/>
      <color indexed="22"/>
      <name val="Tahoma"/>
      <family val="2"/>
    </font>
  </fonts>
  <fills count="2">
    <fill>
      <patternFill/>
    </fill>
    <fill>
      <patternFill patternType="gray125"/>
    </fill>
  </fills>
  <borders count="2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thin"/>
      <bottom style="double"/>
    </border>
    <border>
      <left style="thin"/>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13">
    <xf numFmtId="0" fontId="0" fillId="0" borderId="0" xfId="0" applyAlignment="1">
      <alignment/>
    </xf>
    <xf numFmtId="171" fontId="7" fillId="0" borderId="0" xfId="15" applyFont="1" applyAlignment="1">
      <alignment/>
    </xf>
    <xf numFmtId="171" fontId="7" fillId="0" borderId="1" xfId="15" applyFont="1" applyBorder="1" applyAlignment="1">
      <alignment/>
    </xf>
    <xf numFmtId="172" fontId="7" fillId="0" borderId="0" xfId="15" applyNumberFormat="1" applyFont="1" applyAlignment="1">
      <alignment horizontal="center"/>
    </xf>
    <xf numFmtId="180" fontId="7" fillId="0" borderId="0" xfId="15" applyNumberFormat="1" applyFont="1" applyAlignment="1">
      <alignment/>
    </xf>
    <xf numFmtId="172" fontId="7" fillId="0" borderId="0" xfId="15" applyNumberFormat="1" applyFont="1" applyAlignment="1">
      <alignment/>
    </xf>
    <xf numFmtId="172" fontId="7" fillId="0" borderId="0" xfId="15" applyNumberFormat="1" applyFont="1" applyBorder="1" applyAlignment="1">
      <alignment/>
    </xf>
    <xf numFmtId="172" fontId="7" fillId="0" borderId="0" xfId="15" applyNumberFormat="1" applyFont="1" applyBorder="1" applyAlignment="1">
      <alignment horizontal="right"/>
    </xf>
    <xf numFmtId="0" fontId="7" fillId="0" borderId="0" xfId="0" applyFont="1" applyAlignment="1">
      <alignment horizontal="center"/>
    </xf>
    <xf numFmtId="171" fontId="7" fillId="0" borderId="0" xfId="15" applyFont="1" applyAlignment="1">
      <alignment horizontal="center"/>
    </xf>
    <xf numFmtId="171" fontId="7" fillId="0" borderId="0" xfId="15" applyFont="1" applyBorder="1" applyAlignment="1">
      <alignment/>
    </xf>
    <xf numFmtId="171" fontId="7" fillId="0" borderId="0" xfId="15" applyFont="1" applyFill="1" applyAlignment="1">
      <alignment/>
    </xf>
    <xf numFmtId="171" fontId="7" fillId="0" borderId="2" xfId="15" applyFont="1" applyBorder="1" applyAlignment="1">
      <alignment/>
    </xf>
    <xf numFmtId="171" fontId="7" fillId="0" borderId="3" xfId="15" applyFont="1" applyBorder="1" applyAlignment="1">
      <alignment/>
    </xf>
    <xf numFmtId="0" fontId="6" fillId="0" borderId="0" xfId="0" applyFont="1" applyAlignment="1">
      <alignment/>
    </xf>
    <xf numFmtId="0" fontId="7" fillId="0" borderId="0" xfId="0" applyFont="1" applyAlignment="1">
      <alignment/>
    </xf>
    <xf numFmtId="172" fontId="6" fillId="0" borderId="0" xfId="15" applyNumberFormat="1" applyFont="1" applyAlignment="1">
      <alignment/>
    </xf>
    <xf numFmtId="172" fontId="7" fillId="0" borderId="0" xfId="15"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172" fontId="7" fillId="0" borderId="0" xfId="15" applyNumberFormat="1" applyFont="1" applyFill="1" applyBorder="1" applyAlignment="1">
      <alignment/>
    </xf>
    <xf numFmtId="0" fontId="7" fillId="0" borderId="0" xfId="0" applyFont="1" applyFill="1" applyAlignment="1">
      <alignment/>
    </xf>
    <xf numFmtId="172" fontId="7" fillId="0" borderId="0" xfId="0" applyNumberFormat="1" applyFont="1" applyFill="1" applyAlignment="1">
      <alignment/>
    </xf>
    <xf numFmtId="172" fontId="7" fillId="0" borderId="1" xfId="15"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72" fontId="7" fillId="0" borderId="0" xfId="0" applyNumberFormat="1" applyFont="1" applyBorder="1" applyAlignment="1">
      <alignment/>
    </xf>
    <xf numFmtId="172" fontId="7" fillId="0" borderId="1" xfId="15"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71" fontId="7" fillId="0" borderId="0" xfId="0" applyNumberFormat="1" applyFont="1" applyAlignment="1">
      <alignment/>
    </xf>
    <xf numFmtId="0" fontId="6" fillId="0" borderId="0" xfId="0" applyFont="1" applyBorder="1" applyAlignment="1">
      <alignment horizontal="right"/>
    </xf>
    <xf numFmtId="172" fontId="6" fillId="0" borderId="0" xfId="15" applyNumberFormat="1" applyFont="1" applyBorder="1" applyAlignment="1">
      <alignment horizontal="right"/>
    </xf>
    <xf numFmtId="0" fontId="7" fillId="0" borderId="4" xfId="0" applyFont="1" applyBorder="1" applyAlignment="1">
      <alignment/>
    </xf>
    <xf numFmtId="0" fontId="7" fillId="0" borderId="0" xfId="0" applyFont="1" applyFill="1" applyAlignment="1">
      <alignment horizontal="justify" vertical="top" wrapText="1"/>
    </xf>
    <xf numFmtId="172" fontId="6" fillId="0" borderId="0" xfId="15" applyNumberFormat="1" applyFont="1" applyAlignment="1">
      <alignment horizontal="right"/>
    </xf>
    <xf numFmtId="0" fontId="7" fillId="0" borderId="5" xfId="0" applyFont="1" applyBorder="1" applyAlignment="1">
      <alignment/>
    </xf>
    <xf numFmtId="172" fontId="7" fillId="0" borderId="0" xfId="15"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72"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80" fontId="7" fillId="0" borderId="0" xfId="15" applyNumberFormat="1" applyFont="1" applyBorder="1" applyAlignment="1">
      <alignment horizontal="right"/>
    </xf>
    <xf numFmtId="172"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169" fontId="7" fillId="0" borderId="0" xfId="0" applyNumberFormat="1" applyFont="1" applyBorder="1" applyAlignment="1">
      <alignment/>
    </xf>
    <xf numFmtId="169" fontId="7" fillId="0" borderId="0" xfId="0" applyNumberFormat="1" applyFont="1" applyFill="1" applyBorder="1" applyAlignment="1">
      <alignment horizontal="center"/>
    </xf>
    <xf numFmtId="169" fontId="7" fillId="0" borderId="0" xfId="0" applyNumberFormat="1" applyFont="1" applyFill="1" applyBorder="1" applyAlignment="1">
      <alignment/>
    </xf>
    <xf numFmtId="169" fontId="7" fillId="0" borderId="1" xfId="0" applyNumberFormat="1" applyFont="1" applyFill="1" applyBorder="1" applyAlignment="1">
      <alignment horizontal="center"/>
    </xf>
    <xf numFmtId="169" fontId="7" fillId="0" borderId="6" xfId="0" applyNumberFormat="1" applyFont="1" applyFill="1" applyBorder="1" applyAlignment="1">
      <alignment/>
    </xf>
    <xf numFmtId="169" fontId="7" fillId="0" borderId="0" xfId="0" applyNumberFormat="1" applyFont="1" applyFill="1" applyAlignment="1">
      <alignment/>
    </xf>
    <xf numFmtId="0" fontId="7" fillId="0" borderId="7" xfId="0" applyFont="1" applyBorder="1" applyAlignment="1">
      <alignment/>
    </xf>
    <xf numFmtId="37" fontId="7" fillId="0" borderId="0" xfId="15" applyNumberFormat="1" applyFont="1" applyBorder="1" applyAlignment="1">
      <alignment horizontal="right"/>
    </xf>
    <xf numFmtId="43" fontId="7" fillId="0" borderId="0" xfId="15" applyNumberFormat="1" applyFont="1" applyAlignment="1">
      <alignment horizontal="right"/>
    </xf>
    <xf numFmtId="169" fontId="7" fillId="0" borderId="0" xfId="0" applyNumberFormat="1" applyFont="1" applyBorder="1" applyAlignment="1">
      <alignment horizontal="right"/>
    </xf>
    <xf numFmtId="180" fontId="7" fillId="0" borderId="0" xfId="0" applyNumberFormat="1" applyFont="1" applyFill="1" applyAlignment="1">
      <alignment horizontal="right"/>
    </xf>
    <xf numFmtId="180" fontId="7" fillId="0" borderId="0" xfId="15" applyNumberFormat="1" applyFont="1" applyFill="1" applyAlignment="1">
      <alignment horizontal="right"/>
    </xf>
    <xf numFmtId="180"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4" xfId="0" applyNumberFormat="1" applyFont="1" applyFill="1" applyBorder="1" applyAlignment="1">
      <alignment horizontal="right"/>
    </xf>
    <xf numFmtId="37" fontId="7" fillId="0" borderId="8"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4" xfId="15" applyNumberFormat="1" applyFont="1" applyBorder="1" applyAlignment="1">
      <alignment horizontal="right"/>
    </xf>
    <xf numFmtId="37" fontId="7" fillId="0" borderId="8" xfId="15" applyNumberFormat="1" applyFont="1" applyBorder="1" applyAlignment="1">
      <alignment horizontal="right"/>
    </xf>
    <xf numFmtId="37" fontId="6" fillId="0" borderId="0" xfId="15" applyNumberFormat="1" applyFont="1" applyAlignment="1">
      <alignment/>
    </xf>
    <xf numFmtId="37" fontId="17" fillId="0" borderId="4" xfId="15" applyNumberFormat="1" applyFont="1" applyBorder="1" applyAlignment="1">
      <alignment horizontal="right"/>
    </xf>
    <xf numFmtId="39" fontId="6" fillId="0" borderId="9" xfId="15" applyNumberFormat="1" applyFont="1" applyBorder="1" applyAlignment="1">
      <alignment horizontal="right"/>
    </xf>
    <xf numFmtId="39" fontId="7" fillId="0" borderId="1" xfId="15" applyNumberFormat="1" applyFont="1" applyBorder="1" applyAlignment="1">
      <alignment horizontal="right"/>
    </xf>
    <xf numFmtId="39" fontId="7" fillId="0" borderId="10" xfId="15" applyNumberFormat="1" applyFont="1" applyBorder="1" applyAlignment="1">
      <alignment horizontal="right"/>
    </xf>
    <xf numFmtId="180" fontId="6" fillId="0" borderId="0" xfId="15" applyNumberFormat="1" applyFont="1" applyBorder="1" applyAlignment="1">
      <alignment horizontal="right"/>
    </xf>
    <xf numFmtId="0" fontId="18" fillId="0" borderId="0" xfId="0" applyFont="1" applyBorder="1" applyAlignment="1">
      <alignment horizontal="right"/>
    </xf>
    <xf numFmtId="37" fontId="6" fillId="0" borderId="9"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10" xfId="0" applyNumberFormat="1" applyFont="1" applyFill="1" applyBorder="1" applyAlignment="1">
      <alignment horizontal="right"/>
    </xf>
    <xf numFmtId="172" fontId="7" fillId="0" borderId="5" xfId="15" applyNumberFormat="1" applyFont="1" applyFill="1" applyBorder="1" applyAlignment="1">
      <alignment horizontal="right"/>
    </xf>
    <xf numFmtId="172" fontId="7" fillId="0" borderId="5" xfId="15" applyNumberFormat="1" applyFont="1" applyBorder="1" applyAlignment="1">
      <alignment horizontal="right"/>
    </xf>
    <xf numFmtId="172" fontId="7" fillId="0" borderId="3" xfId="15" applyNumberFormat="1" applyFont="1" applyBorder="1" applyAlignment="1">
      <alignment horizontal="right"/>
    </xf>
    <xf numFmtId="172" fontId="6" fillId="0" borderId="5" xfId="15" applyNumberFormat="1" applyFont="1" applyFill="1" applyBorder="1" applyAlignment="1">
      <alignment horizontal="right"/>
    </xf>
    <xf numFmtId="43" fontId="6" fillId="0" borderId="0" xfId="15" applyNumberFormat="1" applyFont="1" applyAlignment="1">
      <alignment horizontal="right"/>
    </xf>
    <xf numFmtId="172" fontId="6" fillId="0" borderId="0" xfId="15" applyNumberFormat="1" applyFont="1" applyFill="1" applyBorder="1" applyAlignment="1">
      <alignment horizontal="right"/>
    </xf>
    <xf numFmtId="180" fontId="7" fillId="0" borderId="1" xfId="15" applyNumberFormat="1" applyFont="1" applyBorder="1" applyAlignment="1">
      <alignment horizontal="right"/>
    </xf>
    <xf numFmtId="0" fontId="7" fillId="0" borderId="1" xfId="0" applyFont="1" applyBorder="1" applyAlignment="1">
      <alignment/>
    </xf>
    <xf numFmtId="39" fontId="7" fillId="0" borderId="5" xfId="0" applyNumberFormat="1" applyFont="1" applyBorder="1" applyAlignment="1">
      <alignment horizontal="right"/>
    </xf>
    <xf numFmtId="180" fontId="6" fillId="0" borderId="4" xfId="15" applyNumberFormat="1" applyFont="1" applyBorder="1" applyAlignment="1">
      <alignment horizontal="right"/>
    </xf>
    <xf numFmtId="180" fontId="7" fillId="0" borderId="8" xfId="15" applyNumberFormat="1" applyFont="1" applyBorder="1" applyAlignment="1">
      <alignment horizontal="right"/>
    </xf>
    <xf numFmtId="180" fontId="6" fillId="0" borderId="9" xfId="15" applyNumberFormat="1" applyFont="1" applyBorder="1" applyAlignment="1">
      <alignment horizontal="right"/>
    </xf>
    <xf numFmtId="180" fontId="7" fillId="0" borderId="10" xfId="15" applyNumberFormat="1" applyFont="1" applyBorder="1" applyAlignment="1">
      <alignment horizontal="right"/>
    </xf>
    <xf numFmtId="180" fontId="7" fillId="0" borderId="11" xfId="15" applyNumberFormat="1" applyFont="1" applyBorder="1" applyAlignment="1">
      <alignment horizontal="right"/>
    </xf>
    <xf numFmtId="180" fontId="7" fillId="0" borderId="0" xfId="0" applyNumberFormat="1" applyFont="1" applyBorder="1" applyAlignment="1">
      <alignment/>
    </xf>
    <xf numFmtId="180" fontId="6" fillId="0" borderId="1" xfId="15" applyNumberFormat="1" applyFont="1" applyBorder="1" applyAlignment="1">
      <alignment horizontal="right"/>
    </xf>
    <xf numFmtId="180" fontId="6" fillId="0" borderId="0" xfId="15" applyNumberFormat="1" applyFont="1" applyFill="1" applyBorder="1" applyAlignment="1">
      <alignment horizontal="right"/>
    </xf>
    <xf numFmtId="171" fontId="7" fillId="0" borderId="3"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180" fontId="6" fillId="0" borderId="12" xfId="15" applyNumberFormat="1" applyFont="1" applyBorder="1" applyAlignment="1">
      <alignment horizontal="right"/>
    </xf>
    <xf numFmtId="43" fontId="7" fillId="0" borderId="0" xfId="0" applyNumberFormat="1" applyFont="1" applyAlignment="1">
      <alignment/>
    </xf>
    <xf numFmtId="10" fontId="7" fillId="0" borderId="0" xfId="21" applyNumberFormat="1" applyFont="1" applyAlignment="1">
      <alignment/>
    </xf>
    <xf numFmtId="171" fontId="6" fillId="0" borderId="0" xfId="15" applyFont="1" applyAlignment="1">
      <alignment horizontal="right"/>
    </xf>
    <xf numFmtId="0" fontId="10" fillId="0" borderId="0" xfId="0" applyFont="1" applyAlignment="1">
      <alignment/>
    </xf>
    <xf numFmtId="9" fontId="7" fillId="0" borderId="0" xfId="21"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72" fontId="6" fillId="0" borderId="0" xfId="15" applyNumberFormat="1" applyFont="1" applyFill="1" applyBorder="1" applyAlignment="1">
      <alignment/>
    </xf>
    <xf numFmtId="0" fontId="7" fillId="0" borderId="0" xfId="0" applyFont="1" applyFill="1" applyAlignment="1">
      <alignment horizontal="center"/>
    </xf>
    <xf numFmtId="172" fontId="7" fillId="0" borderId="0" xfId="15" applyNumberFormat="1" applyFont="1" applyFill="1" applyAlignment="1">
      <alignment vertical="top"/>
    </xf>
    <xf numFmtId="0" fontId="7" fillId="0" borderId="0" xfId="0" applyFont="1" applyFill="1" applyAlignment="1">
      <alignment vertical="center"/>
    </xf>
    <xf numFmtId="171" fontId="7" fillId="0" borderId="0" xfId="15" applyFont="1" applyFill="1" applyAlignment="1">
      <alignment horizontal="justify" vertical="top"/>
    </xf>
    <xf numFmtId="0" fontId="0" fillId="0" borderId="0" xfId="0" applyFill="1" applyAlignment="1">
      <alignment horizontal="justify" vertical="top" wrapText="1"/>
    </xf>
    <xf numFmtId="178" fontId="7" fillId="0" borderId="0" xfId="15" applyNumberFormat="1" applyFont="1" applyFill="1" applyBorder="1" applyAlignment="1">
      <alignment/>
    </xf>
    <xf numFmtId="178" fontId="6" fillId="0" borderId="0" xfId="15" applyNumberFormat="1" applyFont="1" applyFill="1" applyAlignment="1" quotePrefix="1">
      <alignment horizontal="right"/>
    </xf>
    <xf numFmtId="0" fontId="6" fillId="0" borderId="0" xfId="0" applyFont="1" applyFill="1" applyAlignment="1">
      <alignment horizontal="center"/>
    </xf>
    <xf numFmtId="178" fontId="7" fillId="0" borderId="0" xfId="15" applyNumberFormat="1" applyFont="1" applyFill="1" applyAlignment="1">
      <alignment/>
    </xf>
    <xf numFmtId="0" fontId="8" fillId="0" borderId="0" xfId="0" applyFont="1" applyFill="1" applyAlignment="1">
      <alignment horizontal="justify" vertical="top" wrapText="1"/>
    </xf>
    <xf numFmtId="178" fontId="7" fillId="0" borderId="0" xfId="0" applyNumberFormat="1" applyFont="1" applyFill="1" applyAlignment="1">
      <alignment/>
    </xf>
    <xf numFmtId="180" fontId="6" fillId="0" borderId="8" xfId="0" applyNumberFormat="1" applyFont="1" applyFill="1" applyBorder="1" applyAlignment="1">
      <alignment horizontal="right"/>
    </xf>
    <xf numFmtId="180" fontId="13" fillId="0" borderId="11" xfId="15" applyNumberFormat="1" applyFont="1" applyBorder="1" applyAlignment="1">
      <alignment horizontal="right"/>
    </xf>
    <xf numFmtId="171" fontId="7" fillId="0" borderId="0" xfId="15" applyFont="1" applyFill="1" applyAlignment="1">
      <alignment horizontal="justify" vertical="top" wrapText="1"/>
    </xf>
    <xf numFmtId="171" fontId="7" fillId="0" borderId="0" xfId="0" applyNumberFormat="1" applyFont="1" applyFill="1" applyAlignment="1">
      <alignment/>
    </xf>
    <xf numFmtId="169" fontId="7" fillId="0" borderId="0" xfId="0" applyNumberFormat="1" applyFont="1" applyAlignment="1">
      <alignment horizontal="center"/>
    </xf>
    <xf numFmtId="169" fontId="7" fillId="0" borderId="0" xfId="0" applyNumberFormat="1" applyFont="1" applyAlignment="1">
      <alignment/>
    </xf>
    <xf numFmtId="180" fontId="7" fillId="0" borderId="12" xfId="15" applyNumberFormat="1" applyFont="1" applyBorder="1" applyAlignment="1">
      <alignment horizontal="right"/>
    </xf>
    <xf numFmtId="10" fontId="6" fillId="0" borderId="4" xfId="21" applyNumberFormat="1" applyFont="1" applyBorder="1" applyAlignment="1">
      <alignment horizontal="right"/>
    </xf>
    <xf numFmtId="180" fontId="6" fillId="0" borderId="13" xfId="15" applyNumberFormat="1" applyFont="1" applyBorder="1" applyAlignment="1">
      <alignment horizontal="right"/>
    </xf>
    <xf numFmtId="172" fontId="7" fillId="0" borderId="0" xfId="15" applyNumberFormat="1" applyFont="1" applyFill="1" applyBorder="1" applyAlignment="1">
      <alignment horizontal="right"/>
    </xf>
    <xf numFmtId="180" fontId="7" fillId="0" borderId="7" xfId="15" applyNumberFormat="1" applyFont="1" applyBorder="1" applyAlignment="1">
      <alignment horizontal="right"/>
    </xf>
    <xf numFmtId="180" fontId="7" fillId="0" borderId="0" xfId="15" applyNumberFormat="1" applyFont="1" applyFill="1" applyBorder="1" applyAlignment="1">
      <alignment horizontal="right"/>
    </xf>
    <xf numFmtId="180" fontId="7" fillId="0" borderId="14" xfId="15" applyNumberFormat="1" applyFont="1" applyBorder="1" applyAlignment="1">
      <alignment horizontal="right"/>
    </xf>
    <xf numFmtId="0" fontId="6" fillId="0" borderId="2" xfId="0" applyNumberFormat="1" applyFont="1" applyBorder="1" applyAlignment="1">
      <alignment horizontal="right"/>
    </xf>
    <xf numFmtId="0" fontId="6" fillId="0" borderId="5" xfId="0" applyNumberFormat="1" applyFont="1" applyFill="1" applyBorder="1" applyAlignment="1">
      <alignment horizontal="right"/>
    </xf>
    <xf numFmtId="0" fontId="6" fillId="0" borderId="3"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0" fontId="11" fillId="0" borderId="0" xfId="0" applyNumberFormat="1" applyFont="1" applyBorder="1" applyAlignment="1">
      <alignment horizontal="right"/>
    </xf>
    <xf numFmtId="0" fontId="7" fillId="0" borderId="0" xfId="15" applyNumberFormat="1" applyFont="1" applyFill="1" applyBorder="1" applyAlignment="1">
      <alignment horizontal="right"/>
    </xf>
    <xf numFmtId="0" fontId="7" fillId="0" borderId="0" xfId="0" applyNumberFormat="1" applyFont="1" applyFill="1" applyBorder="1" applyAlignment="1">
      <alignment horizontal="right"/>
    </xf>
    <xf numFmtId="16" fontId="7" fillId="0" borderId="0" xfId="0" applyNumberFormat="1" applyFont="1" applyFill="1" applyAlignment="1">
      <alignment/>
    </xf>
    <xf numFmtId="0" fontId="6" fillId="0" borderId="15" xfId="0" applyFont="1" applyFill="1" applyBorder="1" applyAlignment="1">
      <alignment horizontal="center"/>
    </xf>
    <xf numFmtId="0" fontId="12" fillId="0" borderId="0" xfId="0" applyFont="1" applyFill="1" applyAlignment="1">
      <alignment/>
    </xf>
    <xf numFmtId="178" fontId="12" fillId="0" borderId="0" xfId="15" applyNumberFormat="1" applyFont="1" applyFill="1" applyBorder="1" applyAlignment="1">
      <alignment/>
    </xf>
    <xf numFmtId="37" fontId="6" fillId="0" borderId="0" xfId="0" applyNumberFormat="1" applyFont="1" applyFill="1" applyBorder="1" applyAlignment="1">
      <alignment horizontal="right"/>
    </xf>
    <xf numFmtId="172" fontId="7" fillId="0" borderId="6" xfId="15" applyNumberFormat="1" applyFont="1" applyFill="1" applyBorder="1" applyAlignment="1">
      <alignment/>
    </xf>
    <xf numFmtId="172" fontId="7" fillId="0" borderId="0" xfId="15" applyNumberFormat="1" applyFont="1" applyFill="1" applyAlignment="1" quotePrefix="1">
      <alignment/>
    </xf>
    <xf numFmtId="178" fontId="6" fillId="0" borderId="0" xfId="15" applyNumberFormat="1" applyFont="1" applyFill="1" applyAlignment="1">
      <alignment horizontal="right"/>
    </xf>
    <xf numFmtId="178" fontId="7" fillId="0" borderId="12" xfId="15" applyNumberFormat="1" applyFont="1" applyFill="1" applyBorder="1" applyAlignment="1">
      <alignment/>
    </xf>
    <xf numFmtId="172" fontId="6" fillId="0" borderId="0" xfId="15" applyNumberFormat="1" applyFont="1" applyFill="1" applyAlignment="1">
      <alignment horizontal="right"/>
    </xf>
    <xf numFmtId="178" fontId="6" fillId="0" borderId="0" xfId="15" applyNumberFormat="1" applyFont="1" applyFill="1" applyAlignment="1">
      <alignment horizontal="center"/>
    </xf>
    <xf numFmtId="0" fontId="7" fillId="0" borderId="0" xfId="0" applyFont="1" applyFill="1" applyAlignment="1" quotePrefix="1">
      <alignment/>
    </xf>
    <xf numFmtId="180" fontId="7" fillId="0" borderId="1" xfId="15" applyNumberFormat="1" applyFont="1" applyFill="1" applyBorder="1" applyAlignment="1">
      <alignment horizontal="right"/>
    </xf>
    <xf numFmtId="180" fontId="7" fillId="0" borderId="12" xfId="15"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8" fontId="6" fillId="0" borderId="0" xfId="15" applyNumberFormat="1" applyFont="1" applyFill="1" applyBorder="1" applyAlignment="1">
      <alignment horizontal="center"/>
    </xf>
    <xf numFmtId="178" fontId="7" fillId="0" borderId="6" xfId="15" applyNumberFormat="1" applyFont="1" applyFill="1" applyBorder="1" applyAlignment="1">
      <alignment horizontal="center"/>
    </xf>
    <xf numFmtId="178" fontId="7" fillId="0" borderId="16" xfId="15" applyNumberFormat="1" applyFont="1" applyFill="1" applyBorder="1" applyAlignment="1">
      <alignment horizontal="center"/>
    </xf>
    <xf numFmtId="172" fontId="7" fillId="0" borderId="17" xfId="15" applyNumberFormat="1" applyFont="1" applyFill="1" applyBorder="1" applyAlignment="1">
      <alignment/>
    </xf>
    <xf numFmtId="0" fontId="6" fillId="0" borderId="2" xfId="0" applyFont="1" applyFill="1" applyBorder="1" applyAlignment="1">
      <alignment horizontal="center"/>
    </xf>
    <xf numFmtId="0" fontId="6" fillId="0" borderId="7" xfId="0" applyFont="1" applyFill="1" applyBorder="1" applyAlignment="1">
      <alignment horizontal="center"/>
    </xf>
    <xf numFmtId="172" fontId="6" fillId="0" borderId="2" xfId="15" applyNumberFormat="1" applyFont="1" applyFill="1" applyBorder="1" applyAlignment="1">
      <alignment horizontal="center"/>
    </xf>
    <xf numFmtId="0" fontId="6" fillId="0" borderId="18"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Border="1" applyAlignment="1">
      <alignment horizontal="center"/>
    </xf>
    <xf numFmtId="172" fontId="6" fillId="0" borderId="5" xfId="15" applyNumberFormat="1" applyFont="1" applyFill="1" applyBorder="1" applyAlignment="1">
      <alignment horizontal="center"/>
    </xf>
    <xf numFmtId="0" fontId="6" fillId="0" borderId="3" xfId="0" applyFont="1" applyFill="1" applyBorder="1" applyAlignment="1">
      <alignment horizontal="center"/>
    </xf>
    <xf numFmtId="0" fontId="6" fillId="0" borderId="9" xfId="0" applyFont="1" applyFill="1" applyBorder="1" applyAlignment="1">
      <alignment/>
    </xf>
    <xf numFmtId="0" fontId="6" fillId="0" borderId="1" xfId="0" applyFont="1" applyFill="1" applyBorder="1" applyAlignment="1">
      <alignment horizontal="center"/>
    </xf>
    <xf numFmtId="0" fontId="6" fillId="0" borderId="10" xfId="0" applyFont="1" applyFill="1" applyBorder="1" applyAlignment="1">
      <alignment horizontal="center"/>
    </xf>
    <xf numFmtId="171" fontId="7" fillId="0" borderId="17" xfId="15" applyFont="1" applyFill="1" applyBorder="1" applyAlignment="1">
      <alignment/>
    </xf>
    <xf numFmtId="172" fontId="6" fillId="0" borderId="17" xfId="0" applyNumberFormat="1" applyFont="1" applyFill="1" applyBorder="1" applyAlignment="1">
      <alignment/>
    </xf>
    <xf numFmtId="171" fontId="7" fillId="0" borderId="8" xfId="15" applyFont="1" applyBorder="1" applyAlignment="1">
      <alignment horizontal="right"/>
    </xf>
    <xf numFmtId="172" fontId="7" fillId="0" borderId="4" xfId="0" applyNumberFormat="1" applyFont="1" applyBorder="1" applyAlignment="1">
      <alignment/>
    </xf>
    <xf numFmtId="171" fontId="7" fillId="0" borderId="5" xfId="15" applyFont="1" applyBorder="1" applyAlignment="1">
      <alignment horizontal="right"/>
    </xf>
    <xf numFmtId="172" fontId="19" fillId="0" borderId="5" xfId="15" applyNumberFormat="1" applyFont="1" applyFill="1" applyBorder="1" applyAlignment="1">
      <alignment horizontal="right"/>
    </xf>
    <xf numFmtId="171" fontId="7" fillId="0" borderId="0" xfId="15" applyNumberFormat="1" applyFont="1" applyFill="1" applyAlignment="1">
      <alignment/>
    </xf>
    <xf numFmtId="171" fontId="6" fillId="0" borderId="17" xfId="0" applyNumberFormat="1" applyFont="1" applyFill="1" applyBorder="1" applyAlignment="1">
      <alignment/>
    </xf>
    <xf numFmtId="178" fontId="7" fillId="0" borderId="0" xfId="15" applyNumberFormat="1" applyFont="1" applyFill="1" applyBorder="1" applyAlignment="1" quotePrefix="1">
      <alignment horizontal="right"/>
    </xf>
    <xf numFmtId="178" fontId="7" fillId="0" borderId="0" xfId="15" applyNumberFormat="1" applyFont="1" applyFill="1" applyBorder="1" applyAlignment="1">
      <alignment horizontal="left"/>
    </xf>
    <xf numFmtId="173" fontId="7" fillId="0" borderId="17" xfId="15" applyNumberFormat="1" applyFont="1" applyFill="1" applyBorder="1" applyAlignment="1">
      <alignment/>
    </xf>
    <xf numFmtId="173" fontId="7" fillId="0" borderId="3" xfId="15" applyNumberFormat="1" applyFont="1" applyFill="1" applyBorder="1" applyAlignment="1">
      <alignment/>
    </xf>
    <xf numFmtId="173" fontId="6" fillId="0" borderId="17" xfId="15" applyNumberFormat="1" applyFont="1" applyFill="1" applyBorder="1" applyAlignment="1">
      <alignment/>
    </xf>
    <xf numFmtId="0" fontId="7" fillId="0" borderId="0" xfId="0" applyFont="1" applyAlignment="1">
      <alignment vertical="top" wrapText="1"/>
    </xf>
    <xf numFmtId="15" fontId="6" fillId="0" borderId="0" xfId="0" applyNumberFormat="1" applyFont="1" applyFill="1" applyAlignment="1" quotePrefix="1">
      <alignment horizontal="justify" vertical="top" wrapText="1"/>
    </xf>
    <xf numFmtId="0" fontId="7" fillId="0" borderId="0" xfId="0" applyFont="1" applyFill="1" applyAlignment="1">
      <alignment horizontal="left" vertical="top"/>
    </xf>
    <xf numFmtId="38" fontId="7" fillId="0" borderId="0" xfId="0" applyNumberFormat="1" applyFont="1" applyFill="1" applyAlignment="1">
      <alignment horizontal="right" vertical="top" wrapText="1"/>
    </xf>
    <xf numFmtId="38" fontId="7" fillId="0" borderId="12" xfId="0" applyNumberFormat="1" applyFont="1" applyFill="1" applyBorder="1" applyAlignment="1">
      <alignment horizontal="right" vertical="top" wrapText="1"/>
    </xf>
    <xf numFmtId="171" fontId="7" fillId="0" borderId="0" xfId="0" applyNumberFormat="1" applyFont="1" applyFill="1" applyAlignment="1">
      <alignment vertical="top"/>
    </xf>
    <xf numFmtId="9" fontId="7" fillId="0" borderId="0" xfId="21" applyFont="1" applyBorder="1" applyAlignment="1">
      <alignment horizontal="right"/>
    </xf>
    <xf numFmtId="9" fontId="7" fillId="0" borderId="8" xfId="21" applyFont="1" applyBorder="1" applyAlignment="1">
      <alignment horizontal="right"/>
    </xf>
    <xf numFmtId="38" fontId="7" fillId="0" borderId="0" xfId="0" applyNumberFormat="1" applyFont="1" applyFill="1" applyAlignment="1">
      <alignment horizontal="justify" vertical="top" wrapText="1"/>
    </xf>
    <xf numFmtId="191" fontId="7" fillId="0" borderId="0" xfId="15" applyNumberFormat="1" applyFont="1" applyAlignment="1">
      <alignment horizontal="right"/>
    </xf>
    <xf numFmtId="180" fontId="7" fillId="0" borderId="0" xfId="0" applyNumberFormat="1" applyFont="1" applyFill="1" applyAlignment="1">
      <alignment/>
    </xf>
    <xf numFmtId="180" fontId="6" fillId="0" borderId="4" xfId="15" applyNumberFormat="1" applyFont="1" applyFill="1" applyBorder="1" applyAlignment="1">
      <alignment horizontal="right"/>
    </xf>
    <xf numFmtId="180" fontId="6" fillId="0" borderId="9" xfId="15" applyNumberFormat="1" applyFont="1" applyFill="1" applyBorder="1" applyAlignment="1">
      <alignment horizontal="right"/>
    </xf>
    <xf numFmtId="9" fontId="6" fillId="0" borderId="4" xfId="21" applyFont="1" applyFill="1" applyBorder="1" applyAlignment="1">
      <alignment horizontal="right"/>
    </xf>
    <xf numFmtId="180" fontId="7" fillId="0" borderId="0" xfId="15" applyNumberFormat="1" applyFont="1" applyFill="1" applyAlignment="1">
      <alignment/>
    </xf>
    <xf numFmtId="39" fontId="6" fillId="0" borderId="4" xfId="15" applyNumberFormat="1" applyFont="1" applyFill="1" applyBorder="1" applyAlignment="1">
      <alignment horizontal="right"/>
    </xf>
    <xf numFmtId="39" fontId="7" fillId="0" borderId="0" xfId="15" applyNumberFormat="1" applyFont="1" applyFill="1" applyBorder="1" applyAlignment="1">
      <alignment horizontal="right"/>
    </xf>
    <xf numFmtId="39" fontId="7" fillId="0" borderId="8" xfId="15" applyNumberFormat="1" applyFont="1" applyFill="1" applyBorder="1" applyAlignment="1">
      <alignment horizontal="right"/>
    </xf>
    <xf numFmtId="39" fontId="7" fillId="0" borderId="0" xfId="15" applyNumberFormat="1" applyFont="1" applyFill="1" applyAlignment="1">
      <alignment/>
    </xf>
    <xf numFmtId="39" fontId="6" fillId="0" borderId="4" xfId="0" applyNumberFormat="1" applyFont="1" applyFill="1" applyBorder="1" applyAlignment="1">
      <alignment horizontal="right"/>
    </xf>
    <xf numFmtId="39" fontId="7" fillId="0" borderId="0" xfId="0" applyNumberFormat="1" applyFont="1" applyFill="1" applyBorder="1" applyAlignment="1">
      <alignment horizontal="right"/>
    </xf>
    <xf numFmtId="39" fontId="7" fillId="0" borderId="8" xfId="0" applyNumberFormat="1" applyFont="1" applyFill="1" applyBorder="1" applyAlignment="1">
      <alignment horizontal="right"/>
    </xf>
    <xf numFmtId="39" fontId="7" fillId="0" borderId="0" xfId="0" applyNumberFormat="1" applyFont="1" applyFill="1" applyAlignment="1">
      <alignment/>
    </xf>
    <xf numFmtId="172" fontId="6" fillId="0" borderId="3" xfId="15" applyNumberFormat="1" applyFont="1" applyFill="1" applyBorder="1" applyAlignment="1">
      <alignment horizontal="right"/>
    </xf>
    <xf numFmtId="172" fontId="6" fillId="0" borderId="19" xfId="15" applyNumberFormat="1" applyFont="1" applyFill="1" applyBorder="1" applyAlignment="1">
      <alignment horizontal="right"/>
    </xf>
    <xf numFmtId="171" fontId="7" fillId="0" borderId="5" xfId="15" applyFont="1" applyFill="1" applyBorder="1" applyAlignment="1">
      <alignment horizontal="right"/>
    </xf>
    <xf numFmtId="171" fontId="6" fillId="0" borderId="5" xfId="15" applyNumberFormat="1" applyFont="1" applyFill="1" applyBorder="1" applyAlignment="1">
      <alignment horizontal="right"/>
    </xf>
    <xf numFmtId="171" fontId="6" fillId="0" borderId="3" xfId="15" applyFont="1" applyFill="1" applyBorder="1" applyAlignment="1">
      <alignment horizontal="right"/>
    </xf>
    <xf numFmtId="180" fontId="6" fillId="0" borderId="7" xfId="15" applyNumberFormat="1" applyFont="1" applyFill="1" applyBorder="1" applyAlignment="1">
      <alignment horizontal="right"/>
    </xf>
    <xf numFmtId="180" fontId="6" fillId="0" borderId="1" xfId="15" applyNumberFormat="1" applyFont="1" applyFill="1" applyBorder="1" applyAlignment="1">
      <alignment horizontal="right"/>
    </xf>
    <xf numFmtId="180" fontId="6" fillId="0" borderId="14" xfId="15" applyNumberFormat="1" applyFont="1" applyFill="1" applyBorder="1" applyAlignment="1">
      <alignment horizontal="right"/>
    </xf>
    <xf numFmtId="180" fontId="6" fillId="0" borderId="12" xfId="15" applyNumberFormat="1" applyFont="1" applyFill="1" applyBorder="1" applyAlignment="1">
      <alignment horizontal="right"/>
    </xf>
    <xf numFmtId="169" fontId="7" fillId="0" borderId="0" xfId="0" applyNumberFormat="1" applyFont="1" applyFill="1" applyBorder="1" applyAlignment="1">
      <alignment horizontal="right"/>
    </xf>
    <xf numFmtId="172" fontId="7" fillId="0" borderId="20" xfId="15" applyNumberFormat="1" applyFont="1" applyBorder="1" applyAlignment="1">
      <alignment/>
    </xf>
    <xf numFmtId="37" fontId="7" fillId="0" borderId="0" xfId="0" applyNumberFormat="1" applyFont="1" applyAlignment="1">
      <alignment vertical="center"/>
    </xf>
    <xf numFmtId="37" fontId="6" fillId="0" borderId="0" xfId="15" applyNumberFormat="1" applyFont="1" applyBorder="1" applyAlignment="1">
      <alignment horizontal="right"/>
    </xf>
    <xf numFmtId="37" fontId="6" fillId="0" borderId="21" xfId="15" applyNumberFormat="1" applyFont="1" applyBorder="1" applyAlignment="1">
      <alignment horizontal="right"/>
    </xf>
    <xf numFmtId="172" fontId="19" fillId="0" borderId="0" xfId="15" applyNumberFormat="1" applyFont="1" applyFill="1" applyBorder="1" applyAlignment="1">
      <alignment horizontal="right"/>
    </xf>
    <xf numFmtId="172" fontId="6" fillId="0" borderId="17" xfId="15" applyNumberFormat="1" applyFont="1" applyFill="1" applyBorder="1" applyAlignment="1">
      <alignment horizontal="right"/>
    </xf>
    <xf numFmtId="172" fontId="7" fillId="0" borderId="17" xfId="15" applyNumberFormat="1" applyFont="1" applyBorder="1" applyAlignment="1">
      <alignment horizontal="right"/>
    </xf>
    <xf numFmtId="172" fontId="7" fillId="0" borderId="17" xfId="15" applyNumberFormat="1" applyFont="1" applyFill="1" applyBorder="1" applyAlignment="1">
      <alignment horizontal="right"/>
    </xf>
    <xf numFmtId="172" fontId="7" fillId="0" borderId="19" xfId="15" applyNumberFormat="1" applyFont="1" applyFill="1" applyBorder="1" applyAlignment="1">
      <alignment horizontal="right"/>
    </xf>
    <xf numFmtId="172" fontId="6" fillId="0" borderId="4" xfId="15" applyNumberFormat="1" applyFont="1" applyFill="1" applyBorder="1" applyAlignment="1">
      <alignment horizontal="right"/>
    </xf>
    <xf numFmtId="3" fontId="7" fillId="0" borderId="0" xfId="0" applyNumberFormat="1" applyFont="1" applyAlignment="1">
      <alignment/>
    </xf>
    <xf numFmtId="3" fontId="7" fillId="0" borderId="1" xfId="0" applyNumberFormat="1" applyFont="1" applyFill="1" applyBorder="1" applyAlignment="1">
      <alignment horizontal="center"/>
    </xf>
    <xf numFmtId="3" fontId="7" fillId="0" borderId="0" xfId="0" applyNumberFormat="1" applyFont="1" applyFill="1" applyBorder="1" applyAlignment="1">
      <alignment/>
    </xf>
    <xf numFmtId="169" fontId="7" fillId="0" borderId="0" xfId="0" applyNumberFormat="1" applyFont="1" applyBorder="1" applyAlignment="1">
      <alignment horizontal="center"/>
    </xf>
    <xf numFmtId="169" fontId="7" fillId="0" borderId="1" xfId="0" applyNumberFormat="1" applyFont="1" applyBorder="1" applyAlignment="1">
      <alignment/>
    </xf>
    <xf numFmtId="180" fontId="7" fillId="0" borderId="8" xfId="15" applyNumberFormat="1" applyFont="1" applyFill="1" applyBorder="1" applyAlignment="1">
      <alignment horizontal="right"/>
    </xf>
    <xf numFmtId="37" fontId="7" fillId="0" borderId="22" xfId="15" applyNumberFormat="1" applyFont="1" applyBorder="1" applyAlignment="1">
      <alignment horizontal="right"/>
    </xf>
    <xf numFmtId="169" fontId="7" fillId="0" borderId="23" xfId="0" applyNumberFormat="1" applyFont="1" applyBorder="1" applyAlignment="1">
      <alignment/>
    </xf>
    <xf numFmtId="0" fontId="7" fillId="0" borderId="14" xfId="0" applyFont="1" applyBorder="1" applyAlignment="1">
      <alignment/>
    </xf>
    <xf numFmtId="169" fontId="7" fillId="0" borderId="14" xfId="0" applyNumberFormat="1" applyFont="1" applyBorder="1" applyAlignment="1">
      <alignment/>
    </xf>
    <xf numFmtId="169" fontId="7" fillId="0" borderId="24" xfId="0" applyNumberFormat="1" applyFont="1" applyBorder="1" applyAlignment="1">
      <alignment/>
    </xf>
    <xf numFmtId="169" fontId="7" fillId="0" borderId="17" xfId="0" applyNumberFormat="1" applyFont="1" applyBorder="1" applyAlignment="1">
      <alignment/>
    </xf>
    <xf numFmtId="169" fontId="7" fillId="0" borderId="15" xfId="0" applyNumberFormat="1" applyFont="1" applyBorder="1" applyAlignment="1">
      <alignment/>
    </xf>
    <xf numFmtId="169" fontId="7" fillId="0" borderId="7" xfId="0" applyNumberFormat="1" applyFont="1" applyBorder="1" applyAlignment="1">
      <alignment/>
    </xf>
    <xf numFmtId="169" fontId="7" fillId="0" borderId="18" xfId="0" applyNumberFormat="1" applyFont="1" applyBorder="1" applyAlignment="1">
      <alignment/>
    </xf>
    <xf numFmtId="169" fontId="7" fillId="0" borderId="2" xfId="0" applyNumberFormat="1" applyFont="1" applyBorder="1" applyAlignment="1">
      <alignment/>
    </xf>
    <xf numFmtId="169" fontId="7" fillId="0" borderId="4" xfId="0" applyNumberFormat="1" applyFont="1" applyBorder="1" applyAlignment="1">
      <alignment/>
    </xf>
    <xf numFmtId="169" fontId="7" fillId="0" borderId="8" xfId="0" applyNumberFormat="1" applyFont="1" applyBorder="1" applyAlignment="1">
      <alignment/>
    </xf>
    <xf numFmtId="3" fontId="7" fillId="0" borderId="2" xfId="0" applyNumberFormat="1" applyFont="1" applyBorder="1" applyAlignment="1">
      <alignment/>
    </xf>
    <xf numFmtId="169" fontId="7" fillId="0" borderId="5" xfId="0" applyNumberFormat="1" applyFont="1" applyFill="1" applyBorder="1" applyAlignment="1">
      <alignment horizontal="right"/>
    </xf>
    <xf numFmtId="3" fontId="7" fillId="0" borderId="5" xfId="0" applyNumberFormat="1" applyFont="1" applyBorder="1" applyAlignment="1">
      <alignment/>
    </xf>
    <xf numFmtId="169" fontId="7" fillId="0" borderId="5" xfId="0" applyNumberFormat="1" applyFont="1" applyBorder="1" applyAlignment="1">
      <alignment/>
    </xf>
    <xf numFmtId="169" fontId="7" fillId="0" borderId="9" xfId="0" applyNumberFormat="1" applyFont="1" applyBorder="1" applyAlignment="1">
      <alignment/>
    </xf>
    <xf numFmtId="169" fontId="7" fillId="0" borderId="10" xfId="0" applyNumberFormat="1" applyFont="1" applyBorder="1" applyAlignment="1">
      <alignment/>
    </xf>
    <xf numFmtId="169" fontId="7" fillId="0" borderId="1" xfId="0" applyNumberFormat="1" applyFont="1" applyBorder="1" applyAlignment="1">
      <alignment horizontal="right"/>
    </xf>
    <xf numFmtId="172" fontId="7" fillId="0" borderId="3" xfId="15" applyNumberFormat="1" applyFont="1" applyBorder="1" applyAlignment="1">
      <alignment/>
    </xf>
    <xf numFmtId="169" fontId="7" fillId="0" borderId="3" xfId="0" applyNumberFormat="1" applyFont="1" applyBorder="1" applyAlignment="1">
      <alignment/>
    </xf>
    <xf numFmtId="172" fontId="7" fillId="0" borderId="17" xfId="15" applyNumberFormat="1" applyFont="1" applyBorder="1" applyAlignment="1">
      <alignment/>
    </xf>
    <xf numFmtId="169" fontId="7" fillId="0" borderId="8" xfId="0" applyNumberFormat="1" applyFont="1" applyFill="1" applyBorder="1" applyAlignment="1">
      <alignment/>
    </xf>
    <xf numFmtId="172" fontId="7" fillId="0" borderId="5" xfId="15" applyNumberFormat="1" applyFont="1" applyFill="1" applyBorder="1" applyAlignment="1">
      <alignment/>
    </xf>
    <xf numFmtId="205" fontId="7" fillId="0" borderId="0" xfId="0" applyNumberFormat="1" applyFont="1" applyFill="1" applyAlignment="1">
      <alignment/>
    </xf>
    <xf numFmtId="0" fontId="6" fillId="0" borderId="0" xfId="0" applyFont="1" applyFill="1" applyAlignment="1">
      <alignment vertical="top"/>
    </xf>
    <xf numFmtId="0" fontId="6" fillId="0" borderId="23" xfId="0" applyFont="1" applyFill="1" applyBorder="1" applyAlignment="1">
      <alignment horizontal="center"/>
    </xf>
    <xf numFmtId="0" fontId="6" fillId="0" borderId="24" xfId="0" applyFont="1" applyFill="1" applyBorder="1" applyAlignment="1">
      <alignment horizontal="center"/>
    </xf>
    <xf numFmtId="172" fontId="6" fillId="0" borderId="0" xfId="15" applyNumberFormat="1" applyFont="1" applyAlignment="1">
      <alignment horizontal="center" vertical="center" wrapText="1"/>
    </xf>
    <xf numFmtId="37" fontId="6" fillId="0" borderId="15" xfId="0" applyNumberFormat="1" applyFont="1" applyBorder="1" applyAlignment="1">
      <alignment horizontal="center"/>
    </xf>
    <xf numFmtId="37" fontId="6" fillId="0" borderId="7" xfId="0" applyNumberFormat="1" applyFont="1" applyBorder="1" applyAlignment="1">
      <alignment horizontal="center"/>
    </xf>
    <xf numFmtId="37" fontId="6" fillId="0" borderId="18" xfId="0" applyNumberFormat="1" applyFont="1" applyBorder="1" applyAlignment="1">
      <alignment horizontal="center"/>
    </xf>
    <xf numFmtId="37" fontId="7" fillId="0" borderId="0" xfId="0" applyNumberFormat="1" applyFont="1" applyAlignment="1">
      <alignment horizontal="justify" vertical="center" wrapText="1"/>
    </xf>
    <xf numFmtId="0" fontId="6" fillId="0" borderId="0" xfId="0" applyFont="1" applyAlignment="1">
      <alignment horizontal="left" wrapText="1"/>
    </xf>
    <xf numFmtId="0" fontId="6" fillId="0" borderId="8" xfId="0" applyFont="1" applyBorder="1" applyAlignment="1">
      <alignment horizontal="left" wrapText="1"/>
    </xf>
    <xf numFmtId="0" fontId="6" fillId="0" borderId="0" xfId="0" applyFont="1" applyAlignment="1" quotePrefix="1">
      <alignment horizontal="center"/>
    </xf>
    <xf numFmtId="0" fontId="6" fillId="0" borderId="0" xfId="0" applyFont="1" applyAlignment="1">
      <alignment horizontal="center"/>
    </xf>
    <xf numFmtId="37" fontId="6" fillId="0" borderId="0" xfId="0" applyNumberFormat="1" applyFont="1" applyFill="1" applyAlignment="1">
      <alignment horizontal="center"/>
    </xf>
    <xf numFmtId="0" fontId="7" fillId="0" borderId="0" xfId="0" applyFont="1" applyFill="1" applyAlignment="1">
      <alignment horizontal="justify" vertical="top" wrapText="1"/>
    </xf>
    <xf numFmtId="0" fontId="7" fillId="0" borderId="0" xfId="0" applyFont="1" applyFill="1" applyAlignment="1">
      <alignment horizontal="lef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justify" vertical="top" wrapText="1"/>
    </xf>
    <xf numFmtId="0" fontId="7" fillId="0" borderId="0" xfId="0" applyFont="1" applyFill="1" applyAlignment="1">
      <alignment horizontal="left"/>
    </xf>
    <xf numFmtId="0" fontId="7" fillId="0" borderId="0" xfId="0" applyFont="1" applyFill="1" applyAlignment="1">
      <alignment horizontal="left" wrapText="1"/>
    </xf>
    <xf numFmtId="0" fontId="6" fillId="0" borderId="15" xfId="0" applyFont="1" applyFill="1" applyBorder="1" applyAlignment="1">
      <alignment horizontal="center"/>
    </xf>
    <xf numFmtId="0" fontId="6" fillId="0" borderId="18"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17" fontId="7" fillId="0" borderId="23" xfId="0" applyNumberFormat="1" applyFont="1" applyFill="1" applyBorder="1" applyAlignment="1">
      <alignment horizontal="center"/>
    </xf>
    <xf numFmtId="17" fontId="7" fillId="0"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885825</xdr:colOff>
      <xdr:row>48</xdr:row>
      <xdr:rowOff>47625</xdr:rowOff>
    </xdr:to>
    <xdr:sp>
      <xdr:nvSpPr>
        <xdr:cNvPr id="1" name="TextBox 1"/>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46</xdr:row>
      <xdr:rowOff>9525</xdr:rowOff>
    </xdr:from>
    <xdr:to>
      <xdr:col>9</xdr:col>
      <xdr:colOff>885825</xdr:colOff>
      <xdr:row>48</xdr:row>
      <xdr:rowOff>47625</xdr:rowOff>
    </xdr:to>
    <xdr:sp>
      <xdr:nvSpPr>
        <xdr:cNvPr id="2" name="TextBox 2"/>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19050</xdr:rowOff>
    </xdr:from>
    <xdr:to>
      <xdr:col>4</xdr:col>
      <xdr:colOff>1076325</xdr:colOff>
      <xdr:row>68</xdr:row>
      <xdr:rowOff>19050</xdr:rowOff>
    </xdr:to>
    <xdr:sp>
      <xdr:nvSpPr>
        <xdr:cNvPr id="1" name="TextBox 1"/>
        <xdr:cNvSpPr txBox="1">
          <a:spLocks noChangeArrowheads="1"/>
        </xdr:cNvSpPr>
      </xdr:nvSpPr>
      <xdr:spPr>
        <a:xfrm>
          <a:off x="28575" y="10706100"/>
          <a:ext cx="5915025"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66</xdr:row>
      <xdr:rowOff>19050</xdr:rowOff>
    </xdr:from>
    <xdr:to>
      <xdr:col>5</xdr:col>
      <xdr:colOff>0</xdr:colOff>
      <xdr:row>68</xdr:row>
      <xdr:rowOff>57150</xdr:rowOff>
    </xdr:to>
    <xdr:sp>
      <xdr:nvSpPr>
        <xdr:cNvPr id="2" name="TextBox 3"/>
        <xdr:cNvSpPr txBox="1">
          <a:spLocks noChangeArrowheads="1"/>
        </xdr:cNvSpPr>
      </xdr:nvSpPr>
      <xdr:spPr>
        <a:xfrm>
          <a:off x="28575" y="10706100"/>
          <a:ext cx="5915025" cy="3619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a:t>
          </a:r>
        </a:p>
      </xdr:txBody>
    </xdr:sp>
    <xdr:clientData/>
  </xdr:twoCellAnchor>
  <xdr:twoCellAnchor>
    <xdr:from>
      <xdr:col>0</xdr:col>
      <xdr:colOff>28575</xdr:colOff>
      <xdr:row>70</xdr:row>
      <xdr:rowOff>19050</xdr:rowOff>
    </xdr:from>
    <xdr:to>
      <xdr:col>5</xdr:col>
      <xdr:colOff>0</xdr:colOff>
      <xdr:row>73</xdr:row>
      <xdr:rowOff>85725</xdr:rowOff>
    </xdr:to>
    <xdr:sp>
      <xdr:nvSpPr>
        <xdr:cNvPr id="3" name="TextBox 5"/>
        <xdr:cNvSpPr txBox="1">
          <a:spLocks noChangeArrowheads="1"/>
        </xdr:cNvSpPr>
      </xdr:nvSpPr>
      <xdr:spPr>
        <a:xfrm>
          <a:off x="28575" y="11306175"/>
          <a:ext cx="5915025" cy="552450"/>
        </a:xfrm>
        <a:prstGeom prst="rect">
          <a:avLst/>
        </a:prstGeom>
        <a:solidFill>
          <a:srgbClr val="FFFFFF"/>
        </a:solidFill>
        <a:ln w="9525" cmpd="sng">
          <a:noFill/>
        </a:ln>
      </xdr:spPr>
      <xdr:txBody>
        <a:bodyPr vertOverflow="clip" wrap="square"/>
        <a:p>
          <a:pPr algn="just">
            <a:defRPr/>
          </a:pPr>
          <a:r>
            <a:rPr lang="en-US" cap="none" sz="1000" b="0" i="0" u="none" baseline="0"/>
            <a:t>Note (a): The computation of Net assets per share (NAPS) does not take into account the number of shares bought back and treasury shares as shown in the Balance Sheets. The Board is of the view that the NAPS will be overstated by reflecting the shares bought back in the computation.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152400</xdr:rowOff>
    </xdr:from>
    <xdr:to>
      <xdr:col>5</xdr:col>
      <xdr:colOff>647700</xdr:colOff>
      <xdr:row>70</xdr:row>
      <xdr:rowOff>133350</xdr:rowOff>
    </xdr:to>
    <xdr:sp>
      <xdr:nvSpPr>
        <xdr:cNvPr id="1" name="TextBox 1"/>
        <xdr:cNvSpPr txBox="1">
          <a:spLocks noChangeArrowheads="1"/>
        </xdr:cNvSpPr>
      </xdr:nvSpPr>
      <xdr:spPr>
        <a:xfrm>
          <a:off x="9525" y="9705975"/>
          <a:ext cx="6353175"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16</xdr:col>
      <xdr:colOff>971550</xdr:colOff>
      <xdr:row>52</xdr:row>
      <xdr:rowOff>0</xdr:rowOff>
    </xdr:to>
    <xdr:sp>
      <xdr:nvSpPr>
        <xdr:cNvPr id="1" name="TextBox 1"/>
        <xdr:cNvSpPr txBox="1">
          <a:spLocks noChangeArrowheads="1"/>
        </xdr:cNvSpPr>
      </xdr:nvSpPr>
      <xdr:spPr>
        <a:xfrm>
          <a:off x="9525" y="8077200"/>
          <a:ext cx="1146810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49</xdr:row>
      <xdr:rowOff>142875</xdr:rowOff>
    </xdr:from>
    <xdr:to>
      <xdr:col>16</xdr:col>
      <xdr:colOff>971550</xdr:colOff>
      <xdr:row>52</xdr:row>
      <xdr:rowOff>0</xdr:rowOff>
    </xdr:to>
    <xdr:sp>
      <xdr:nvSpPr>
        <xdr:cNvPr id="2" name="TextBox 2"/>
        <xdr:cNvSpPr txBox="1">
          <a:spLocks noChangeArrowheads="1"/>
        </xdr:cNvSpPr>
      </xdr:nvSpPr>
      <xdr:spPr>
        <a:xfrm>
          <a:off x="9525" y="8077200"/>
          <a:ext cx="1146810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97</xdr:row>
      <xdr:rowOff>0</xdr:rowOff>
    </xdr:from>
    <xdr:to>
      <xdr:col>8</xdr:col>
      <xdr:colOff>904875</xdr:colOff>
      <xdr:row>99</xdr:row>
      <xdr:rowOff>0</xdr:rowOff>
    </xdr:to>
    <xdr:sp>
      <xdr:nvSpPr>
        <xdr:cNvPr id="1" name="TextBox 19"/>
        <xdr:cNvSpPr txBox="1">
          <a:spLocks noChangeArrowheads="1"/>
        </xdr:cNvSpPr>
      </xdr:nvSpPr>
      <xdr:spPr>
        <a:xfrm>
          <a:off x="228600" y="15706725"/>
          <a:ext cx="67151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0</xdr:col>
      <xdr:colOff>200025</xdr:colOff>
      <xdr:row>7</xdr:row>
      <xdr:rowOff>0</xdr:rowOff>
    </xdr:from>
    <xdr:to>
      <xdr:col>8</xdr:col>
      <xdr:colOff>895350</xdr:colOff>
      <xdr:row>15</xdr:row>
      <xdr:rowOff>57150</xdr:rowOff>
    </xdr:to>
    <xdr:sp>
      <xdr:nvSpPr>
        <xdr:cNvPr id="2" name="TextBox 59"/>
        <xdr:cNvSpPr txBox="1">
          <a:spLocks noChangeArrowheads="1"/>
        </xdr:cNvSpPr>
      </xdr:nvSpPr>
      <xdr:spPr>
        <a:xfrm>
          <a:off x="200025" y="1133475"/>
          <a:ext cx="6734175" cy="1352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statements are unaudited and have been prepared in accordance with the requirements of Financial Reporting Standards (FRS) 134  "Interim Financial Reporting" issued by the Malaysian Accounting Standards Board (MASB) and Paragraph 9.22 of the Bursa Malaysia Securities Berhad Listing Requirements.
This interim financial statements should be read in conjunction with the Group's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1</xdr:col>
      <xdr:colOff>19050</xdr:colOff>
      <xdr:row>222</xdr:row>
      <xdr:rowOff>114300</xdr:rowOff>
    </xdr:from>
    <xdr:to>
      <xdr:col>8</xdr:col>
      <xdr:colOff>914400</xdr:colOff>
      <xdr:row>225</xdr:row>
      <xdr:rowOff>114300</xdr:rowOff>
    </xdr:to>
    <xdr:sp>
      <xdr:nvSpPr>
        <xdr:cNvPr id="3" name="TextBox 66"/>
        <xdr:cNvSpPr txBox="1">
          <a:spLocks noChangeArrowheads="1"/>
        </xdr:cNvSpPr>
      </xdr:nvSpPr>
      <xdr:spPr>
        <a:xfrm>
          <a:off x="238125" y="36766500"/>
          <a:ext cx="671512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0</xdr:col>
      <xdr:colOff>161925</xdr:colOff>
      <xdr:row>114</xdr:row>
      <xdr:rowOff>95250</xdr:rowOff>
    </xdr:from>
    <xdr:to>
      <xdr:col>8</xdr:col>
      <xdr:colOff>885825</xdr:colOff>
      <xdr:row>123</xdr:row>
      <xdr:rowOff>66675</xdr:rowOff>
    </xdr:to>
    <xdr:sp>
      <xdr:nvSpPr>
        <xdr:cNvPr id="4" name="TextBox 67"/>
        <xdr:cNvSpPr txBox="1">
          <a:spLocks noChangeArrowheads="1"/>
        </xdr:cNvSpPr>
      </xdr:nvSpPr>
      <xdr:spPr>
        <a:xfrm>
          <a:off x="161925" y="18554700"/>
          <a:ext cx="6762750" cy="1428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issuances, cancellations, resale and repayments of debt and equity securities during the financial period ended 30 June 2006 other than as mentioned below:
On 19 June 2006,  the shareholders of the Company at the Extraordinary General Meeting, granted their mandate for the Company's renewal of authority on purchase of own shares. In the quarter under review, the company purchased a total of 428,700 of its issued share capital from the open market.
The details of the shares bought back for the quarter ended 30 June 2006 were as follows:</a:t>
          </a:r>
        </a:p>
      </xdr:txBody>
    </xdr:sp>
    <xdr:clientData/>
  </xdr:twoCellAnchor>
  <xdr:twoCellAnchor>
    <xdr:from>
      <xdr:col>1</xdr:col>
      <xdr:colOff>19050</xdr:colOff>
      <xdr:row>295</xdr:row>
      <xdr:rowOff>9525</xdr:rowOff>
    </xdr:from>
    <xdr:to>
      <xdr:col>8</xdr:col>
      <xdr:colOff>923925</xdr:colOff>
      <xdr:row>301</xdr:row>
      <xdr:rowOff>76200</xdr:rowOff>
    </xdr:to>
    <xdr:sp>
      <xdr:nvSpPr>
        <xdr:cNvPr id="5" name="TextBox 69"/>
        <xdr:cNvSpPr txBox="1">
          <a:spLocks noChangeArrowheads="1"/>
        </xdr:cNvSpPr>
      </xdr:nvSpPr>
      <xdr:spPr>
        <a:xfrm>
          <a:off x="238125" y="48482250"/>
          <a:ext cx="6724650" cy="1038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not recommending any dividends for the quarter ended 30 June 2006.
The shareholders at the Thirteenth Annual General Meeting held on 19 June 2006 has approved a first and final dividend of 2% per share less 28% income tax for the financial year ended 31 December 2005. The dividend will be paid to shareholders on 6 September 2006 to the shareholders whose name appears in the Record of Depositors on 10 August 2006.   
</a:t>
          </a:r>
        </a:p>
      </xdr:txBody>
    </xdr:sp>
    <xdr:clientData/>
  </xdr:twoCellAnchor>
  <xdr:twoCellAnchor>
    <xdr:from>
      <xdr:col>1</xdr:col>
      <xdr:colOff>0</xdr:colOff>
      <xdr:row>184</xdr:row>
      <xdr:rowOff>123825</xdr:rowOff>
    </xdr:from>
    <xdr:to>
      <xdr:col>8</xdr:col>
      <xdr:colOff>942975</xdr:colOff>
      <xdr:row>193</xdr:row>
      <xdr:rowOff>9525</xdr:rowOff>
    </xdr:to>
    <xdr:sp>
      <xdr:nvSpPr>
        <xdr:cNvPr id="6" name="TextBox 71"/>
        <xdr:cNvSpPr txBox="1">
          <a:spLocks noChangeArrowheads="1"/>
        </xdr:cNvSpPr>
      </xdr:nvSpPr>
      <xdr:spPr>
        <a:xfrm>
          <a:off x="219075" y="30622875"/>
          <a:ext cx="6762750" cy="1343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recorded a lower turnover of RM48.91 million compared to turnover of RM71.86 million in the preceding year's corresponding quarter. Correspondingly the Group has a lower profit before tax of RM2.45 million for this current quarter compared to RM3.64 million in the preceding year's corresponding period. 
The decrease in turnover is mainly due to lower revenue recognition from construction division as well as manufacturing and trading division. The Group have secured five new projects at the beginning of 2006, however the contribution to Group results is insignificant as these projects are currently at the early stage of construction.
</a:t>
          </a:r>
        </a:p>
      </xdr:txBody>
    </xdr:sp>
    <xdr:clientData/>
  </xdr:twoCellAnchor>
  <xdr:twoCellAnchor>
    <xdr:from>
      <xdr:col>0</xdr:col>
      <xdr:colOff>209550</xdr:colOff>
      <xdr:row>102</xdr:row>
      <xdr:rowOff>0</xdr:rowOff>
    </xdr:from>
    <xdr:to>
      <xdr:col>8</xdr:col>
      <xdr:colOff>904875</xdr:colOff>
      <xdr:row>102</xdr:row>
      <xdr:rowOff>0</xdr:rowOff>
    </xdr:to>
    <xdr:sp>
      <xdr:nvSpPr>
        <xdr:cNvPr id="7" name="TextBox 73"/>
        <xdr:cNvSpPr txBox="1">
          <a:spLocks noChangeArrowheads="1"/>
        </xdr:cNvSpPr>
      </xdr:nvSpPr>
      <xdr:spPr>
        <a:xfrm>
          <a:off x="209550" y="16516350"/>
          <a:ext cx="67341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28575</xdr:colOff>
      <xdr:row>196</xdr:row>
      <xdr:rowOff>9525</xdr:rowOff>
    </xdr:from>
    <xdr:to>
      <xdr:col>8</xdr:col>
      <xdr:colOff>914400</xdr:colOff>
      <xdr:row>200</xdr:row>
      <xdr:rowOff>152400</xdr:rowOff>
    </xdr:to>
    <xdr:sp>
      <xdr:nvSpPr>
        <xdr:cNvPr id="8" name="TextBox 76"/>
        <xdr:cNvSpPr txBox="1">
          <a:spLocks noChangeArrowheads="1"/>
        </xdr:cNvSpPr>
      </xdr:nvSpPr>
      <xdr:spPr>
        <a:xfrm>
          <a:off x="247650" y="32451675"/>
          <a:ext cx="6705600" cy="790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 has recorded a higher turnover of RM48.91 million and a higher profit before tax of RM2.45 million compared to a turnover of RM46.09 million and a profit before tax of RM1.63 million in the preceding quarter. This is due to higher profit recognition from healthcare, plant and machinery as well as South Africa division as compared to the preceding quarter.</a:t>
          </a:r>
        </a:p>
      </xdr:txBody>
    </xdr:sp>
    <xdr:clientData/>
  </xdr:twoCellAnchor>
  <xdr:twoCellAnchor>
    <xdr:from>
      <xdr:col>1</xdr:col>
      <xdr:colOff>19050</xdr:colOff>
      <xdr:row>282</xdr:row>
      <xdr:rowOff>9525</xdr:rowOff>
    </xdr:from>
    <xdr:to>
      <xdr:col>9</xdr:col>
      <xdr:colOff>0</xdr:colOff>
      <xdr:row>292</xdr:row>
      <xdr:rowOff>114300</xdr:rowOff>
    </xdr:to>
    <xdr:sp>
      <xdr:nvSpPr>
        <xdr:cNvPr id="9" name="TextBox 82"/>
        <xdr:cNvSpPr txBox="1">
          <a:spLocks noChangeArrowheads="1"/>
        </xdr:cNvSpPr>
      </xdr:nvSpPr>
      <xdr:spPr>
        <a:xfrm>
          <a:off x="238125" y="46377225"/>
          <a:ext cx="6753225" cy="1724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4 January 2006, the Company was served with a writ and statement of claim by Pandan Perkasa Sdn Bhd ("PPSB"). 
The Company's solicitors have on 12 January 2006 filed a Memorandum of Appearance for the Company. On 26 January 2006, the Company's solicitors have filed a Counterclaim against PPSB. 
On 28 March 2006, the Company's solicitors were instructed to request from PPSB the payment for stakeholders security for costs in the sum of RM150,000, pursuant to Section 351 of the Companies Act 1965. 
Currently, the next action will be the pre-trial case management fixed for 8 September 2006.</a:t>
          </a:r>
        </a:p>
      </xdr:txBody>
    </xdr:sp>
    <xdr:clientData/>
  </xdr:twoCellAnchor>
  <xdr:twoCellAnchor>
    <xdr:from>
      <xdr:col>1</xdr:col>
      <xdr:colOff>0</xdr:colOff>
      <xdr:row>253</xdr:row>
      <xdr:rowOff>57150</xdr:rowOff>
    </xdr:from>
    <xdr:to>
      <xdr:col>8</xdr:col>
      <xdr:colOff>895350</xdr:colOff>
      <xdr:row>262</xdr:row>
      <xdr:rowOff>66675</xdr:rowOff>
    </xdr:to>
    <xdr:sp>
      <xdr:nvSpPr>
        <xdr:cNvPr id="10" name="TextBox 83"/>
        <xdr:cNvSpPr txBox="1">
          <a:spLocks noChangeArrowheads="1"/>
        </xdr:cNvSpPr>
      </xdr:nvSpPr>
      <xdr:spPr>
        <a:xfrm>
          <a:off x="219075" y="41729025"/>
          <a:ext cx="6715125" cy="1466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Company announced on 27 February 2006 the proposals on the renewal of share buy-back mandate and the proposed exemption for Mr. Tan Eng Piow and persons acting in concert from the obligation to undertake a mandatory general offer upon the implementation of the share buy-back. 
On 19 June 2006, the above proposals were approved by the eligible shareholders at the Extraordinary General Meeting of the Company and on 17 July 2006, the Securities Commission granted its approval on the exemption for Mr Tan Eng Piow.
There are no other corporate proposals announced.</a:t>
          </a:r>
        </a:p>
      </xdr:txBody>
    </xdr:sp>
    <xdr:clientData/>
  </xdr:twoCellAnchor>
  <xdr:twoCellAnchor>
    <xdr:from>
      <xdr:col>0</xdr:col>
      <xdr:colOff>200025</xdr:colOff>
      <xdr:row>18</xdr:row>
      <xdr:rowOff>123825</xdr:rowOff>
    </xdr:from>
    <xdr:to>
      <xdr:col>8</xdr:col>
      <xdr:colOff>895350</xdr:colOff>
      <xdr:row>22</xdr:row>
      <xdr:rowOff>28575</xdr:rowOff>
    </xdr:to>
    <xdr:sp>
      <xdr:nvSpPr>
        <xdr:cNvPr id="11" name="TextBox 84"/>
        <xdr:cNvSpPr txBox="1">
          <a:spLocks noChangeArrowheads="1"/>
        </xdr:cNvSpPr>
      </xdr:nvSpPr>
      <xdr:spPr>
        <a:xfrm>
          <a:off x="200025" y="3038475"/>
          <a:ext cx="6734175" cy="552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the following new/revised FRS effective for financial period beginning 1 January 2006:  
</a:t>
          </a:r>
        </a:p>
      </xdr:txBody>
    </xdr:sp>
    <xdr:clientData/>
  </xdr:twoCellAnchor>
  <xdr:twoCellAnchor>
    <xdr:from>
      <xdr:col>0</xdr:col>
      <xdr:colOff>200025</xdr:colOff>
      <xdr:row>41</xdr:row>
      <xdr:rowOff>28575</xdr:rowOff>
    </xdr:from>
    <xdr:to>
      <xdr:col>8</xdr:col>
      <xdr:colOff>895350</xdr:colOff>
      <xdr:row>44</xdr:row>
      <xdr:rowOff>104775</xdr:rowOff>
    </xdr:to>
    <xdr:sp>
      <xdr:nvSpPr>
        <xdr:cNvPr id="12" name="TextBox 85"/>
        <xdr:cNvSpPr txBox="1">
          <a:spLocks noChangeArrowheads="1"/>
        </xdr:cNvSpPr>
      </xdr:nvSpPr>
      <xdr:spPr>
        <a:xfrm>
          <a:off x="200025" y="6667500"/>
          <a:ext cx="67341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adoption of FRS 2, 5, 102, 108, 110, 116, 127, 128, 131, 132, 133, 136, 138 and 140 does not have significant financial impact on the Group. The principal effects of the changes in accounting policies resulting from the adoption of the other new/revised FRSs are discussed below:</a:t>
          </a:r>
        </a:p>
      </xdr:txBody>
    </xdr:sp>
    <xdr:clientData/>
  </xdr:twoCellAnchor>
  <xdr:twoCellAnchor>
    <xdr:from>
      <xdr:col>2</xdr:col>
      <xdr:colOff>9525</xdr:colOff>
      <xdr:row>47</xdr:row>
      <xdr:rowOff>28575</xdr:rowOff>
    </xdr:from>
    <xdr:to>
      <xdr:col>8</xdr:col>
      <xdr:colOff>904875</xdr:colOff>
      <xdr:row>56</xdr:row>
      <xdr:rowOff>152400</xdr:rowOff>
    </xdr:to>
    <xdr:sp>
      <xdr:nvSpPr>
        <xdr:cNvPr id="13" name="TextBox 86"/>
        <xdr:cNvSpPr txBox="1">
          <a:spLocks noChangeArrowheads="1"/>
        </xdr:cNvSpPr>
      </xdr:nvSpPr>
      <xdr:spPr>
        <a:xfrm>
          <a:off x="466725" y="7639050"/>
          <a:ext cx="6477000" cy="1581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adoption of the new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useful economic life not exceeding 20 years.
In accordance with the transitional provisions of FRS 3, the carrying amount of goodwill as at 1 January 2006 of RM4,987,223 ceased to be amortised. This has the effect of reducing the amortisation charges by RM633,149 in the current quarter and RM1,234,208 in the financial period ended 30 June 2006.
</a:t>
          </a:r>
        </a:p>
      </xdr:txBody>
    </xdr:sp>
    <xdr:clientData/>
  </xdr:twoCellAnchor>
  <xdr:twoCellAnchor>
    <xdr:from>
      <xdr:col>2</xdr:col>
      <xdr:colOff>9525</xdr:colOff>
      <xdr:row>60</xdr:row>
      <xdr:rowOff>28575</xdr:rowOff>
    </xdr:from>
    <xdr:to>
      <xdr:col>8</xdr:col>
      <xdr:colOff>904875</xdr:colOff>
      <xdr:row>71</xdr:row>
      <xdr:rowOff>133350</xdr:rowOff>
    </xdr:to>
    <xdr:sp>
      <xdr:nvSpPr>
        <xdr:cNvPr id="14" name="TextBox 87"/>
        <xdr:cNvSpPr txBox="1">
          <a:spLocks noChangeArrowheads="1"/>
        </xdr:cNvSpPr>
      </xdr:nvSpPr>
      <xdr:spPr>
        <a:xfrm>
          <a:off x="466725" y="9744075"/>
          <a:ext cx="6477000" cy="1885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adoption of the revised FRS 101 has affected the presentation of minority interests, share of net after-tax result of associate and other disclosures. 
In the consolidated balance sheet, minority interests are now presented within total equity. In the consolidated income statement, minority interests are presented as an allocation of the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9525</xdr:colOff>
      <xdr:row>75</xdr:row>
      <xdr:rowOff>28575</xdr:rowOff>
    </xdr:from>
    <xdr:to>
      <xdr:col>8</xdr:col>
      <xdr:colOff>904875</xdr:colOff>
      <xdr:row>86</xdr:row>
      <xdr:rowOff>85725</xdr:rowOff>
    </xdr:to>
    <xdr:sp>
      <xdr:nvSpPr>
        <xdr:cNvPr id="15" name="TextBox 88"/>
        <xdr:cNvSpPr txBox="1">
          <a:spLocks noChangeArrowheads="1"/>
        </xdr:cNvSpPr>
      </xdr:nvSpPr>
      <xdr:spPr>
        <a:xfrm>
          <a:off x="466725" y="12172950"/>
          <a:ext cx="6477000" cy="1838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Under the revised FRS 121, any goodwill arising  on the acquistion of a foreign operation and any fair value adjustments to the carrying amounts of assets and liabilities arising on the acquisition are now treated as assets and liabilities of the foreign operation and translated at the closing rate. 
Prior to 1 January 2006, goodwill acquired in business combinations and fair value adjustments arising on those acquisitions are deemed to be assets and liabilities of the parent company and were translated using the exchange rate at the date of acquisition.
In accordance with the transitional provisions of FRS 121, this change is applied prospectively. This has the effect of reducing the exchange reserve by RM44,689 in the current quarter and RM457,237 in the financial period ended 30 June 2006.</a:t>
          </a:r>
        </a:p>
      </xdr:txBody>
    </xdr:sp>
    <xdr:clientData/>
  </xdr:twoCellAnchor>
  <xdr:twoCellAnchor>
    <xdr:from>
      <xdr:col>1</xdr:col>
      <xdr:colOff>9525</xdr:colOff>
      <xdr:row>102</xdr:row>
      <xdr:rowOff>76200</xdr:rowOff>
    </xdr:from>
    <xdr:to>
      <xdr:col>8</xdr:col>
      <xdr:colOff>857250</xdr:colOff>
      <xdr:row>112</xdr:row>
      <xdr:rowOff>9525</xdr:rowOff>
    </xdr:to>
    <xdr:sp>
      <xdr:nvSpPr>
        <xdr:cNvPr id="16" name="TextBox 89"/>
        <xdr:cNvSpPr txBox="1">
          <a:spLocks noChangeArrowheads="1"/>
        </xdr:cNvSpPr>
      </xdr:nvSpPr>
      <xdr:spPr>
        <a:xfrm>
          <a:off x="228600" y="16592550"/>
          <a:ext cx="6667500" cy="1552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revised FRS 116: Property, Plant and Equipment requires the review of the residual value and remaining useful life of an item of property, plant and equipment at least at each financial year end. 
The Group revised the residual values and the estimated useful lives of certain property, plant and equipment with effect from 1 January 2006. The revisions were accounted for as change in accounting estimates and as a result, the depreciation charges for the current quarter and the current financial period ended 30 June 2006 have been reduced by RM516,291 and RM879,518 respectively.
There were no other changes in estimates that have had a material effect in the current quarter results.</a:t>
          </a:r>
        </a:p>
      </xdr:txBody>
    </xdr:sp>
    <xdr:clientData/>
  </xdr:twoCellAnchor>
  <xdr:twoCellAnchor>
    <xdr:from>
      <xdr:col>0</xdr:col>
      <xdr:colOff>171450</xdr:colOff>
      <xdr:row>158</xdr:row>
      <xdr:rowOff>9525</xdr:rowOff>
    </xdr:from>
    <xdr:to>
      <xdr:col>8</xdr:col>
      <xdr:colOff>895350</xdr:colOff>
      <xdr:row>167</xdr:row>
      <xdr:rowOff>85725</xdr:rowOff>
    </xdr:to>
    <xdr:sp>
      <xdr:nvSpPr>
        <xdr:cNvPr id="17" name="TextBox 90"/>
        <xdr:cNvSpPr txBox="1">
          <a:spLocks noChangeArrowheads="1"/>
        </xdr:cNvSpPr>
      </xdr:nvSpPr>
      <xdr:spPr>
        <a:xfrm>
          <a:off x="171450" y="26298525"/>
          <a:ext cx="6762750" cy="1533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financial period ended 30 June 2006 except for the following:
a) On 17 May 2006, Dutawani Sdn Bhd, a wholly owned subsidiary of the Company, increased its equity share in Kemajuan Sekim Baru Sdn Bhd ("KSB") from 70% to 100% by acquiring additional 112,500 ordinary shares of RM1.00 each in KSB. 
The above changes in the composition of the Group did not have any material effects on the Net Assets and the Earnings of the Group for the current quarter and financial year-to-date.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9"/>
  <sheetViews>
    <sheetView zoomScaleSheetLayoutView="100" workbookViewId="0" topLeftCell="A1">
      <pane xSplit="2" ySplit="9" topLeftCell="C10" activePane="bottomRight" state="frozen"/>
      <selection pane="topLeft" activeCell="T26" sqref="T26"/>
      <selection pane="topRight" activeCell="T26" sqref="T26"/>
      <selection pane="bottomLeft" activeCell="T26" sqref="T26"/>
      <selection pane="bottomRight" activeCell="H14" sqref="H14"/>
    </sheetView>
  </sheetViews>
  <sheetFormatPr defaultColWidth="9.00390625" defaultRowHeight="15" customHeight="1"/>
  <cols>
    <col min="1" max="1" width="3.125" style="51" customWidth="1"/>
    <col min="2" max="2" width="24.50390625" style="51" customWidth="1"/>
    <col min="3" max="3" width="2.625" style="51" customWidth="1"/>
    <col min="4" max="4" width="11.625" style="78" customWidth="1"/>
    <col min="5" max="5" width="1.4921875" style="51" customWidth="1"/>
    <col min="6" max="6" width="11.625" style="51" customWidth="1"/>
    <col min="7" max="7" width="2.625" style="51" customWidth="1"/>
    <col min="8" max="8" width="11.625" style="75" customWidth="1"/>
    <col min="9" max="9" width="1.625" style="51" customWidth="1"/>
    <col min="10" max="10" width="11.625" style="51" customWidth="1"/>
    <col min="11" max="16384" width="9.00390625" style="51" customWidth="1"/>
  </cols>
  <sheetData>
    <row r="1" ht="15" customHeight="1">
      <c r="A1" s="14" t="s">
        <v>276</v>
      </c>
    </row>
    <row r="2" spans="1:10" ht="15" customHeight="1">
      <c r="A2" s="75" t="s">
        <v>205</v>
      </c>
      <c r="J2" s="1"/>
    </row>
    <row r="3" spans="1:10" ht="15" customHeight="1">
      <c r="A3" s="75" t="s">
        <v>96</v>
      </c>
      <c r="J3" s="1"/>
    </row>
    <row r="4" spans="1:10" ht="15" customHeight="1">
      <c r="A4" s="75"/>
      <c r="J4" s="1"/>
    </row>
    <row r="5" ht="15" customHeight="1">
      <c r="A5" s="75" t="s">
        <v>71</v>
      </c>
    </row>
    <row r="6" ht="15" customHeight="1">
      <c r="A6" s="53"/>
    </row>
    <row r="7" spans="4:10" s="75" customFormat="1" ht="15" customHeight="1">
      <c r="D7" s="289" t="s">
        <v>94</v>
      </c>
      <c r="E7" s="290"/>
      <c r="F7" s="291"/>
      <c r="G7" s="78"/>
      <c r="H7" s="289" t="s">
        <v>95</v>
      </c>
      <c r="I7" s="290"/>
      <c r="J7" s="291"/>
    </row>
    <row r="8" spans="4:10" s="75" customFormat="1" ht="15" customHeight="1">
      <c r="D8" s="85" t="s">
        <v>35</v>
      </c>
      <c r="E8" s="168"/>
      <c r="F8" s="86" t="s">
        <v>156</v>
      </c>
      <c r="G8" s="78"/>
      <c r="H8" s="85" t="str">
        <f>+D8</f>
        <v>30.06.2006</v>
      </c>
      <c r="I8" s="84"/>
      <c r="J8" s="86" t="str">
        <f>+F8</f>
        <v>30.06.2005</v>
      </c>
    </row>
    <row r="9" spans="4:10" s="75" customFormat="1" ht="15" customHeight="1">
      <c r="D9" s="97" t="s">
        <v>182</v>
      </c>
      <c r="E9" s="98"/>
      <c r="F9" s="99" t="s">
        <v>182</v>
      </c>
      <c r="G9" s="79"/>
      <c r="H9" s="97" t="s">
        <v>182</v>
      </c>
      <c r="I9" s="98"/>
      <c r="J9" s="99" t="s">
        <v>182</v>
      </c>
    </row>
    <row r="10" spans="4:10" ht="15" customHeight="1">
      <c r="D10" s="85"/>
      <c r="E10" s="87"/>
      <c r="F10" s="142"/>
      <c r="G10" s="54"/>
      <c r="H10" s="85"/>
      <c r="I10" s="87"/>
      <c r="J10" s="86"/>
    </row>
    <row r="11" spans="1:10" ht="15" customHeight="1">
      <c r="A11" s="51" t="s">
        <v>229</v>
      </c>
      <c r="D11" s="222">
        <v>48910</v>
      </c>
      <c r="E11" s="48"/>
      <c r="F11" s="110">
        <v>71857</v>
      </c>
      <c r="G11" s="74"/>
      <c r="H11" s="222">
        <v>94999</v>
      </c>
      <c r="I11" s="48"/>
      <c r="J11" s="110">
        <v>137078</v>
      </c>
    </row>
    <row r="12" spans="4:10" ht="15" customHeight="1">
      <c r="D12" s="222"/>
      <c r="E12" s="48"/>
      <c r="F12" s="110"/>
      <c r="G12" s="74"/>
      <c r="H12" s="222"/>
      <c r="I12" s="48"/>
      <c r="J12" s="110"/>
    </row>
    <row r="13" spans="1:10" ht="15" customHeight="1">
      <c r="A13" s="51" t="s">
        <v>54</v>
      </c>
      <c r="D13" s="222">
        <v>-46666</v>
      </c>
      <c r="E13" s="48"/>
      <c r="F13" s="110">
        <v>-68531</v>
      </c>
      <c r="G13" s="74"/>
      <c r="H13" s="222">
        <v>-91023</v>
      </c>
      <c r="I13" s="48"/>
      <c r="J13" s="110">
        <v>-130691</v>
      </c>
    </row>
    <row r="14" spans="4:10" ht="15" customHeight="1">
      <c r="D14" s="224"/>
      <c r="E14" s="217"/>
      <c r="F14" s="218"/>
      <c r="G14" s="74"/>
      <c r="H14" s="222"/>
      <c r="I14" s="48"/>
      <c r="J14" s="110"/>
    </row>
    <row r="15" spans="1:10" ht="15" customHeight="1">
      <c r="A15" s="51" t="s">
        <v>164</v>
      </c>
      <c r="D15" s="223">
        <v>1186</v>
      </c>
      <c r="E15" s="48"/>
      <c r="F15" s="112">
        <v>869</v>
      </c>
      <c r="G15" s="74"/>
      <c r="H15" s="223">
        <v>1715</v>
      </c>
      <c r="I15" s="48"/>
      <c r="J15" s="112">
        <v>2700</v>
      </c>
    </row>
    <row r="16" spans="4:10" ht="15" customHeight="1">
      <c r="D16" s="109"/>
      <c r="E16" s="48"/>
      <c r="F16" s="110"/>
      <c r="G16" s="74"/>
      <c r="H16" s="222"/>
      <c r="I16" s="48"/>
      <c r="J16" s="110"/>
    </row>
    <row r="17" spans="1:10" ht="15" customHeight="1">
      <c r="A17" s="51" t="s">
        <v>53</v>
      </c>
      <c r="D17" s="109">
        <f>SUM(D11:D15)</f>
        <v>3430</v>
      </c>
      <c r="E17" s="48"/>
      <c r="F17" s="110">
        <f>SUM(F11:F15)</f>
        <v>4195</v>
      </c>
      <c r="G17" s="74"/>
      <c r="H17" s="109">
        <f>SUM(H11:H15)</f>
        <v>5691</v>
      </c>
      <c r="I17" s="48"/>
      <c r="J17" s="110">
        <f>SUM(J11:J15)</f>
        <v>9087</v>
      </c>
    </row>
    <row r="18" spans="4:10" ht="15" customHeight="1">
      <c r="D18" s="149"/>
      <c r="E18" s="48"/>
      <c r="F18" s="110"/>
      <c r="G18" s="74"/>
      <c r="H18" s="149"/>
      <c r="I18" s="48"/>
      <c r="J18" s="110"/>
    </row>
    <row r="19" spans="1:10" ht="15" customHeight="1">
      <c r="A19" s="51" t="s">
        <v>177</v>
      </c>
      <c r="D19" s="109">
        <v>-979</v>
      </c>
      <c r="E19" s="48"/>
      <c r="F19" s="110">
        <v>-554</v>
      </c>
      <c r="G19" s="74"/>
      <c r="H19" s="109">
        <v>-1613</v>
      </c>
      <c r="I19" s="48"/>
      <c r="J19" s="110">
        <v>-2399</v>
      </c>
    </row>
    <row r="20" spans="4:10" ht="15" customHeight="1">
      <c r="D20" s="111"/>
      <c r="E20" s="48"/>
      <c r="F20" s="112"/>
      <c r="G20" s="74"/>
      <c r="H20" s="111"/>
      <c r="I20" s="48"/>
      <c r="J20" s="112"/>
    </row>
    <row r="21" spans="1:10" ht="15" customHeight="1">
      <c r="A21" s="292" t="s">
        <v>206</v>
      </c>
      <c r="B21" s="292"/>
      <c r="C21" s="77"/>
      <c r="D21" s="109">
        <f>SUM(D17:D19)</f>
        <v>2451</v>
      </c>
      <c r="E21" s="48"/>
      <c r="F21" s="110">
        <f>SUM(F17:F19)</f>
        <v>3641</v>
      </c>
      <c r="G21" s="4"/>
      <c r="H21" s="109">
        <f>SUM(H17:H19)</f>
        <v>4078</v>
      </c>
      <c r="I21" s="48"/>
      <c r="J21" s="110">
        <f>SUM(J17:J19)</f>
        <v>6688</v>
      </c>
    </row>
    <row r="22" spans="1:10" ht="15" customHeight="1">
      <c r="A22" s="292"/>
      <c r="B22" s="292"/>
      <c r="C22" s="77"/>
      <c r="D22" s="109"/>
      <c r="E22" s="48"/>
      <c r="F22" s="110"/>
      <c r="G22" s="4"/>
      <c r="H22" s="109"/>
      <c r="I22" s="48"/>
      <c r="J22" s="110"/>
    </row>
    <row r="23" spans="4:10" ht="15" customHeight="1">
      <c r="D23" s="109"/>
      <c r="E23" s="48"/>
      <c r="F23" s="110"/>
      <c r="G23" s="4"/>
      <c r="H23" s="109"/>
      <c r="I23" s="48"/>
      <c r="J23" s="110"/>
    </row>
    <row r="24" spans="1:10" ht="15" customHeight="1">
      <c r="A24" s="51" t="s">
        <v>222</v>
      </c>
      <c r="D24" s="109">
        <v>-3</v>
      </c>
      <c r="E24" s="48"/>
      <c r="F24" s="110">
        <v>0</v>
      </c>
      <c r="G24" s="4"/>
      <c r="H24" s="109">
        <v>-2</v>
      </c>
      <c r="I24" s="48"/>
      <c r="J24" s="110">
        <v>1</v>
      </c>
    </row>
    <row r="25" spans="1:10" ht="15" customHeight="1">
      <c r="A25" s="51" t="s">
        <v>223</v>
      </c>
      <c r="D25" s="111"/>
      <c r="E25" s="48"/>
      <c r="F25" s="112"/>
      <c r="G25" s="4"/>
      <c r="H25" s="111"/>
      <c r="I25" s="48"/>
      <c r="J25" s="112"/>
    </row>
    <row r="26" spans="4:10" ht="15" customHeight="1">
      <c r="D26" s="109"/>
      <c r="E26" s="48"/>
      <c r="F26" s="110"/>
      <c r="G26" s="4"/>
      <c r="H26" s="109"/>
      <c r="I26" s="48"/>
      <c r="J26" s="110"/>
    </row>
    <row r="27" spans="1:10" ht="15" customHeight="1">
      <c r="A27" s="245" t="s">
        <v>207</v>
      </c>
      <c r="B27" s="245"/>
      <c r="C27" s="77"/>
      <c r="D27" s="109">
        <f>SUM(D21:D25)</f>
        <v>2448</v>
      </c>
      <c r="E27" s="48"/>
      <c r="F27" s="110">
        <f>SUM(F21:F25)</f>
        <v>3641</v>
      </c>
      <c r="G27" s="4"/>
      <c r="H27" s="109">
        <f>SUM(H21:H25)</f>
        <v>4076</v>
      </c>
      <c r="I27" s="48"/>
      <c r="J27" s="110">
        <f>SUM(J21:J25)</f>
        <v>6689</v>
      </c>
    </row>
    <row r="28" spans="4:10" ht="15" customHeight="1">
      <c r="D28" s="109"/>
      <c r="E28" s="48"/>
      <c r="F28" s="110"/>
      <c r="G28" s="4"/>
      <c r="H28" s="109"/>
      <c r="I28" s="48"/>
      <c r="J28" s="110"/>
    </row>
    <row r="29" spans="1:10" ht="15" customHeight="1">
      <c r="A29" s="51" t="s">
        <v>230</v>
      </c>
      <c r="D29" s="111">
        <v>-1388</v>
      </c>
      <c r="E29" s="48"/>
      <c r="F29" s="112">
        <v>-2031</v>
      </c>
      <c r="G29" s="4"/>
      <c r="H29" s="111">
        <v>-2440</v>
      </c>
      <c r="I29" s="48"/>
      <c r="J29" s="112">
        <v>-4065</v>
      </c>
    </row>
    <row r="30" spans="4:10" ht="15" customHeight="1">
      <c r="D30" s="109"/>
      <c r="E30" s="48"/>
      <c r="F30" s="110"/>
      <c r="G30" s="4"/>
      <c r="H30" s="109"/>
      <c r="I30" s="48"/>
      <c r="J30" s="110"/>
    </row>
    <row r="31" spans="1:10" ht="15" customHeight="1">
      <c r="A31" s="76" t="s">
        <v>208</v>
      </c>
      <c r="B31" s="76"/>
      <c r="C31" s="76"/>
      <c r="D31" s="222">
        <f>SUM(D27:D29)</f>
        <v>1060</v>
      </c>
      <c r="E31" s="153"/>
      <c r="F31" s="259">
        <f>SUM(F27:F29)</f>
        <v>1610</v>
      </c>
      <c r="G31" s="225"/>
      <c r="H31" s="222">
        <f>SUM(H27:H29)</f>
        <v>1636</v>
      </c>
      <c r="I31" s="153"/>
      <c r="J31" s="259">
        <f>SUM(J27:J29)</f>
        <v>2624</v>
      </c>
    </row>
    <row r="32" spans="1:10" ht="15" customHeight="1" thickBot="1">
      <c r="A32" s="76"/>
      <c r="B32" s="76"/>
      <c r="C32" s="76"/>
      <c r="D32" s="150"/>
      <c r="E32" s="48"/>
      <c r="F32" s="143"/>
      <c r="G32" s="4"/>
      <c r="H32" s="150"/>
      <c r="I32" s="48"/>
      <c r="J32" s="113"/>
    </row>
    <row r="33" spans="1:10" ht="15" customHeight="1" thickTop="1">
      <c r="A33" s="59"/>
      <c r="B33" s="59"/>
      <c r="C33" s="59"/>
      <c r="D33" s="91"/>
      <c r="E33" s="69"/>
      <c r="F33" s="89"/>
      <c r="G33" s="57"/>
      <c r="H33" s="91"/>
      <c r="I33" s="69"/>
      <c r="J33" s="89"/>
    </row>
    <row r="34" spans="1:10" ht="15" customHeight="1">
      <c r="A34" s="76" t="s">
        <v>209</v>
      </c>
      <c r="B34" s="76"/>
      <c r="C34" s="59"/>
      <c r="D34" s="91"/>
      <c r="E34" s="69"/>
      <c r="F34" s="89"/>
      <c r="G34" s="57"/>
      <c r="H34" s="88"/>
      <c r="I34" s="69"/>
      <c r="J34" s="89"/>
    </row>
    <row r="35" spans="1:10" ht="15" customHeight="1">
      <c r="A35" s="76" t="s">
        <v>0</v>
      </c>
      <c r="B35" s="76"/>
      <c r="C35" s="59"/>
      <c r="D35" s="88">
        <v>750</v>
      </c>
      <c r="E35" s="69"/>
      <c r="F35" s="89">
        <v>692</v>
      </c>
      <c r="G35" s="57"/>
      <c r="H35" s="88">
        <v>1238</v>
      </c>
      <c r="I35" s="69"/>
      <c r="J35" s="89">
        <v>1168</v>
      </c>
    </row>
    <row r="36" spans="1:10" ht="15" customHeight="1">
      <c r="A36" s="76" t="s">
        <v>275</v>
      </c>
      <c r="B36" s="76"/>
      <c r="C36" s="59"/>
      <c r="D36" s="88">
        <v>310</v>
      </c>
      <c r="E36" s="69"/>
      <c r="F36" s="89">
        <v>918</v>
      </c>
      <c r="G36" s="57"/>
      <c r="H36" s="88">
        <v>398</v>
      </c>
      <c r="I36" s="69"/>
      <c r="J36" s="89">
        <v>1456</v>
      </c>
    </row>
    <row r="37" spans="1:10" ht="15" customHeight="1" thickBot="1">
      <c r="A37" s="76"/>
      <c r="B37" s="76"/>
      <c r="C37" s="59"/>
      <c r="D37" s="247">
        <f>SUM(D35:D36)</f>
        <v>1060</v>
      </c>
      <c r="E37" s="246"/>
      <c r="F37" s="260">
        <f>SUM(F35:F36)</f>
        <v>1610</v>
      </c>
      <c r="G37" s="90"/>
      <c r="H37" s="247">
        <f>SUM(H35:H36)</f>
        <v>1636</v>
      </c>
      <c r="I37" s="246"/>
      <c r="J37" s="260">
        <f>SUM(J35:J36)</f>
        <v>2624</v>
      </c>
    </row>
    <row r="38" spans="1:10" ht="15" customHeight="1" thickTop="1">
      <c r="A38" s="76"/>
      <c r="B38" s="76"/>
      <c r="C38" s="59"/>
      <c r="D38" s="91"/>
      <c r="E38" s="69"/>
      <c r="F38" s="89"/>
      <c r="G38" s="57"/>
      <c r="H38" s="91"/>
      <c r="I38" s="69"/>
      <c r="J38" s="89"/>
    </row>
    <row r="39" spans="1:10" ht="15" customHeight="1">
      <c r="A39" s="51" t="s">
        <v>210</v>
      </c>
      <c r="D39" s="88"/>
      <c r="E39" s="69"/>
      <c r="F39" s="89"/>
      <c r="G39" s="57"/>
      <c r="H39" s="88"/>
      <c r="I39" s="69"/>
      <c r="J39" s="89"/>
    </row>
    <row r="40" spans="1:10" ht="15" customHeight="1">
      <c r="A40" s="51" t="s">
        <v>211</v>
      </c>
      <c r="D40" s="88"/>
      <c r="E40" s="69"/>
      <c r="F40" s="89"/>
      <c r="G40" s="57"/>
      <c r="H40" s="88"/>
      <c r="I40" s="69"/>
      <c r="J40" s="89"/>
    </row>
    <row r="41" spans="4:10" ht="15" customHeight="1">
      <c r="D41" s="88"/>
      <c r="E41" s="69"/>
      <c r="F41" s="200"/>
      <c r="G41" s="57"/>
      <c r="H41" s="88"/>
      <c r="I41" s="69"/>
      <c r="J41" s="89"/>
    </row>
    <row r="42" spans="1:10" ht="15" customHeight="1">
      <c r="A42" s="51" t="s">
        <v>167</v>
      </c>
      <c r="B42" s="60" t="s">
        <v>22</v>
      </c>
      <c r="C42" s="60"/>
      <c r="D42" s="226">
        <v>0.55</v>
      </c>
      <c r="E42" s="227"/>
      <c r="F42" s="228">
        <v>0.49</v>
      </c>
      <c r="G42" s="229"/>
      <c r="H42" s="226">
        <v>0.91</v>
      </c>
      <c r="I42" s="227"/>
      <c r="J42" s="228">
        <v>0.83</v>
      </c>
    </row>
    <row r="43" spans="2:10" ht="15" customHeight="1">
      <c r="B43" s="60"/>
      <c r="C43" s="60"/>
      <c r="D43" s="230"/>
      <c r="E43" s="231"/>
      <c r="F43" s="232"/>
      <c r="G43" s="233"/>
      <c r="H43" s="230"/>
      <c r="I43" s="231"/>
      <c r="J43" s="232"/>
    </row>
    <row r="44" spans="1:10" ht="15" customHeight="1">
      <c r="A44" s="51" t="s">
        <v>168</v>
      </c>
      <c r="B44" s="60" t="s">
        <v>21</v>
      </c>
      <c r="C44" s="60"/>
      <c r="D44" s="226">
        <v>0.55</v>
      </c>
      <c r="E44" s="227"/>
      <c r="F44" s="228">
        <v>0.49</v>
      </c>
      <c r="G44" s="229"/>
      <c r="H44" s="226">
        <v>0.91</v>
      </c>
      <c r="I44" s="227"/>
      <c r="J44" s="228">
        <v>0.83</v>
      </c>
    </row>
    <row r="45" spans="2:10" ht="15" customHeight="1">
      <c r="B45" s="60"/>
      <c r="C45" s="60"/>
      <c r="D45" s="92"/>
      <c r="E45" s="93"/>
      <c r="F45" s="94"/>
      <c r="G45" s="61"/>
      <c r="H45" s="92"/>
      <c r="I45" s="93"/>
      <c r="J45" s="94"/>
    </row>
    <row r="46" spans="4:10" ht="15" customHeight="1">
      <c r="D46" s="81"/>
      <c r="E46" s="57"/>
      <c r="F46" s="58"/>
      <c r="G46" s="57"/>
      <c r="H46" s="81"/>
      <c r="I46" s="57"/>
      <c r="J46" s="58"/>
    </row>
    <row r="47" spans="4:10" ht="15" customHeight="1">
      <c r="D47" s="80"/>
      <c r="E47" s="55"/>
      <c r="F47" s="55"/>
      <c r="G47" s="56"/>
      <c r="H47" s="83"/>
      <c r="I47" s="56"/>
      <c r="J47" s="55"/>
    </row>
    <row r="48" spans="4:10" ht="15" customHeight="1">
      <c r="D48" s="80"/>
      <c r="E48" s="55"/>
      <c r="F48" s="55"/>
      <c r="G48" s="56"/>
      <c r="H48" s="83"/>
      <c r="I48" s="56"/>
      <c r="J48" s="55"/>
    </row>
    <row r="49" spans="4:10" ht="15" customHeight="1">
      <c r="D49" s="80"/>
      <c r="E49" s="55"/>
      <c r="F49" s="55"/>
      <c r="G49" s="56"/>
      <c r="H49" s="83"/>
      <c r="I49" s="56"/>
      <c r="J49" s="55"/>
    </row>
    <row r="50" spans="4:10" ht="15" customHeight="1">
      <c r="D50" s="80"/>
      <c r="E50" s="55"/>
      <c r="F50" s="55"/>
      <c r="G50" s="56"/>
      <c r="H50" s="83"/>
      <c r="I50" s="56"/>
      <c r="J50" s="55"/>
    </row>
    <row r="51" spans="4:10" ht="15" customHeight="1">
      <c r="D51" s="80"/>
      <c r="E51" s="55"/>
      <c r="F51" s="55"/>
      <c r="G51" s="56"/>
      <c r="H51" s="83"/>
      <c r="I51" s="56"/>
      <c r="J51" s="55"/>
    </row>
    <row r="52" spans="4:10" ht="15" customHeight="1">
      <c r="D52" s="80"/>
      <c r="E52" s="55"/>
      <c r="F52" s="55"/>
      <c r="G52" s="56"/>
      <c r="H52" s="83"/>
      <c r="I52" s="56"/>
      <c r="J52" s="55"/>
    </row>
    <row r="53" spans="4:10" ht="15" customHeight="1">
      <c r="D53" s="80"/>
      <c r="E53" s="55"/>
      <c r="F53" s="55"/>
      <c r="G53" s="56"/>
      <c r="H53" s="83"/>
      <c r="I53" s="56"/>
      <c r="J53" s="56"/>
    </row>
    <row r="54" spans="4:10" ht="15" customHeight="1">
      <c r="D54" s="82"/>
      <c r="E54" s="56"/>
      <c r="F54" s="56"/>
      <c r="G54" s="56"/>
      <c r="H54" s="83"/>
      <c r="I54" s="56"/>
      <c r="J54" s="55"/>
    </row>
    <row r="55" spans="4:10" ht="15" customHeight="1">
      <c r="D55" s="80"/>
      <c r="E55" s="56"/>
      <c r="F55" s="55"/>
      <c r="G55" s="56"/>
      <c r="H55" s="83"/>
      <c r="I55" s="56"/>
      <c r="J55" s="55"/>
    </row>
    <row r="56" spans="4:10" ht="15" customHeight="1">
      <c r="D56" s="80"/>
      <c r="E56" s="56"/>
      <c r="F56" s="55"/>
      <c r="G56" s="56"/>
      <c r="H56" s="83"/>
      <c r="I56" s="56"/>
      <c r="J56" s="56"/>
    </row>
    <row r="57" spans="4:10" ht="15" customHeight="1">
      <c r="D57" s="82"/>
      <c r="E57" s="56"/>
      <c r="F57" s="56"/>
      <c r="G57" s="56"/>
      <c r="H57" s="83"/>
      <c r="I57" s="56"/>
      <c r="J57" s="55"/>
    </row>
    <row r="58" spans="4:10" ht="15" customHeight="1">
      <c r="D58" s="82"/>
      <c r="E58" s="56"/>
      <c r="F58" s="56"/>
      <c r="G58" s="56"/>
      <c r="H58" s="83"/>
      <c r="I58" s="56"/>
      <c r="J58" s="55"/>
    </row>
    <row r="59" spans="4:10" ht="15" customHeight="1">
      <c r="D59" s="82"/>
      <c r="E59" s="56"/>
      <c r="F59" s="56"/>
      <c r="G59" s="56"/>
      <c r="H59" s="83"/>
      <c r="I59" s="56"/>
      <c r="J59" s="55"/>
    </row>
    <row r="60" spans="4:10" ht="15" customHeight="1">
      <c r="D60" s="80"/>
      <c r="E60" s="55"/>
      <c r="F60" s="55"/>
      <c r="G60" s="56"/>
      <c r="H60" s="83"/>
      <c r="I60" s="56"/>
      <c r="J60" s="55"/>
    </row>
    <row r="61" spans="4:10" ht="15" customHeight="1">
      <c r="D61" s="80"/>
      <c r="E61" s="55"/>
      <c r="F61" s="55"/>
      <c r="G61" s="56"/>
      <c r="H61" s="83"/>
      <c r="I61" s="56"/>
      <c r="J61" s="56"/>
    </row>
    <row r="62" spans="4:10" ht="15" customHeight="1">
      <c r="D62" s="80"/>
      <c r="E62" s="55"/>
      <c r="F62" s="55"/>
      <c r="G62" s="56"/>
      <c r="H62" s="83"/>
      <c r="I62" s="56"/>
      <c r="J62" s="56"/>
    </row>
    <row r="63" spans="4:10" ht="15" customHeight="1">
      <c r="D63" s="80"/>
      <c r="E63" s="55"/>
      <c r="F63" s="55"/>
      <c r="G63" s="56"/>
      <c r="H63" s="83"/>
      <c r="I63" s="56"/>
      <c r="J63" s="55"/>
    </row>
    <row r="64" spans="4:10" ht="15" customHeight="1">
      <c r="D64" s="80"/>
      <c r="E64" s="55"/>
      <c r="F64" s="55"/>
      <c r="G64" s="56"/>
      <c r="H64" s="83"/>
      <c r="I64" s="56"/>
      <c r="J64" s="55"/>
    </row>
    <row r="65" spans="4:10" ht="15" customHeight="1">
      <c r="D65" s="80"/>
      <c r="E65" s="55"/>
      <c r="F65" s="55"/>
      <c r="G65" s="56"/>
      <c r="H65" s="83"/>
      <c r="I65" s="56"/>
      <c r="J65" s="55"/>
    </row>
    <row r="66" spans="4:10" ht="15" customHeight="1">
      <c r="D66" s="80"/>
      <c r="E66" s="55"/>
      <c r="F66" s="55"/>
      <c r="G66" s="56"/>
      <c r="H66" s="83"/>
      <c r="I66" s="56"/>
      <c r="J66" s="55"/>
    </row>
    <row r="67" spans="4:10" ht="15" customHeight="1">
      <c r="D67" s="80"/>
      <c r="E67" s="55"/>
      <c r="F67" s="55"/>
      <c r="G67" s="56"/>
      <c r="H67" s="83"/>
      <c r="I67" s="56"/>
      <c r="J67" s="55"/>
    </row>
    <row r="68" spans="4:10" ht="15" customHeight="1">
      <c r="D68" s="80"/>
      <c r="E68" s="55"/>
      <c r="F68" s="55"/>
      <c r="G68" s="56"/>
      <c r="H68" s="83"/>
      <c r="I68" s="56"/>
      <c r="J68" s="55"/>
    </row>
    <row r="69" spans="4:10" ht="15" customHeight="1">
      <c r="D69" s="80"/>
      <c r="E69" s="55"/>
      <c r="F69" s="55"/>
      <c r="G69" s="56"/>
      <c r="H69" s="83"/>
      <c r="I69" s="56"/>
      <c r="J69" s="55"/>
    </row>
    <row r="70" spans="4:10" ht="15" customHeight="1">
      <c r="D70" s="80"/>
      <c r="E70" s="55"/>
      <c r="F70" s="55"/>
      <c r="G70" s="56"/>
      <c r="H70" s="83"/>
      <c r="I70" s="56"/>
      <c r="J70" s="55"/>
    </row>
    <row r="71" spans="4:10" ht="15" customHeight="1">
      <c r="D71" s="80"/>
      <c r="E71" s="55"/>
      <c r="F71" s="55"/>
      <c r="G71" s="56"/>
      <c r="H71" s="83"/>
      <c r="I71" s="56"/>
      <c r="J71" s="55"/>
    </row>
    <row r="72" spans="4:10" ht="15" customHeight="1">
      <c r="D72" s="80"/>
      <c r="E72" s="55"/>
      <c r="F72" s="55"/>
      <c r="G72" s="56"/>
      <c r="H72" s="83"/>
      <c r="I72" s="56"/>
      <c r="J72" s="55"/>
    </row>
    <row r="73" spans="4:10" ht="15" customHeight="1">
      <c r="D73" s="80"/>
      <c r="E73" s="55"/>
      <c r="F73" s="55"/>
      <c r="G73" s="56"/>
      <c r="H73" s="83"/>
      <c r="I73" s="56"/>
      <c r="J73" s="55"/>
    </row>
    <row r="74" spans="4:10" ht="15" customHeight="1">
      <c r="D74" s="80"/>
      <c r="E74" s="55"/>
      <c r="F74" s="55"/>
      <c r="G74" s="56"/>
      <c r="H74" s="83"/>
      <c r="I74" s="56"/>
      <c r="J74" s="55"/>
    </row>
    <row r="75" spans="4:10" ht="15" customHeight="1">
      <c r="D75" s="80"/>
      <c r="E75" s="55"/>
      <c r="F75" s="55"/>
      <c r="G75" s="56"/>
      <c r="H75" s="83"/>
      <c r="I75" s="56"/>
      <c r="J75" s="55"/>
    </row>
    <row r="76" spans="4:10" ht="15" customHeight="1">
      <c r="D76" s="80"/>
      <c r="E76" s="55"/>
      <c r="F76" s="55"/>
      <c r="G76" s="56"/>
      <c r="H76" s="83"/>
      <c r="I76" s="56"/>
      <c r="J76" s="56"/>
    </row>
    <row r="77" spans="4:10" ht="15" customHeight="1">
      <c r="D77" s="80"/>
      <c r="E77" s="55"/>
      <c r="F77" s="55"/>
      <c r="G77" s="56"/>
      <c r="H77" s="83"/>
      <c r="I77" s="56"/>
      <c r="J77" s="56"/>
    </row>
    <row r="78" spans="4:6" ht="15" customHeight="1">
      <c r="D78" s="81"/>
      <c r="E78" s="57"/>
      <c r="F78" s="57"/>
    </row>
    <row r="79" spans="4:6" ht="15" customHeight="1">
      <c r="D79" s="81"/>
      <c r="E79" s="57"/>
      <c r="F79" s="57"/>
    </row>
  </sheetData>
  <mergeCells count="3">
    <mergeCell ref="H7:J7"/>
    <mergeCell ref="A21:B22"/>
    <mergeCell ref="D7:F7"/>
  </mergeCells>
  <printOptions horizontalCentered="1"/>
  <pageMargins left="0" right="0" top="0.5" bottom="0" header="0" footer="0"/>
  <pageSetup horizontalDpi="600" verticalDpi="600" orientation="portrait"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zoomScaleSheetLayoutView="100" workbookViewId="0" topLeftCell="A1">
      <pane xSplit="2" ySplit="8" topLeftCell="C27" activePane="bottomRight" state="frozen"/>
      <selection pane="topLeft" activeCell="H33" sqref="H33"/>
      <selection pane="topRight" activeCell="H33" sqref="H33"/>
      <selection pane="bottomLeft" activeCell="H33" sqref="H33"/>
      <selection pane="bottomRight" activeCell="E64" sqref="E64"/>
    </sheetView>
  </sheetViews>
  <sheetFormatPr defaultColWidth="9.00390625" defaultRowHeight="12.75" customHeight="1"/>
  <cols>
    <col min="1" max="1" width="3.375" style="14" customWidth="1"/>
    <col min="2" max="2" width="40.625" style="15" customWidth="1"/>
    <col min="3" max="3" width="14.50390625" style="38" bestFit="1" customWidth="1"/>
    <col min="4" max="4" width="5.375" style="15" bestFit="1" customWidth="1"/>
    <col min="5" max="5" width="14.125" style="45" customWidth="1"/>
    <col min="6" max="6" width="13.375" style="15" bestFit="1" customWidth="1"/>
    <col min="7" max="16384" width="9.00390625" style="15" customWidth="1"/>
  </cols>
  <sheetData>
    <row r="1" ht="12.75" customHeight="1">
      <c r="A1" s="14" t="s">
        <v>276</v>
      </c>
    </row>
    <row r="2" ht="12.75" customHeight="1">
      <c r="A2" s="75" t="s">
        <v>205</v>
      </c>
    </row>
    <row r="3" ht="12.75" customHeight="1">
      <c r="A3" s="75"/>
    </row>
    <row r="4" ht="12.75" customHeight="1">
      <c r="A4" s="14" t="s">
        <v>72</v>
      </c>
    </row>
    <row r="6" spans="3:5" ht="12.75" customHeight="1">
      <c r="C6" s="155" t="s">
        <v>97</v>
      </c>
      <c r="D6" s="96"/>
      <c r="E6" s="155" t="s">
        <v>98</v>
      </c>
    </row>
    <row r="7" spans="3:5" ht="12.75" customHeight="1">
      <c r="C7" s="156" t="s">
        <v>35</v>
      </c>
      <c r="D7" s="27"/>
      <c r="E7" s="156" t="s">
        <v>155</v>
      </c>
    </row>
    <row r="8" spans="3:5" ht="12.75" customHeight="1">
      <c r="C8" s="157" t="s">
        <v>182</v>
      </c>
      <c r="D8" s="27"/>
      <c r="E8" s="157" t="s">
        <v>182</v>
      </c>
    </row>
    <row r="9" spans="1:5" ht="12.75" customHeight="1">
      <c r="A9" s="14" t="s">
        <v>234</v>
      </c>
      <c r="C9" s="103"/>
      <c r="D9" s="27"/>
      <c r="E9" s="100"/>
    </row>
    <row r="10" spans="1:5" ht="12.75" customHeight="1">
      <c r="A10" s="14" t="s">
        <v>212</v>
      </c>
      <c r="C10" s="103"/>
      <c r="D10" s="27"/>
      <c r="E10" s="100"/>
    </row>
    <row r="11" spans="1:7" ht="12.75" customHeight="1">
      <c r="A11" s="15"/>
      <c r="B11" s="15" t="s">
        <v>280</v>
      </c>
      <c r="C11" s="103">
        <v>35945</v>
      </c>
      <c r="E11" s="101">
        <v>35236</v>
      </c>
      <c r="F11" s="30"/>
      <c r="G11" s="30"/>
    </row>
    <row r="12" spans="1:5" ht="12.75" customHeight="1">
      <c r="A12" s="15"/>
      <c r="B12" s="15" t="s">
        <v>213</v>
      </c>
      <c r="C12" s="103">
        <v>26595</v>
      </c>
      <c r="E12" s="101">
        <v>27405</v>
      </c>
    </row>
    <row r="13" spans="1:5" ht="12.75" customHeight="1">
      <c r="A13" s="15"/>
      <c r="B13" s="15" t="s">
        <v>214</v>
      </c>
      <c r="C13" s="103">
        <v>4530</v>
      </c>
      <c r="E13" s="100">
        <v>4987</v>
      </c>
    </row>
    <row r="14" spans="1:5" ht="12.75" customHeight="1">
      <c r="A14" s="15"/>
      <c r="B14" s="15" t="s">
        <v>215</v>
      </c>
      <c r="C14" s="103">
        <v>121</v>
      </c>
      <c r="E14" s="101">
        <v>123</v>
      </c>
    </row>
    <row r="15" spans="1:5" ht="12.75" customHeight="1">
      <c r="A15" s="15"/>
      <c r="B15" s="15" t="s">
        <v>216</v>
      </c>
      <c r="C15" s="103">
        <v>2527</v>
      </c>
      <c r="E15" s="101">
        <v>2928</v>
      </c>
    </row>
    <row r="16" spans="1:5" ht="12.75" customHeight="1">
      <c r="A16" s="15"/>
      <c r="B16" s="15" t="s">
        <v>52</v>
      </c>
      <c r="C16" s="234">
        <v>3159</v>
      </c>
      <c r="E16" s="100">
        <v>3303</v>
      </c>
    </row>
    <row r="17" spans="1:5" ht="12.75" customHeight="1">
      <c r="A17" s="15"/>
      <c r="C17" s="249">
        <f>SUM(C11:C16)</f>
        <v>72877</v>
      </c>
      <c r="E17" s="251">
        <f>SUM(E11:E16)</f>
        <v>73982</v>
      </c>
    </row>
    <row r="18" spans="3:5" ht="12.75" customHeight="1">
      <c r="C18" s="103"/>
      <c r="E18" s="101"/>
    </row>
    <row r="19" spans="1:5" ht="12.75" customHeight="1">
      <c r="A19" s="14" t="s">
        <v>183</v>
      </c>
      <c r="C19" s="103"/>
      <c r="E19" s="101"/>
    </row>
    <row r="20" spans="2:6" ht="12.75" customHeight="1">
      <c r="B20" s="15" t="s">
        <v>195</v>
      </c>
      <c r="C20" s="103">
        <v>153759</v>
      </c>
      <c r="E20" s="100">
        <v>163597</v>
      </c>
      <c r="F20" s="30"/>
    </row>
    <row r="21" spans="2:6" ht="12.75" customHeight="1">
      <c r="B21" s="15" t="s">
        <v>231</v>
      </c>
      <c r="C21" s="103">
        <v>29863</v>
      </c>
      <c r="E21" s="100">
        <v>30306</v>
      </c>
      <c r="F21" s="30"/>
    </row>
    <row r="22" spans="2:6" ht="12.75" customHeight="1">
      <c r="B22" s="15" t="s">
        <v>55</v>
      </c>
      <c r="C22" s="103">
        <v>127243</v>
      </c>
      <c r="D22" s="203"/>
      <c r="E22" s="100">
        <v>105420</v>
      </c>
      <c r="F22" s="30"/>
    </row>
    <row r="23" spans="2:6" ht="12.75" customHeight="1">
      <c r="B23" s="15" t="s">
        <v>38</v>
      </c>
      <c r="C23" s="103">
        <v>971</v>
      </c>
      <c r="D23" s="248"/>
      <c r="E23" s="100">
        <v>229</v>
      </c>
      <c r="F23" s="30"/>
    </row>
    <row r="24" spans="2:6" ht="12.75" customHeight="1">
      <c r="B24" s="15" t="s">
        <v>217</v>
      </c>
      <c r="C24" s="103">
        <v>76</v>
      </c>
      <c r="E24" s="100">
        <v>127</v>
      </c>
      <c r="F24" s="30"/>
    </row>
    <row r="25" spans="2:5" ht="12.75" customHeight="1">
      <c r="B25" s="15" t="s">
        <v>196</v>
      </c>
      <c r="C25" s="103">
        <v>13639</v>
      </c>
      <c r="E25" s="100">
        <v>16113</v>
      </c>
    </row>
    <row r="26" spans="2:6" ht="12.75" customHeight="1">
      <c r="B26" s="15" t="s">
        <v>127</v>
      </c>
      <c r="C26" s="103">
        <v>142</v>
      </c>
      <c r="E26" s="101">
        <v>500</v>
      </c>
      <c r="F26" s="30"/>
    </row>
    <row r="27" spans="2:5" ht="12.75" customHeight="1">
      <c r="B27" s="15" t="s">
        <v>184</v>
      </c>
      <c r="C27" s="103">
        <v>2523</v>
      </c>
      <c r="E27" s="101">
        <v>1622</v>
      </c>
    </row>
    <row r="28" spans="3:7" ht="12.75" customHeight="1">
      <c r="C28" s="249">
        <f>SUM(C20:C27)</f>
        <v>328216</v>
      </c>
      <c r="E28" s="250">
        <f>SUM(E20:E27)</f>
        <v>317914</v>
      </c>
      <c r="F28" s="30"/>
      <c r="G28" s="30"/>
    </row>
    <row r="29" spans="3:5" ht="12.75" customHeight="1">
      <c r="C29" s="103"/>
      <c r="E29" s="101"/>
    </row>
    <row r="30" spans="1:6" ht="12.75" customHeight="1" thickBot="1">
      <c r="A30" s="14" t="s">
        <v>172</v>
      </c>
      <c r="C30" s="235">
        <f>+C28+C17</f>
        <v>401093</v>
      </c>
      <c r="E30" s="252">
        <f>+E28+E17</f>
        <v>391896</v>
      </c>
      <c r="F30" s="33"/>
    </row>
    <row r="31" spans="3:5" ht="12.75" customHeight="1" thickTop="1">
      <c r="C31" s="103"/>
      <c r="E31" s="101"/>
    </row>
    <row r="32" spans="1:5" ht="12.75" customHeight="1">
      <c r="A32" s="14" t="s">
        <v>3</v>
      </c>
      <c r="C32" s="103"/>
      <c r="E32" s="101"/>
    </row>
    <row r="33" spans="1:5" ht="12.75" customHeight="1">
      <c r="A33" s="14" t="s">
        <v>4</v>
      </c>
      <c r="C33" s="103"/>
      <c r="E33" s="101"/>
    </row>
    <row r="34" spans="1:5" ht="12.75" customHeight="1">
      <c r="A34" s="15" t="s">
        <v>165</v>
      </c>
      <c r="C34" s="103">
        <v>142150</v>
      </c>
      <c r="E34" s="101">
        <v>142150</v>
      </c>
    </row>
    <row r="35" spans="1:5" ht="12.75" customHeight="1">
      <c r="A35" s="15" t="s">
        <v>185</v>
      </c>
      <c r="C35" s="103"/>
      <c r="E35" s="101"/>
    </row>
    <row r="36" spans="2:6" ht="12.75" customHeight="1">
      <c r="B36" s="15" t="s">
        <v>131</v>
      </c>
      <c r="C36" s="103">
        <v>12323</v>
      </c>
      <c r="E36" s="101">
        <v>12323</v>
      </c>
      <c r="F36" s="36"/>
    </row>
    <row r="37" spans="1:6" ht="12.75" customHeight="1">
      <c r="A37" s="15"/>
      <c r="B37" s="15" t="s">
        <v>218</v>
      </c>
      <c r="C37" s="253">
        <v>-3055</v>
      </c>
      <c r="D37" s="36"/>
      <c r="E37" s="101">
        <v>-2641</v>
      </c>
      <c r="F37" s="201"/>
    </row>
    <row r="38" spans="2:6" ht="12.75" customHeight="1">
      <c r="B38" s="15" t="s">
        <v>130</v>
      </c>
      <c r="C38" s="103">
        <v>-1827</v>
      </c>
      <c r="D38" s="39"/>
      <c r="E38" s="101">
        <v>4313</v>
      </c>
      <c r="F38" s="201"/>
    </row>
    <row r="39" spans="2:7" ht="12.75" customHeight="1">
      <c r="B39" s="15" t="s">
        <v>219</v>
      </c>
      <c r="C39" s="234">
        <v>57626</v>
      </c>
      <c r="D39" s="31"/>
      <c r="E39" s="102">
        <v>56388</v>
      </c>
      <c r="F39" s="201"/>
      <c r="G39" s="30"/>
    </row>
    <row r="40" spans="3:7" ht="12.75" customHeight="1">
      <c r="C40" s="103">
        <f>SUM(C34:C39)</f>
        <v>207217</v>
      </c>
      <c r="E40" s="100">
        <f>SUM(E34:E39)</f>
        <v>212533</v>
      </c>
      <c r="F40" s="122"/>
      <c r="G40" s="30"/>
    </row>
    <row r="41" spans="1:6" ht="12.75" customHeight="1">
      <c r="A41" s="14" t="s">
        <v>220</v>
      </c>
      <c r="C41" s="103">
        <v>13671</v>
      </c>
      <c r="E41" s="101">
        <v>14785</v>
      </c>
      <c r="F41" s="30"/>
    </row>
    <row r="42" spans="1:6" ht="12.75" customHeight="1">
      <c r="A42" s="14" t="s">
        <v>5</v>
      </c>
      <c r="C42" s="249">
        <f>+C41+C40</f>
        <v>220888</v>
      </c>
      <c r="E42" s="251">
        <f>+E41+E40</f>
        <v>227318</v>
      </c>
      <c r="F42" s="30"/>
    </row>
    <row r="43" spans="3:6" ht="12.75" customHeight="1">
      <c r="C43" s="103"/>
      <c r="E43" s="103"/>
      <c r="F43" s="30"/>
    </row>
    <row r="44" spans="1:6" ht="12.75" customHeight="1">
      <c r="A44" s="14" t="s">
        <v>6</v>
      </c>
      <c r="C44" s="103"/>
      <c r="E44" s="103"/>
      <c r="F44" s="30"/>
    </row>
    <row r="45" spans="1:5" ht="12.75" customHeight="1">
      <c r="A45" s="15"/>
      <c r="B45" s="15" t="s">
        <v>174</v>
      </c>
      <c r="C45" s="103">
        <v>8657</v>
      </c>
      <c r="E45" s="101">
        <v>11283</v>
      </c>
    </row>
    <row r="46" spans="1:6" ht="12.75" customHeight="1">
      <c r="A46" s="15"/>
      <c r="B46" s="15" t="s">
        <v>32</v>
      </c>
      <c r="C46" s="103">
        <v>20480</v>
      </c>
      <c r="E46" s="101">
        <v>20480</v>
      </c>
      <c r="F46" s="30"/>
    </row>
    <row r="47" spans="1:6" ht="12.75" customHeight="1">
      <c r="A47" s="15"/>
      <c r="B47" s="15" t="s">
        <v>33</v>
      </c>
      <c r="C47" s="103">
        <v>1669</v>
      </c>
      <c r="E47" s="101">
        <v>1921</v>
      </c>
      <c r="F47" s="30"/>
    </row>
    <row r="48" spans="3:7" ht="12.75" customHeight="1">
      <c r="C48" s="249">
        <f>SUM(C45:C47)</f>
        <v>30806</v>
      </c>
      <c r="E48" s="251">
        <f>SUM(E45:E47)</f>
        <v>33684</v>
      </c>
      <c r="F48" s="30"/>
      <c r="G48" s="5"/>
    </row>
    <row r="49" spans="3:7" ht="12.75" customHeight="1">
      <c r="C49" s="103"/>
      <c r="E49" s="100"/>
      <c r="F49" s="30"/>
      <c r="G49" s="5"/>
    </row>
    <row r="50" spans="1:5" ht="12.75" customHeight="1">
      <c r="A50" s="14" t="s">
        <v>235</v>
      </c>
      <c r="C50" s="103"/>
      <c r="E50" s="101"/>
    </row>
    <row r="51" spans="2:6" ht="12.75" customHeight="1">
      <c r="B51" s="15" t="s">
        <v>56</v>
      </c>
      <c r="C51" s="103">
        <v>56254</v>
      </c>
      <c r="E51" s="101">
        <v>65535</v>
      </c>
      <c r="F51" s="30"/>
    </row>
    <row r="52" spans="2:6" ht="12.75" customHeight="1">
      <c r="B52" s="15" t="s">
        <v>128</v>
      </c>
      <c r="C52" s="103">
        <v>73590</v>
      </c>
      <c r="E52" s="101">
        <v>53916</v>
      </c>
      <c r="F52" s="30"/>
    </row>
    <row r="53" spans="2:6" ht="12.75" customHeight="1">
      <c r="B53" s="15" t="s">
        <v>221</v>
      </c>
      <c r="C53" s="103">
        <v>1245</v>
      </c>
      <c r="E53" s="101">
        <v>1870</v>
      </c>
      <c r="F53" s="30"/>
    </row>
    <row r="54" spans="2:6" ht="12.75" customHeight="1">
      <c r="B54" s="15" t="s">
        <v>197</v>
      </c>
      <c r="C54" s="103">
        <v>18272</v>
      </c>
      <c r="D54" s="31"/>
      <c r="E54" s="101">
        <v>9531</v>
      </c>
      <c r="F54" s="30"/>
    </row>
    <row r="55" spans="2:5" ht="12.75" customHeight="1">
      <c r="B55" s="15" t="s">
        <v>126</v>
      </c>
      <c r="C55" s="103">
        <v>38</v>
      </c>
      <c r="D55" s="31"/>
      <c r="E55" s="101">
        <v>42</v>
      </c>
    </row>
    <row r="56" spans="3:6" ht="12.75" customHeight="1">
      <c r="C56" s="249">
        <f>SUM(C51:C55)</f>
        <v>149399</v>
      </c>
      <c r="E56" s="250">
        <f>SUM(E51:E55)</f>
        <v>130894</v>
      </c>
      <c r="F56" s="1"/>
    </row>
    <row r="57" spans="3:6" ht="12.75" customHeight="1">
      <c r="C57" s="103"/>
      <c r="E57" s="101"/>
      <c r="F57" s="1"/>
    </row>
    <row r="58" spans="1:6" ht="12.75" customHeight="1">
      <c r="A58" s="14" t="s">
        <v>7</v>
      </c>
      <c r="C58" s="103">
        <f>+C56+C48</f>
        <v>180205</v>
      </c>
      <c r="E58" s="100">
        <f>+E56+E48</f>
        <v>164578</v>
      </c>
      <c r="F58" s="1"/>
    </row>
    <row r="59" spans="3:6" ht="12.75" customHeight="1">
      <c r="C59" s="103"/>
      <c r="E59" s="101"/>
      <c r="F59" s="1"/>
    </row>
    <row r="60" spans="1:6" ht="12.75" customHeight="1" thickBot="1">
      <c r="A60" s="14" t="s">
        <v>8</v>
      </c>
      <c r="C60" s="235">
        <f>+C58+C42</f>
        <v>401093</v>
      </c>
      <c r="D60" s="30"/>
      <c r="E60" s="252">
        <f>+E58+E42</f>
        <v>391896</v>
      </c>
      <c r="F60" s="1"/>
    </row>
    <row r="61" spans="3:5" ht="12.75" customHeight="1" thickTop="1">
      <c r="C61" s="103"/>
      <c r="E61" s="101"/>
    </row>
    <row r="62" spans="1:5" ht="12.75" customHeight="1">
      <c r="A62" s="18" t="s">
        <v>142</v>
      </c>
      <c r="C62" s="236"/>
      <c r="E62" s="202"/>
    </row>
    <row r="63" spans="1:6" ht="12.75" customHeight="1">
      <c r="A63" s="293" t="s">
        <v>125</v>
      </c>
      <c r="B63" s="294"/>
      <c r="C63" s="237">
        <v>1.48</v>
      </c>
      <c r="D63" s="19"/>
      <c r="E63" s="108">
        <v>1.51</v>
      </c>
      <c r="F63" s="30"/>
    </row>
    <row r="64" spans="1:6" ht="12.75" customHeight="1">
      <c r="A64" s="293"/>
      <c r="B64" s="294"/>
      <c r="C64" s="237"/>
      <c r="D64" s="19"/>
      <c r="E64" s="108"/>
      <c r="F64" s="30"/>
    </row>
    <row r="65" spans="3:6" ht="12.75" customHeight="1">
      <c r="C65" s="238"/>
      <c r="E65" s="117"/>
      <c r="F65" s="121"/>
    </row>
    <row r="66" ht="12.75" customHeight="1">
      <c r="C66" s="123"/>
    </row>
    <row r="68" spans="3:5" ht="12.75" customHeight="1">
      <c r="C68" s="104"/>
      <c r="E68" s="70"/>
    </row>
    <row r="70" ht="9" customHeight="1"/>
    <row r="71" ht="12.75" customHeight="1">
      <c r="C71" s="123"/>
    </row>
    <row r="72" ht="12.75" customHeight="1">
      <c r="C72" s="123"/>
    </row>
  </sheetData>
  <mergeCells count="1">
    <mergeCell ref="A63:B64"/>
  </mergeCells>
  <printOptions horizontalCentered="1"/>
  <pageMargins left="0" right="0" top="0.5" bottom="0" header="0" footer="0"/>
  <pageSetup firstPageNumber="2" useFirstPageNumber="1" fitToHeight="1" fitToWidth="1" horizontalDpi="600" verticalDpi="600" orientation="portrait" paperSize="9" scale="81"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85"/>
  <sheetViews>
    <sheetView workbookViewId="0" topLeftCell="A1">
      <pane xSplit="2" ySplit="7" topLeftCell="C26" activePane="bottomRight" state="frozen"/>
      <selection pane="topLeft" activeCell="H33" sqref="H33"/>
      <selection pane="topRight" activeCell="H33" sqref="H33"/>
      <selection pane="bottomLeft" activeCell="H33" sqref="H33"/>
      <selection pane="bottomRight" activeCell="E35" sqref="E35"/>
    </sheetView>
  </sheetViews>
  <sheetFormatPr defaultColWidth="9.00390625" defaultRowHeight="12.75" customHeight="1"/>
  <cols>
    <col min="1" max="1" width="40.625" style="15" customWidth="1"/>
    <col min="2" max="2" width="4.625" style="15" customWidth="1"/>
    <col min="3" max="3" width="13.50390625" style="38" customWidth="1"/>
    <col min="4" max="4" width="2.75390625" style="15" customWidth="1"/>
    <col min="5" max="5" width="13.50390625" style="45" customWidth="1"/>
    <col min="6" max="16384" width="9.00390625" style="15" customWidth="1"/>
  </cols>
  <sheetData>
    <row r="1" ht="12.75" customHeight="1">
      <c r="A1" s="14" t="s">
        <v>276</v>
      </c>
    </row>
    <row r="2" ht="12.75" customHeight="1">
      <c r="A2" s="75" t="s">
        <v>205</v>
      </c>
    </row>
    <row r="3" ht="12.75" customHeight="1">
      <c r="E3" s="220"/>
    </row>
    <row r="4" ht="12.75" customHeight="1">
      <c r="A4" s="14" t="s">
        <v>59</v>
      </c>
    </row>
    <row r="5" spans="3:5" ht="12.75" customHeight="1">
      <c r="C5" s="158" t="s">
        <v>97</v>
      </c>
      <c r="D5" s="52"/>
      <c r="E5" s="161" t="s">
        <v>97</v>
      </c>
    </row>
    <row r="6" spans="3:5" ht="12.75" customHeight="1">
      <c r="C6" s="159" t="s">
        <v>35</v>
      </c>
      <c r="D6" s="52"/>
      <c r="E6" s="163" t="s">
        <v>156</v>
      </c>
    </row>
    <row r="7" spans="3:5" ht="12.75" customHeight="1">
      <c r="C7" s="160" t="s">
        <v>182</v>
      </c>
      <c r="D7" s="27"/>
      <c r="E7" s="162" t="s">
        <v>182</v>
      </c>
    </row>
    <row r="8" spans="3:5" ht="12.75" customHeight="1">
      <c r="C8" s="105"/>
      <c r="D8" s="27"/>
      <c r="E8" s="95"/>
    </row>
    <row r="9" spans="1:5" s="31" customFormat="1" ht="12.75" customHeight="1">
      <c r="A9" s="31" t="s">
        <v>60</v>
      </c>
      <c r="C9" s="116">
        <v>4076</v>
      </c>
      <c r="E9" s="48">
        <v>6689</v>
      </c>
    </row>
    <row r="10" spans="3:5" s="31" customFormat="1" ht="12.75" customHeight="1">
      <c r="C10" s="116"/>
      <c r="E10" s="48"/>
    </row>
    <row r="11" spans="1:5" s="31" customFormat="1" ht="12.75" customHeight="1">
      <c r="A11" s="31" t="s">
        <v>101</v>
      </c>
      <c r="C11" s="116"/>
      <c r="E11" s="48"/>
    </row>
    <row r="12" spans="1:5" s="31" customFormat="1" ht="12.75" customHeight="1">
      <c r="A12" s="31" t="s">
        <v>62</v>
      </c>
      <c r="C12" s="116">
        <v>1595</v>
      </c>
      <c r="E12" s="48">
        <v>1878</v>
      </c>
    </row>
    <row r="13" spans="1:5" s="31" customFormat="1" ht="12.75" customHeight="1">
      <c r="A13" s="31" t="s">
        <v>61</v>
      </c>
      <c r="C13" s="95">
        <v>2376</v>
      </c>
      <c r="E13" s="48">
        <v>5506</v>
      </c>
    </row>
    <row r="14" spans="3:5" s="31" customFormat="1" ht="12.75" customHeight="1">
      <c r="C14" s="116"/>
      <c r="E14" s="48"/>
    </row>
    <row r="15" spans="1:5" s="31" customFormat="1" ht="12.75" customHeight="1">
      <c r="A15" s="31" t="s">
        <v>63</v>
      </c>
      <c r="C15" s="239">
        <f>SUM(C9:C14)</f>
        <v>8047</v>
      </c>
      <c r="E15" s="152">
        <f>SUM(E9:E14)</f>
        <v>14073</v>
      </c>
    </row>
    <row r="16" spans="3:5" s="31" customFormat="1" ht="12.75" customHeight="1">
      <c r="C16" s="116"/>
      <c r="E16" s="48"/>
    </row>
    <row r="17" spans="1:5" s="31" customFormat="1" ht="12.75" customHeight="1">
      <c r="A17" s="31" t="s">
        <v>64</v>
      </c>
      <c r="C17" s="116">
        <v>15128</v>
      </c>
      <c r="E17" s="48">
        <v>5559</v>
      </c>
    </row>
    <row r="18" spans="1:5" s="31" customFormat="1" ht="12.75" customHeight="1">
      <c r="A18" s="31" t="s">
        <v>65</v>
      </c>
      <c r="C18" s="116">
        <v>-21694</v>
      </c>
      <c r="E18" s="48">
        <v>-16891</v>
      </c>
    </row>
    <row r="19" spans="1:5" s="31" customFormat="1" ht="12.75" customHeight="1">
      <c r="A19" s="31" t="s">
        <v>66</v>
      </c>
      <c r="C19" s="116">
        <v>-8994</v>
      </c>
      <c r="E19" s="48">
        <v>3933</v>
      </c>
    </row>
    <row r="20" spans="3:5" s="31" customFormat="1" ht="12.75" customHeight="1">
      <c r="C20" s="240"/>
      <c r="E20" s="106"/>
    </row>
    <row r="21" spans="1:6" s="31" customFormat="1" ht="12.75" customHeight="1">
      <c r="A21" s="31" t="s">
        <v>99</v>
      </c>
      <c r="C21" s="116">
        <f>SUM(C15:C20)</f>
        <v>-7513</v>
      </c>
      <c r="E21" s="153">
        <f>SUM(E15:E20)</f>
        <v>6674</v>
      </c>
      <c r="F21" s="28"/>
    </row>
    <row r="22" spans="3:5" s="31" customFormat="1" ht="12.75" customHeight="1">
      <c r="C22" s="116"/>
      <c r="E22" s="48"/>
    </row>
    <row r="23" spans="1:5" s="31" customFormat="1" ht="12.75" customHeight="1">
      <c r="A23" s="31" t="s">
        <v>225</v>
      </c>
      <c r="C23" s="116">
        <v>-1613</v>
      </c>
      <c r="E23" s="48">
        <v>-1916</v>
      </c>
    </row>
    <row r="24" spans="1:5" s="31" customFormat="1" ht="12.75" customHeight="1">
      <c r="A24" s="31" t="s">
        <v>226</v>
      </c>
      <c r="C24" s="116">
        <v>18</v>
      </c>
      <c r="E24" s="48">
        <v>522</v>
      </c>
    </row>
    <row r="25" spans="1:5" s="31" customFormat="1" ht="12.75" customHeight="1">
      <c r="A25" s="31" t="s">
        <v>27</v>
      </c>
      <c r="C25" s="116">
        <v>-3810</v>
      </c>
      <c r="E25" s="48">
        <v>-2687</v>
      </c>
    </row>
    <row r="26" spans="3:5" s="31" customFormat="1" ht="12.75" customHeight="1">
      <c r="C26" s="116"/>
      <c r="E26" s="48"/>
    </row>
    <row r="27" spans="1:5" s="32" customFormat="1" ht="12.75" customHeight="1">
      <c r="A27" s="32" t="s">
        <v>28</v>
      </c>
      <c r="C27" s="241">
        <f>SUM(C21:C26)</f>
        <v>-12918</v>
      </c>
      <c r="E27" s="154">
        <f>SUM(E21:E26)</f>
        <v>2593</v>
      </c>
    </row>
    <row r="28" spans="3:5" s="31" customFormat="1" ht="12.75" customHeight="1">
      <c r="C28" s="116"/>
      <c r="E28" s="48"/>
    </row>
    <row r="29" spans="1:5" s="31" customFormat="1" ht="12.75" customHeight="1">
      <c r="A29" s="31" t="s">
        <v>29</v>
      </c>
      <c r="C29" s="116"/>
      <c r="E29" s="48"/>
    </row>
    <row r="30" spans="1:5" s="31" customFormat="1" ht="12.75" customHeight="1">
      <c r="A30" s="31" t="s">
        <v>83</v>
      </c>
      <c r="C30" s="116">
        <v>-67</v>
      </c>
      <c r="E30" s="48">
        <v>98</v>
      </c>
    </row>
    <row r="31" spans="1:5" s="31" customFormat="1" ht="12.75" customHeight="1">
      <c r="A31" s="31" t="s">
        <v>84</v>
      </c>
      <c r="C31" s="116">
        <v>-2003</v>
      </c>
      <c r="E31" s="48">
        <v>-2225</v>
      </c>
    </row>
    <row r="32" spans="1:5" s="31" customFormat="1" ht="12.75" customHeight="1">
      <c r="A32" s="31" t="s">
        <v>39</v>
      </c>
      <c r="C32" s="116">
        <v>2</v>
      </c>
      <c r="E32" s="48">
        <v>0</v>
      </c>
    </row>
    <row r="33" spans="1:5" s="31" customFormat="1" ht="12.75" customHeight="1" hidden="1">
      <c r="A33" s="31" t="s">
        <v>45</v>
      </c>
      <c r="C33" s="116">
        <v>0</v>
      </c>
      <c r="E33" s="48">
        <v>0</v>
      </c>
    </row>
    <row r="34" spans="1:5" s="31" customFormat="1" ht="12.75" customHeight="1">
      <c r="A34" s="51"/>
      <c r="C34" s="116"/>
      <c r="E34" s="48"/>
    </row>
    <row r="35" spans="1:5" s="32" customFormat="1" ht="12.75" customHeight="1">
      <c r="A35" s="32" t="s">
        <v>30</v>
      </c>
      <c r="C35" s="241">
        <f>SUM(C30:C34)</f>
        <v>-2068</v>
      </c>
      <c r="E35" s="154">
        <f>SUM(E30:E34)</f>
        <v>-2127</v>
      </c>
    </row>
    <row r="36" spans="1:5" s="31" customFormat="1" ht="12.75" customHeight="1">
      <c r="A36" s="51"/>
      <c r="C36" s="116"/>
      <c r="E36" s="48"/>
    </row>
    <row r="37" spans="1:5" s="31" customFormat="1" ht="12.75" customHeight="1">
      <c r="A37" s="31" t="s">
        <v>31</v>
      </c>
      <c r="C37" s="116"/>
      <c r="E37" s="48"/>
    </row>
    <row r="38" spans="1:5" s="31" customFormat="1" ht="12.75" customHeight="1">
      <c r="A38" s="31" t="s">
        <v>16</v>
      </c>
      <c r="C38" s="116">
        <v>-336</v>
      </c>
      <c r="E38" s="48">
        <v>579</v>
      </c>
    </row>
    <row r="39" spans="1:5" s="31" customFormat="1" ht="12.75" customHeight="1">
      <c r="A39" s="31" t="s">
        <v>67</v>
      </c>
      <c r="C39" s="116">
        <v>22661</v>
      </c>
      <c r="E39" s="48">
        <v>4590</v>
      </c>
    </row>
    <row r="40" spans="1:5" s="31" customFormat="1" ht="12.75" customHeight="1" hidden="1">
      <c r="A40" s="31" t="s">
        <v>102</v>
      </c>
      <c r="C40" s="116"/>
      <c r="E40" s="48">
        <v>0</v>
      </c>
    </row>
    <row r="41" spans="1:5" s="31" customFormat="1" ht="12.75" customHeight="1">
      <c r="A41" s="31" t="s">
        <v>166</v>
      </c>
      <c r="C41" s="116">
        <v>-414</v>
      </c>
      <c r="E41" s="48">
        <v>-1774</v>
      </c>
    </row>
    <row r="42" spans="1:5" s="31" customFormat="1" ht="12.75" customHeight="1" hidden="1">
      <c r="A42" s="31" t="s">
        <v>143</v>
      </c>
      <c r="C42" s="116"/>
      <c r="E42" s="48">
        <v>0</v>
      </c>
    </row>
    <row r="43" spans="1:5" s="31" customFormat="1" ht="12.75" customHeight="1" hidden="1">
      <c r="A43" s="31" t="s">
        <v>157</v>
      </c>
      <c r="C43" s="116"/>
      <c r="E43" s="48">
        <v>0</v>
      </c>
    </row>
    <row r="44" spans="1:5" s="31" customFormat="1" ht="12.75" customHeight="1">
      <c r="A44" s="31" t="s">
        <v>158</v>
      </c>
      <c r="C44" s="116">
        <v>-1512</v>
      </c>
      <c r="E44" s="48">
        <v>-1512</v>
      </c>
    </row>
    <row r="45" spans="3:5" s="31" customFormat="1" ht="12.75" customHeight="1">
      <c r="C45" s="116"/>
      <c r="E45" s="48"/>
    </row>
    <row r="46" spans="1:5" s="32" customFormat="1" ht="12.75" customHeight="1">
      <c r="A46" s="32" t="s">
        <v>100</v>
      </c>
      <c r="C46" s="241">
        <f>SUM(C38:C45)</f>
        <v>20399</v>
      </c>
      <c r="E46" s="154">
        <f>SUM(E38:E45)</f>
        <v>1883</v>
      </c>
    </row>
    <row r="47" spans="3:5" s="31" customFormat="1" ht="12.75" customHeight="1">
      <c r="C47" s="116"/>
      <c r="E47" s="48"/>
    </row>
    <row r="48" spans="1:5" s="31" customFormat="1" ht="12.75" customHeight="1">
      <c r="A48" s="31" t="s">
        <v>69</v>
      </c>
      <c r="C48" s="116">
        <f>+C27+C35+C46</f>
        <v>5413</v>
      </c>
      <c r="E48" s="48">
        <f>+E27+E35+E46</f>
        <v>2349</v>
      </c>
    </row>
    <row r="49" spans="3:5" s="31" customFormat="1" ht="12.75" customHeight="1">
      <c r="C49" s="116"/>
      <c r="E49" s="48"/>
    </row>
    <row r="50" spans="1:5" s="31" customFormat="1" ht="12.75" customHeight="1">
      <c r="A50" s="31" t="s">
        <v>68</v>
      </c>
      <c r="C50" s="116">
        <v>-8444</v>
      </c>
      <c r="E50" s="48">
        <v>-7512</v>
      </c>
    </row>
    <row r="51" spans="3:5" s="31" customFormat="1" ht="12.75" customHeight="1">
      <c r="C51" s="116"/>
      <c r="E51" s="48"/>
    </row>
    <row r="52" spans="1:5" s="31" customFormat="1" ht="12.75" customHeight="1">
      <c r="A52" s="31" t="s">
        <v>70</v>
      </c>
      <c r="C52" s="116">
        <v>842</v>
      </c>
      <c r="E52" s="48">
        <v>1115</v>
      </c>
    </row>
    <row r="53" spans="3:6" s="31" customFormat="1" ht="12.75" customHeight="1">
      <c r="C53" s="116"/>
      <c r="E53" s="48"/>
      <c r="F53" s="118"/>
    </row>
    <row r="54" spans="1:6" s="31" customFormat="1" ht="12.75" customHeight="1" thickBot="1">
      <c r="A54" s="31" t="s">
        <v>23</v>
      </c>
      <c r="C54" s="242">
        <f>SUM(C48:C52)</f>
        <v>-2189</v>
      </c>
      <c r="E54" s="148">
        <f>SUM(E48:E52)</f>
        <v>-4048</v>
      </c>
      <c r="F54" s="118"/>
    </row>
    <row r="55" spans="3:6" s="31" customFormat="1" ht="12.75" customHeight="1" thickTop="1">
      <c r="C55" s="116"/>
      <c r="E55" s="48"/>
      <c r="F55" s="118"/>
    </row>
    <row r="56" ht="12.75" customHeight="1" hidden="1">
      <c r="A56" s="14" t="str">
        <f>+A1</f>
        <v>MITRAJAYA HOLDINGS BERHAD (268257-T)</v>
      </c>
    </row>
    <row r="57" ht="12.75" customHeight="1" hidden="1">
      <c r="A57" s="14" t="str">
        <f>+A2</f>
        <v>INTERIM FINANCIAL STATEMENT FOR THE PERIOD ENDED 30 JUNE 2006</v>
      </c>
    </row>
    <row r="58" ht="12.75" customHeight="1" hidden="1"/>
    <row r="59" ht="12.75" customHeight="1" hidden="1">
      <c r="A59" s="14" t="s">
        <v>111</v>
      </c>
    </row>
    <row r="60" ht="12.75" customHeight="1">
      <c r="A60" s="14"/>
    </row>
    <row r="61" spans="1:6" s="31" customFormat="1" ht="12.75" customHeight="1">
      <c r="A61" s="32" t="s">
        <v>85</v>
      </c>
      <c r="C61" s="95"/>
      <c r="E61" s="48"/>
      <c r="F61" s="119"/>
    </row>
    <row r="62" spans="3:5" s="31" customFormat="1" ht="12.75" customHeight="1">
      <c r="C62" s="95"/>
      <c r="E62" s="48"/>
    </row>
    <row r="63" spans="1:5" s="31" customFormat="1" ht="12.75" customHeight="1">
      <c r="A63" s="15" t="s">
        <v>82</v>
      </c>
      <c r="C63" s="95">
        <v>142</v>
      </c>
      <c r="D63" s="10"/>
      <c r="E63" s="48">
        <v>1131</v>
      </c>
    </row>
    <row r="64" spans="1:5" s="31" customFormat="1" ht="12.75" customHeight="1">
      <c r="A64" s="31" t="s">
        <v>36</v>
      </c>
      <c r="C64" s="95">
        <v>2523</v>
      </c>
      <c r="D64" s="114"/>
      <c r="E64" s="48">
        <v>2883</v>
      </c>
    </row>
    <row r="65" spans="1:5" s="31" customFormat="1" ht="12.75" customHeight="1">
      <c r="A65" s="31" t="s">
        <v>37</v>
      </c>
      <c r="C65" s="115">
        <v>-4854</v>
      </c>
      <c r="E65" s="106">
        <v>-8062</v>
      </c>
    </row>
    <row r="66" spans="3:5" s="31" customFormat="1" ht="12.75" customHeight="1" thickBot="1">
      <c r="C66" s="120">
        <f>SUM(C63:C65)</f>
        <v>-2189</v>
      </c>
      <c r="E66" s="148">
        <f>SUM(E63:E65)</f>
        <v>-4048</v>
      </c>
    </row>
    <row r="67" spans="3:5" s="31" customFormat="1" ht="12.75" customHeight="1" thickTop="1">
      <c r="C67" s="35"/>
      <c r="E67" s="7"/>
    </row>
    <row r="68" spans="3:5" s="31" customFormat="1" ht="12.75" customHeight="1">
      <c r="C68" s="35"/>
      <c r="E68" s="7"/>
    </row>
    <row r="69" spans="3:5" s="31" customFormat="1" ht="12.75" customHeight="1">
      <c r="C69" s="35"/>
      <c r="E69" s="7"/>
    </row>
    <row r="70" spans="3:5" s="31" customFormat="1" ht="12.75" customHeight="1">
      <c r="C70" s="35"/>
      <c r="E70" s="7"/>
    </row>
    <row r="71" spans="3:5" s="31" customFormat="1" ht="12.75" customHeight="1">
      <c r="C71" s="105"/>
      <c r="E71" s="151"/>
    </row>
    <row r="72" spans="3:5" s="31" customFormat="1" ht="12.75" customHeight="1">
      <c r="C72" s="35"/>
      <c r="E72" s="151"/>
    </row>
    <row r="73" spans="3:5" s="31" customFormat="1" ht="12.75" customHeight="1">
      <c r="C73" s="35" t="s">
        <v>173</v>
      </c>
      <c r="E73" s="7"/>
    </row>
    <row r="74" spans="3:5" s="31" customFormat="1" ht="12.75" customHeight="1">
      <c r="C74" s="35"/>
      <c r="E74" s="7"/>
    </row>
    <row r="75" spans="3:5" s="31" customFormat="1" ht="12.75" customHeight="1">
      <c r="C75" s="35"/>
      <c r="E75" s="7"/>
    </row>
    <row r="76" spans="3:5" s="31" customFormat="1" ht="12.75" customHeight="1">
      <c r="C76" s="35"/>
      <c r="E76" s="7"/>
    </row>
    <row r="77" spans="3:5" s="31" customFormat="1" ht="12.75" customHeight="1">
      <c r="C77" s="35"/>
      <c r="E77" s="7"/>
    </row>
    <row r="78" spans="3:5" s="31" customFormat="1" ht="12.75" customHeight="1">
      <c r="C78" s="35"/>
      <c r="E78" s="7"/>
    </row>
    <row r="79" spans="3:5" s="31" customFormat="1" ht="12.75" customHeight="1">
      <c r="C79" s="35"/>
      <c r="E79" s="7"/>
    </row>
    <row r="80" spans="3:5" s="31" customFormat="1" ht="12.75" customHeight="1">
      <c r="C80" s="35"/>
      <c r="E80" s="7"/>
    </row>
    <row r="81" spans="3:5" s="31" customFormat="1" ht="12.75" customHeight="1">
      <c r="C81" s="35"/>
      <c r="E81" s="7"/>
    </row>
    <row r="82" ht="12.75" customHeight="1">
      <c r="E82" s="7"/>
    </row>
    <row r="84" ht="12.75" customHeight="1">
      <c r="C84" s="104"/>
    </row>
    <row r="85" ht="12.75" customHeight="1">
      <c r="E85" s="70"/>
    </row>
  </sheetData>
  <printOptions horizontalCentered="1"/>
  <pageMargins left="0.5" right="0" top="0.5" bottom="0" header="0" footer="0"/>
  <pageSetup firstPageNumber="3" useFirstPageNumber="1" fitToHeight="1" fitToWidth="1" horizontalDpi="600" verticalDpi="600" orientation="portrait" paperSize="9" scale="95" r:id="rId2"/>
  <headerFooter alignWithMargins="0">
    <oddFooter>&amp;CPage &amp;P</oddFooter>
  </headerFooter>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53"/>
  <sheetViews>
    <sheetView zoomScale="75" zoomScaleNormal="75" workbookViewId="0" topLeftCell="D13">
      <selection activeCell="S26" sqref="S26"/>
    </sheetView>
  </sheetViews>
  <sheetFormatPr defaultColWidth="9.00390625" defaultRowHeight="12.75" customHeight="1"/>
  <cols>
    <col min="1" max="1" width="37.50390625" style="15" customWidth="1"/>
    <col min="2" max="2" width="2.625" style="15" customWidth="1"/>
    <col min="3" max="3" width="13.625" style="15" customWidth="1"/>
    <col min="4" max="4" width="1.625" style="15" customWidth="1"/>
    <col min="5" max="5" width="13.625" style="15" customWidth="1"/>
    <col min="6" max="6" width="2.00390625" style="15" customWidth="1"/>
    <col min="7" max="7" width="13.625" style="15" customWidth="1"/>
    <col min="8" max="8" width="1.625" style="15" customWidth="1"/>
    <col min="9" max="9" width="10.875" style="15" customWidth="1"/>
    <col min="10" max="10" width="1.625" style="15" customWidth="1"/>
    <col min="11" max="11" width="13.625" style="15" customWidth="1"/>
    <col min="12" max="12" width="1.4921875" style="15" customWidth="1"/>
    <col min="13" max="13" width="10.625" style="15" customWidth="1"/>
    <col min="14" max="14" width="1.4921875" style="15" customWidth="1"/>
    <col min="15" max="15" width="10.25390625" style="15" customWidth="1"/>
    <col min="16" max="16" width="1.625" style="15" customWidth="1"/>
    <col min="17" max="17" width="13.625" style="15" customWidth="1"/>
    <col min="18" max="16384" width="9.00390625" style="15" customWidth="1"/>
  </cols>
  <sheetData>
    <row r="1" spans="1:4" ht="12.75" customHeight="1">
      <c r="A1" s="14" t="s">
        <v>276</v>
      </c>
      <c r="B1" s="75"/>
      <c r="D1" s="5"/>
    </row>
    <row r="2" spans="1:4" ht="12.75" customHeight="1">
      <c r="A2" s="75" t="s">
        <v>205</v>
      </c>
      <c r="B2" s="75"/>
      <c r="D2" s="5"/>
    </row>
    <row r="3" ht="12.75" customHeight="1">
      <c r="D3" s="5"/>
    </row>
    <row r="4" spans="1:2" ht="12.75" customHeight="1">
      <c r="A4" s="14" t="s">
        <v>86</v>
      </c>
      <c r="B4" s="14"/>
    </row>
    <row r="6" spans="3:17" ht="12.75" customHeight="1">
      <c r="C6" s="295" t="s">
        <v>201</v>
      </c>
      <c r="D6" s="296"/>
      <c r="E6" s="296"/>
      <c r="F6" s="296"/>
      <c r="G6" s="296"/>
      <c r="H6" s="296"/>
      <c r="I6" s="296"/>
      <c r="J6" s="296"/>
      <c r="K6" s="296"/>
      <c r="L6" s="296"/>
      <c r="M6" s="296"/>
      <c r="O6" s="20" t="s">
        <v>171</v>
      </c>
      <c r="P6" s="20"/>
      <c r="Q6" s="20" t="s">
        <v>178</v>
      </c>
    </row>
    <row r="7" spans="3:17" ht="12.75" customHeight="1">
      <c r="C7" s="20"/>
      <c r="D7" s="20"/>
      <c r="E7" s="295" t="s">
        <v>202</v>
      </c>
      <c r="F7" s="296"/>
      <c r="G7" s="296"/>
      <c r="H7" s="296"/>
      <c r="I7" s="296"/>
      <c r="J7" s="20"/>
      <c r="K7" s="34" t="s">
        <v>198</v>
      </c>
      <c r="L7" s="34"/>
      <c r="M7" s="34"/>
      <c r="N7" s="34"/>
      <c r="O7" s="20" t="s">
        <v>203</v>
      </c>
      <c r="P7" s="20"/>
      <c r="Q7" s="20" t="s">
        <v>204</v>
      </c>
    </row>
    <row r="8" spans="3:17" ht="12.75" customHeight="1">
      <c r="C8" s="20" t="s">
        <v>73</v>
      </c>
      <c r="D8" s="20"/>
      <c r="E8" s="20" t="s">
        <v>73</v>
      </c>
      <c r="F8" s="20"/>
      <c r="G8" s="20" t="s">
        <v>194</v>
      </c>
      <c r="H8" s="20"/>
      <c r="I8" s="20" t="s">
        <v>200</v>
      </c>
      <c r="J8" s="20"/>
      <c r="K8" s="20" t="s">
        <v>175</v>
      </c>
      <c r="L8" s="20"/>
      <c r="M8" s="20"/>
      <c r="N8" s="20"/>
      <c r="O8" s="20"/>
      <c r="P8" s="20"/>
      <c r="Q8" s="20"/>
    </row>
    <row r="9" spans="3:17" ht="12.75" customHeight="1">
      <c r="C9" s="20" t="s">
        <v>176</v>
      </c>
      <c r="D9" s="20"/>
      <c r="E9" s="20" t="s">
        <v>199</v>
      </c>
      <c r="F9" s="20"/>
      <c r="G9" s="20" t="s">
        <v>191</v>
      </c>
      <c r="H9" s="20"/>
      <c r="I9" s="20" t="s">
        <v>185</v>
      </c>
      <c r="J9" s="20"/>
      <c r="K9" s="20" t="s">
        <v>193</v>
      </c>
      <c r="L9" s="20"/>
      <c r="M9" s="20" t="s">
        <v>178</v>
      </c>
      <c r="N9" s="20"/>
      <c r="O9" s="20"/>
      <c r="P9" s="20"/>
      <c r="Q9" s="20"/>
    </row>
    <row r="10" spans="3:17" ht="12.75" customHeight="1">
      <c r="C10" s="20" t="s">
        <v>182</v>
      </c>
      <c r="D10" s="20"/>
      <c r="E10" s="20" t="s">
        <v>182</v>
      </c>
      <c r="F10" s="20"/>
      <c r="G10" s="20" t="s">
        <v>182</v>
      </c>
      <c r="H10" s="20"/>
      <c r="I10" s="20" t="s">
        <v>182</v>
      </c>
      <c r="J10" s="20"/>
      <c r="K10" s="20" t="s">
        <v>182</v>
      </c>
      <c r="L10" s="20"/>
      <c r="M10" s="20" t="s">
        <v>182</v>
      </c>
      <c r="N10" s="20"/>
      <c r="O10" s="20" t="s">
        <v>182</v>
      </c>
      <c r="P10" s="20"/>
      <c r="Q10" s="20" t="s">
        <v>182</v>
      </c>
    </row>
    <row r="11" spans="3:17" ht="12.75" customHeight="1">
      <c r="C11" s="20"/>
      <c r="D11" s="20"/>
      <c r="E11" s="20"/>
      <c r="F11" s="20"/>
      <c r="G11" s="20"/>
      <c r="H11" s="20"/>
      <c r="I11" s="20"/>
      <c r="J11" s="20"/>
      <c r="K11" s="20"/>
      <c r="L11" s="20"/>
      <c r="M11" s="20"/>
      <c r="N11" s="20"/>
      <c r="O11" s="20"/>
      <c r="P11" s="20"/>
      <c r="Q11" s="20"/>
    </row>
    <row r="12" spans="1:17" ht="12.75" customHeight="1">
      <c r="A12" s="124" t="s">
        <v>113</v>
      </c>
      <c r="C12" s="8"/>
      <c r="E12" s="8"/>
      <c r="F12" s="8"/>
      <c r="G12" s="9"/>
      <c r="K12" s="3"/>
      <c r="L12" s="9"/>
      <c r="M12" s="9"/>
      <c r="N12" s="9"/>
      <c r="Q12" s="8"/>
    </row>
    <row r="13" spans="1:18" ht="12.75" customHeight="1">
      <c r="A13" s="15" t="s">
        <v>239</v>
      </c>
      <c r="C13" s="62">
        <v>142150</v>
      </c>
      <c r="E13" s="62">
        <v>12323</v>
      </c>
      <c r="F13" s="62"/>
      <c r="G13" s="62">
        <v>-2641</v>
      </c>
      <c r="I13" s="5">
        <v>4313</v>
      </c>
      <c r="K13" s="62">
        <v>56388</v>
      </c>
      <c r="L13" s="62"/>
      <c r="M13" s="62">
        <f>+SUM(C13:K13)</f>
        <v>212533</v>
      </c>
      <c r="N13" s="62"/>
      <c r="O13" s="1">
        <v>0</v>
      </c>
      <c r="Q13" s="62">
        <f>+O13+M13</f>
        <v>212533</v>
      </c>
      <c r="R13" s="147"/>
    </row>
    <row r="14" spans="1:18" ht="12.75" customHeight="1">
      <c r="A14" s="15" t="s">
        <v>123</v>
      </c>
      <c r="C14" s="258">
        <v>0</v>
      </c>
      <c r="E14" s="258">
        <v>0</v>
      </c>
      <c r="F14" s="62"/>
      <c r="G14" s="258">
        <v>0</v>
      </c>
      <c r="I14" s="2">
        <v>0</v>
      </c>
      <c r="K14" s="258">
        <v>0</v>
      </c>
      <c r="L14" s="62"/>
      <c r="M14" s="258">
        <f>+SUM(C14:K14)</f>
        <v>0</v>
      </c>
      <c r="N14" s="62"/>
      <c r="O14" s="29">
        <v>14785</v>
      </c>
      <c r="Q14" s="258">
        <f>+O14+M14</f>
        <v>14785</v>
      </c>
      <c r="R14" s="147"/>
    </row>
    <row r="15" spans="1:18" ht="12.75" customHeight="1">
      <c r="A15" s="15" t="s">
        <v>124</v>
      </c>
      <c r="C15" s="62">
        <f>+C13+C14</f>
        <v>142150</v>
      </c>
      <c r="E15" s="62">
        <f>+E13+E14</f>
        <v>12323</v>
      </c>
      <c r="F15" s="62"/>
      <c r="G15" s="62">
        <f>+G13+G14</f>
        <v>-2641</v>
      </c>
      <c r="I15" s="62">
        <f>+I13+I14</f>
        <v>4313</v>
      </c>
      <c r="K15" s="62">
        <f>+K13+K14</f>
        <v>56388</v>
      </c>
      <c r="L15" s="62"/>
      <c r="M15" s="62">
        <f>+M13+M14</f>
        <v>212533</v>
      </c>
      <c r="N15" s="62"/>
      <c r="O15" s="6">
        <f>+O13+O14</f>
        <v>14785</v>
      </c>
      <c r="Q15" s="62">
        <f>+Q13+Q14</f>
        <v>227318</v>
      </c>
      <c r="R15" s="147"/>
    </row>
    <row r="16" spans="3:17" ht="12.75" customHeight="1">
      <c r="C16" s="62"/>
      <c r="E16" s="62"/>
      <c r="F16" s="62"/>
      <c r="G16" s="62"/>
      <c r="K16" s="62"/>
      <c r="L16" s="62"/>
      <c r="M16" s="62"/>
      <c r="N16" s="62"/>
      <c r="O16" s="254"/>
      <c r="Q16" s="62"/>
    </row>
    <row r="17" spans="1:17" ht="12.75" customHeight="1">
      <c r="A17" s="15" t="s">
        <v>49</v>
      </c>
      <c r="C17" s="266"/>
      <c r="D17" s="68"/>
      <c r="E17" s="267"/>
      <c r="F17" s="267"/>
      <c r="G17" s="267"/>
      <c r="H17" s="68"/>
      <c r="I17" s="68"/>
      <c r="J17" s="68"/>
      <c r="K17" s="267"/>
      <c r="L17" s="267"/>
      <c r="M17" s="268"/>
      <c r="N17" s="62"/>
      <c r="O17" s="272"/>
      <c r="Q17" s="269"/>
    </row>
    <row r="18" spans="1:17" ht="12.75" customHeight="1">
      <c r="A18" s="15" t="s">
        <v>50</v>
      </c>
      <c r="C18" s="270">
        <v>0</v>
      </c>
      <c r="D18" s="31"/>
      <c r="E18" s="62">
        <v>0</v>
      </c>
      <c r="F18" s="62"/>
      <c r="G18" s="62">
        <v>0</v>
      </c>
      <c r="H18" s="31"/>
      <c r="I18" s="71">
        <v>-6140</v>
      </c>
      <c r="J18" s="31"/>
      <c r="K18" s="62">
        <v>0</v>
      </c>
      <c r="L18" s="62"/>
      <c r="M18" s="271">
        <f>+SUM(C18:K18)</f>
        <v>-6140</v>
      </c>
      <c r="N18" s="62"/>
      <c r="O18" s="273">
        <v>0</v>
      </c>
      <c r="Q18" s="275">
        <f>+O18+M18</f>
        <v>-6140</v>
      </c>
    </row>
    <row r="19" spans="1:18" ht="12.75" customHeight="1">
      <c r="A19" s="15" t="s">
        <v>47</v>
      </c>
      <c r="B19" s="31"/>
      <c r="C19" s="266">
        <f>+C18</f>
        <v>0</v>
      </c>
      <c r="D19" s="68"/>
      <c r="E19" s="267">
        <f>E18</f>
        <v>0</v>
      </c>
      <c r="F19" s="267"/>
      <c r="G19" s="267">
        <f>G18</f>
        <v>0</v>
      </c>
      <c r="H19" s="68"/>
      <c r="I19" s="267">
        <f>I18</f>
        <v>-6140</v>
      </c>
      <c r="J19" s="68"/>
      <c r="K19" s="267">
        <f>K18</f>
        <v>0</v>
      </c>
      <c r="L19" s="267"/>
      <c r="M19" s="268">
        <f>M18</f>
        <v>-6140</v>
      </c>
      <c r="N19" s="62"/>
      <c r="O19" s="12">
        <f>O18</f>
        <v>0</v>
      </c>
      <c r="P19" s="31"/>
      <c r="Q19" s="269">
        <f>Q18</f>
        <v>-6140</v>
      </c>
      <c r="R19" s="31"/>
    </row>
    <row r="20" spans="3:17" ht="12.75" customHeight="1">
      <c r="C20" s="270"/>
      <c r="D20" s="31"/>
      <c r="E20" s="62"/>
      <c r="F20" s="62"/>
      <c r="G20" s="62"/>
      <c r="H20" s="31"/>
      <c r="I20" s="31"/>
      <c r="J20" s="31"/>
      <c r="K20" s="62"/>
      <c r="L20" s="62"/>
      <c r="M20" s="271"/>
      <c r="N20" s="62"/>
      <c r="O20" s="274"/>
      <c r="P20" s="31"/>
      <c r="Q20" s="275"/>
    </row>
    <row r="21" spans="1:17" ht="12.75" customHeight="1">
      <c r="A21" s="15" t="s">
        <v>224</v>
      </c>
      <c r="C21" s="270">
        <v>0</v>
      </c>
      <c r="D21" s="31"/>
      <c r="E21" s="62">
        <v>0</v>
      </c>
      <c r="F21" s="62"/>
      <c r="G21" s="62">
        <v>0</v>
      </c>
      <c r="H21" s="31"/>
      <c r="I21" s="10">
        <v>0</v>
      </c>
      <c r="J21" s="31"/>
      <c r="K21" s="64">
        <v>1238</v>
      </c>
      <c r="L21" s="64"/>
      <c r="M21" s="282">
        <f>+SUM(C21:K21)</f>
        <v>1238</v>
      </c>
      <c r="N21" s="64"/>
      <c r="O21" s="283">
        <v>398</v>
      </c>
      <c r="Q21" s="275">
        <f>+O21+M21</f>
        <v>1636</v>
      </c>
    </row>
    <row r="22" spans="1:17" ht="12.75" customHeight="1">
      <c r="A22" s="15" t="s">
        <v>48</v>
      </c>
      <c r="C22" s="261">
        <f>SUM(C19:C21)</f>
        <v>0</v>
      </c>
      <c r="D22" s="262"/>
      <c r="E22" s="263">
        <f>SUM(E19:E21)</f>
        <v>0</v>
      </c>
      <c r="F22" s="263"/>
      <c r="G22" s="263">
        <f>SUM(G19:G21)</f>
        <v>0</v>
      </c>
      <c r="H22" s="262"/>
      <c r="I22" s="263">
        <f>SUM(I19:I21)</f>
        <v>-6140</v>
      </c>
      <c r="J22" s="262"/>
      <c r="K22" s="263">
        <f>SUM(K19:K21)</f>
        <v>1238</v>
      </c>
      <c r="L22" s="263"/>
      <c r="M22" s="264">
        <f>SUM(M19:M21)</f>
        <v>-4902</v>
      </c>
      <c r="N22" s="62"/>
      <c r="O22" s="265">
        <f>SUM(O19:O21)</f>
        <v>398</v>
      </c>
      <c r="Q22" s="265">
        <f>SUM(Q19:Q21)</f>
        <v>-4504</v>
      </c>
    </row>
    <row r="23" spans="3:17" ht="12.75" customHeight="1">
      <c r="C23" s="62"/>
      <c r="E23" s="62"/>
      <c r="F23" s="62"/>
      <c r="G23" s="62"/>
      <c r="K23" s="62"/>
      <c r="L23" s="62"/>
      <c r="M23" s="62"/>
      <c r="N23" s="62"/>
      <c r="O23" s="254"/>
      <c r="Q23" s="62"/>
    </row>
    <row r="24" spans="1:17" ht="12.75" customHeight="1">
      <c r="A24" s="15" t="s">
        <v>166</v>
      </c>
      <c r="C24" s="63">
        <v>0</v>
      </c>
      <c r="D24" s="23"/>
      <c r="E24" s="63">
        <v>0</v>
      </c>
      <c r="F24" s="63"/>
      <c r="G24" s="71">
        <v>-414</v>
      </c>
      <c r="H24" s="23"/>
      <c r="I24" s="71">
        <v>0</v>
      </c>
      <c r="J24" s="23"/>
      <c r="K24" s="243">
        <v>0</v>
      </c>
      <c r="L24" s="71"/>
      <c r="M24" s="62">
        <f>+SUM(C24:K24)</f>
        <v>-414</v>
      </c>
      <c r="N24" s="71"/>
      <c r="O24" s="243">
        <v>0</v>
      </c>
      <c r="P24" s="23"/>
      <c r="Q24" s="62">
        <f>+O24+M24</f>
        <v>-414</v>
      </c>
    </row>
    <row r="25" spans="3:17" ht="12.75" customHeight="1">
      <c r="C25" s="63"/>
      <c r="D25" s="23"/>
      <c r="E25" s="63"/>
      <c r="F25" s="63"/>
      <c r="G25" s="71"/>
      <c r="H25" s="23"/>
      <c r="I25" s="71"/>
      <c r="J25" s="23"/>
      <c r="K25" s="243"/>
      <c r="L25" s="71"/>
      <c r="M25" s="62"/>
      <c r="N25" s="71"/>
      <c r="O25" s="243"/>
      <c r="P25" s="23"/>
      <c r="Q25" s="62"/>
    </row>
    <row r="26" spans="1:17" ht="12.75" customHeight="1">
      <c r="A26" s="15" t="s">
        <v>46</v>
      </c>
      <c r="C26" s="63">
        <v>0</v>
      </c>
      <c r="D26" s="23"/>
      <c r="E26" s="63">
        <v>0</v>
      </c>
      <c r="F26" s="63"/>
      <c r="G26" s="71">
        <v>0</v>
      </c>
      <c r="H26" s="23"/>
      <c r="I26" s="71">
        <v>0</v>
      </c>
      <c r="J26" s="23"/>
      <c r="K26" s="243">
        <v>0</v>
      </c>
      <c r="L26" s="71"/>
      <c r="M26" s="62">
        <f>+SUM(C26:K26)</f>
        <v>0</v>
      </c>
      <c r="N26" s="71"/>
      <c r="O26" s="243">
        <v>-1512</v>
      </c>
      <c r="P26" s="23"/>
      <c r="Q26" s="62">
        <f>+O26+M26</f>
        <v>-1512</v>
      </c>
    </row>
    <row r="27" spans="3:17" ht="12.75" customHeight="1">
      <c r="C27" s="65"/>
      <c r="D27" s="23"/>
      <c r="E27" s="65"/>
      <c r="F27" s="63"/>
      <c r="G27" s="65"/>
      <c r="H27" s="23"/>
      <c r="I27" s="65"/>
      <c r="J27" s="23"/>
      <c r="K27" s="65"/>
      <c r="L27" s="63"/>
      <c r="M27" s="65"/>
      <c r="N27" s="63"/>
      <c r="O27" s="255"/>
      <c r="P27" s="23"/>
      <c r="Q27" s="65"/>
    </row>
    <row r="28" spans="1:17" ht="12.75" customHeight="1">
      <c r="A28" s="23"/>
      <c r="B28" s="23"/>
      <c r="C28" s="64"/>
      <c r="D28" s="23"/>
      <c r="E28" s="64"/>
      <c r="F28" s="64"/>
      <c r="G28" s="64"/>
      <c r="H28" s="23"/>
      <c r="I28" s="64"/>
      <c r="J28" s="23"/>
      <c r="K28" s="64"/>
      <c r="L28" s="64"/>
      <c r="M28" s="64"/>
      <c r="N28" s="64"/>
      <c r="O28" s="256"/>
      <c r="P28" s="23"/>
      <c r="Q28" s="64"/>
    </row>
    <row r="29" spans="1:18" ht="12.75" customHeight="1" thickBot="1">
      <c r="A29" s="23" t="s">
        <v>112</v>
      </c>
      <c r="B29" s="23"/>
      <c r="C29" s="66">
        <f>SUM(C24:C27)+C22+C15</f>
        <v>142150</v>
      </c>
      <c r="D29" s="23"/>
      <c r="E29" s="66">
        <f>SUM(E24:E27)+E22+E15</f>
        <v>12323</v>
      </c>
      <c r="F29" s="64"/>
      <c r="G29" s="66">
        <f>SUM(G24:G27)+G22+G15</f>
        <v>-3055</v>
      </c>
      <c r="H29" s="23"/>
      <c r="I29" s="66">
        <f>SUM(I24:I27)+I22+I15</f>
        <v>-1827</v>
      </c>
      <c r="J29" s="23"/>
      <c r="K29" s="66">
        <f>SUM(K24:K27)+K22+K15</f>
        <v>57626</v>
      </c>
      <c r="L29" s="64"/>
      <c r="M29" s="66">
        <f>SUM(M24:M27)+M22+M15</f>
        <v>207217</v>
      </c>
      <c r="N29" s="64"/>
      <c r="O29" s="66">
        <f>SUM(O24:O27)+O22+O15</f>
        <v>13671</v>
      </c>
      <c r="P29" s="67"/>
      <c r="Q29" s="66">
        <f>SUM(Q24:Q27)+Q22+Q15</f>
        <v>220888</v>
      </c>
      <c r="R29" s="147"/>
    </row>
    <row r="30" spans="3:17" ht="12.75" customHeight="1" thickTop="1">
      <c r="C30" s="62"/>
      <c r="E30" s="62"/>
      <c r="F30" s="62"/>
      <c r="G30" s="62"/>
      <c r="I30" s="147"/>
      <c r="K30" s="62"/>
      <c r="L30" s="62"/>
      <c r="M30" s="62"/>
      <c r="N30" s="62"/>
      <c r="O30" s="1"/>
      <c r="Q30" s="147"/>
    </row>
    <row r="31" spans="1:17" ht="12.75" customHeight="1">
      <c r="A31" s="124" t="s">
        <v>114</v>
      </c>
      <c r="C31" s="8"/>
      <c r="E31" s="146"/>
      <c r="F31" s="257"/>
      <c r="G31" s="146"/>
      <c r="K31" s="146"/>
      <c r="L31" s="146"/>
      <c r="M31" s="146"/>
      <c r="N31" s="146"/>
      <c r="O31" s="254"/>
      <c r="Q31" s="8"/>
    </row>
    <row r="32" spans="1:17" ht="12.75" customHeight="1">
      <c r="A32" s="15" t="s">
        <v>238</v>
      </c>
      <c r="C32" s="62">
        <v>142150</v>
      </c>
      <c r="E32" s="62">
        <v>12323</v>
      </c>
      <c r="F32" s="62"/>
      <c r="G32" s="62">
        <v>0</v>
      </c>
      <c r="I32" s="5">
        <v>8448</v>
      </c>
      <c r="K32" s="62">
        <v>50796</v>
      </c>
      <c r="L32" s="62"/>
      <c r="M32" s="62">
        <f>+SUM(C32:K32)</f>
        <v>213717</v>
      </c>
      <c r="N32" s="62"/>
      <c r="O32" s="5">
        <v>0</v>
      </c>
      <c r="Q32" s="62">
        <f>+O32+M32</f>
        <v>213717</v>
      </c>
    </row>
    <row r="33" spans="1:17" ht="12.75" customHeight="1">
      <c r="A33" s="15" t="s">
        <v>123</v>
      </c>
      <c r="C33" s="258">
        <v>0</v>
      </c>
      <c r="E33" s="258">
        <v>0</v>
      </c>
      <c r="F33" s="62"/>
      <c r="G33" s="258">
        <v>0</v>
      </c>
      <c r="I33" s="29">
        <v>0</v>
      </c>
      <c r="K33" s="258">
        <v>0</v>
      </c>
      <c r="L33" s="62"/>
      <c r="M33" s="258">
        <f>+SUM(C33:K33)</f>
        <v>0</v>
      </c>
      <c r="N33" s="62"/>
      <c r="O33" s="29">
        <v>14182</v>
      </c>
      <c r="Q33" s="258">
        <f>+O33+M33</f>
        <v>14182</v>
      </c>
    </row>
    <row r="34" spans="1:17" ht="12.75" customHeight="1">
      <c r="A34" s="15" t="s">
        <v>124</v>
      </c>
      <c r="C34" s="62">
        <f>+C33+C32</f>
        <v>142150</v>
      </c>
      <c r="E34" s="62">
        <f>+E33+E32</f>
        <v>12323</v>
      </c>
      <c r="F34" s="62"/>
      <c r="G34" s="62">
        <f>+G33+G32</f>
        <v>0</v>
      </c>
      <c r="I34" s="62">
        <f>+I33+I32</f>
        <v>8448</v>
      </c>
      <c r="K34" s="62">
        <f>+K33+K32</f>
        <v>50796</v>
      </c>
      <c r="L34" s="62"/>
      <c r="M34" s="62">
        <f>+M33+M32</f>
        <v>213717</v>
      </c>
      <c r="N34" s="62"/>
      <c r="O34" s="62">
        <f>+O33+O32</f>
        <v>14182</v>
      </c>
      <c r="Q34" s="62">
        <f>+Q33+Q32</f>
        <v>227899</v>
      </c>
    </row>
    <row r="35" spans="3:17" ht="12.75" customHeight="1">
      <c r="C35" s="62"/>
      <c r="E35" s="62"/>
      <c r="F35" s="62"/>
      <c r="G35" s="62"/>
      <c r="I35" s="62"/>
      <c r="K35" s="62"/>
      <c r="L35" s="62"/>
      <c r="M35" s="62"/>
      <c r="N35" s="62"/>
      <c r="O35" s="62"/>
      <c r="Q35" s="62"/>
    </row>
    <row r="36" spans="1:17" ht="12.75" customHeight="1">
      <c r="A36" s="15" t="s">
        <v>49</v>
      </c>
      <c r="C36" s="266"/>
      <c r="D36" s="68"/>
      <c r="E36" s="267"/>
      <c r="F36" s="267"/>
      <c r="G36" s="267"/>
      <c r="H36" s="68"/>
      <c r="I36" s="68"/>
      <c r="J36" s="68"/>
      <c r="K36" s="267"/>
      <c r="L36" s="267"/>
      <c r="M36" s="268"/>
      <c r="N36" s="62"/>
      <c r="O36" s="272"/>
      <c r="Q36" s="269"/>
    </row>
    <row r="37" spans="1:17" ht="12.75" customHeight="1">
      <c r="A37" s="15" t="s">
        <v>50</v>
      </c>
      <c r="C37" s="276">
        <v>0</v>
      </c>
      <c r="D37" s="107"/>
      <c r="E37" s="258">
        <v>0</v>
      </c>
      <c r="F37" s="258"/>
      <c r="G37" s="258">
        <v>0</v>
      </c>
      <c r="H37" s="107"/>
      <c r="I37" s="278">
        <f>-4111-1992</f>
        <v>-6103</v>
      </c>
      <c r="J37" s="107"/>
      <c r="K37" s="258">
        <v>0</v>
      </c>
      <c r="L37" s="258"/>
      <c r="M37" s="277">
        <f>+SUM(C37:K37)</f>
        <v>-6103</v>
      </c>
      <c r="N37" s="62"/>
      <c r="O37" s="13">
        <v>0</v>
      </c>
      <c r="Q37" s="280">
        <f>+O37+M37</f>
        <v>-6103</v>
      </c>
    </row>
    <row r="38" spans="1:17" ht="12.75" customHeight="1">
      <c r="A38" s="15" t="s">
        <v>47</v>
      </c>
      <c r="C38" s="266">
        <f>+C37</f>
        <v>0</v>
      </c>
      <c r="D38" s="68"/>
      <c r="E38" s="267">
        <f>+E37</f>
        <v>0</v>
      </c>
      <c r="F38" s="267"/>
      <c r="G38" s="267">
        <f>+G37</f>
        <v>0</v>
      </c>
      <c r="H38" s="68"/>
      <c r="I38" s="267">
        <f>+I37</f>
        <v>-6103</v>
      </c>
      <c r="J38" s="68"/>
      <c r="K38" s="267">
        <f>+K37</f>
        <v>0</v>
      </c>
      <c r="L38" s="267"/>
      <c r="M38" s="268">
        <f>+M37</f>
        <v>-6103</v>
      </c>
      <c r="N38" s="62"/>
      <c r="O38" s="12">
        <f>+O37</f>
        <v>0</v>
      </c>
      <c r="Q38" s="269">
        <f>+Q37</f>
        <v>-6103</v>
      </c>
    </row>
    <row r="39" spans="3:17" ht="12.75" customHeight="1">
      <c r="C39" s="270"/>
      <c r="D39" s="31"/>
      <c r="E39" s="62"/>
      <c r="F39" s="62"/>
      <c r="G39" s="62"/>
      <c r="H39" s="31"/>
      <c r="I39" s="31"/>
      <c r="J39" s="31"/>
      <c r="K39" s="62"/>
      <c r="L39" s="62"/>
      <c r="M39" s="271"/>
      <c r="N39" s="62"/>
      <c r="O39" s="274"/>
      <c r="Q39" s="275"/>
    </row>
    <row r="40" spans="1:18" ht="12.75" customHeight="1">
      <c r="A40" s="15" t="s">
        <v>224</v>
      </c>
      <c r="C40" s="276">
        <v>0</v>
      </c>
      <c r="D40" s="107"/>
      <c r="E40" s="258">
        <v>0</v>
      </c>
      <c r="F40" s="258"/>
      <c r="G40" s="258">
        <v>0</v>
      </c>
      <c r="H40" s="107"/>
      <c r="I40" s="2">
        <v>0</v>
      </c>
      <c r="J40" s="107"/>
      <c r="K40" s="278">
        <v>1163</v>
      </c>
      <c r="L40" s="258"/>
      <c r="M40" s="277">
        <f>+SUM(C40:K40)</f>
        <v>1163</v>
      </c>
      <c r="N40" s="62"/>
      <c r="O40" s="279">
        <v>1456</v>
      </c>
      <c r="Q40" s="280">
        <f>+O40+M40</f>
        <v>2619</v>
      </c>
      <c r="R40" s="147"/>
    </row>
    <row r="41" spans="1:17" ht="12.75" customHeight="1">
      <c r="A41" s="15" t="s">
        <v>48</v>
      </c>
      <c r="C41" s="261">
        <f>+SUM(C38:C40)</f>
        <v>0</v>
      </c>
      <c r="D41" s="262"/>
      <c r="E41" s="263">
        <f>SUM(E38:E40)</f>
        <v>0</v>
      </c>
      <c r="F41" s="263"/>
      <c r="G41" s="263">
        <f>SUM(G38:G40)</f>
        <v>0</v>
      </c>
      <c r="H41" s="262"/>
      <c r="I41" s="263">
        <f>SUM(I38:I40)</f>
        <v>-6103</v>
      </c>
      <c r="J41" s="262"/>
      <c r="K41" s="263">
        <f>SUM(K38:K40)</f>
        <v>1163</v>
      </c>
      <c r="L41" s="263"/>
      <c r="M41" s="264">
        <f>SUM(M38:M40)</f>
        <v>-4940</v>
      </c>
      <c r="N41" s="62"/>
      <c r="O41" s="281">
        <f>+O40+O38</f>
        <v>1456</v>
      </c>
      <c r="Q41" s="280">
        <f>+Q40+Q38</f>
        <v>-3484</v>
      </c>
    </row>
    <row r="42" spans="3:17" ht="12.75" customHeight="1">
      <c r="C42" s="62"/>
      <c r="E42" s="62"/>
      <c r="F42" s="62"/>
      <c r="G42" s="62"/>
      <c r="K42" s="62"/>
      <c r="L42" s="62"/>
      <c r="M42" s="62"/>
      <c r="N42" s="62"/>
      <c r="O42" s="254"/>
      <c r="Q42" s="62"/>
    </row>
    <row r="43" spans="1:17" ht="12.75" customHeight="1">
      <c r="A43" s="15" t="s">
        <v>166</v>
      </c>
      <c r="C43" s="63">
        <v>0</v>
      </c>
      <c r="D43" s="23"/>
      <c r="E43" s="63">
        <v>0</v>
      </c>
      <c r="F43" s="63"/>
      <c r="G43" s="71">
        <v>-1774</v>
      </c>
      <c r="H43" s="23"/>
      <c r="I43" s="71">
        <v>0</v>
      </c>
      <c r="J43" s="23"/>
      <c r="K43" s="71">
        <v>0</v>
      </c>
      <c r="L43" s="71"/>
      <c r="M43" s="62">
        <f>+SUM(C43:K43)</f>
        <v>-1774</v>
      </c>
      <c r="N43" s="71"/>
      <c r="O43" s="1">
        <v>0</v>
      </c>
      <c r="P43" s="23"/>
      <c r="Q43" s="62">
        <f>+O43+M43</f>
        <v>-1774</v>
      </c>
    </row>
    <row r="44" spans="3:17" ht="12.75" customHeight="1">
      <c r="C44" s="63"/>
      <c r="D44" s="23"/>
      <c r="E44" s="63"/>
      <c r="F44" s="63"/>
      <c r="G44" s="71"/>
      <c r="H44" s="23"/>
      <c r="I44" s="71"/>
      <c r="J44" s="23"/>
      <c r="K44" s="71"/>
      <c r="L44" s="71"/>
      <c r="M44" s="62"/>
      <c r="N44" s="71"/>
      <c r="O44" s="1"/>
      <c r="P44" s="23"/>
      <c r="Q44" s="62"/>
    </row>
    <row r="45" spans="1:17" ht="12.75" customHeight="1">
      <c r="A45" s="15" t="s">
        <v>46</v>
      </c>
      <c r="C45" s="63">
        <v>0</v>
      </c>
      <c r="D45" s="23"/>
      <c r="E45" s="63">
        <v>0</v>
      </c>
      <c r="F45" s="63"/>
      <c r="G45" s="71">
        <v>0</v>
      </c>
      <c r="H45" s="23"/>
      <c r="I45" s="71">
        <v>0</v>
      </c>
      <c r="J45" s="23"/>
      <c r="K45" s="71">
        <v>0</v>
      </c>
      <c r="L45" s="71"/>
      <c r="M45" s="62">
        <f>+SUM(C45:K45)</f>
        <v>0</v>
      </c>
      <c r="N45" s="71"/>
      <c r="O45" s="5">
        <v>-1512</v>
      </c>
      <c r="P45" s="23"/>
      <c r="Q45" s="62">
        <f>+O45+M45</f>
        <v>-1512</v>
      </c>
    </row>
    <row r="46" spans="3:17" ht="12.75" customHeight="1">
      <c r="C46" s="65"/>
      <c r="D46" s="23"/>
      <c r="E46" s="65"/>
      <c r="F46" s="63"/>
      <c r="G46" s="65"/>
      <c r="H46" s="23"/>
      <c r="I46" s="65"/>
      <c r="J46" s="23"/>
      <c r="K46" s="65"/>
      <c r="L46" s="63"/>
      <c r="M46" s="65"/>
      <c r="N46" s="63"/>
      <c r="O46" s="255"/>
      <c r="P46" s="23"/>
      <c r="Q46" s="65"/>
    </row>
    <row r="47" spans="1:17" ht="12.75" customHeight="1">
      <c r="A47" s="23"/>
      <c r="B47" s="23"/>
      <c r="C47" s="64"/>
      <c r="D47" s="23"/>
      <c r="E47" s="64"/>
      <c r="F47" s="64"/>
      <c r="G47" s="64"/>
      <c r="H47" s="23"/>
      <c r="I47" s="64"/>
      <c r="J47" s="23"/>
      <c r="K47" s="64"/>
      <c r="L47" s="64"/>
      <c r="M47" s="64"/>
      <c r="N47" s="64"/>
      <c r="O47" s="256"/>
      <c r="P47" s="23"/>
      <c r="Q47" s="64"/>
    </row>
    <row r="48" spans="1:18" ht="12.75" customHeight="1" thickBot="1">
      <c r="A48" s="23" t="s">
        <v>115</v>
      </c>
      <c r="B48" s="23"/>
      <c r="C48" s="66">
        <f>+SUM(C43:C46)+C41+C34</f>
        <v>142150</v>
      </c>
      <c r="D48" s="23"/>
      <c r="E48" s="66">
        <f>+SUM(E43:E46)+E41+E34</f>
        <v>12323</v>
      </c>
      <c r="F48" s="64"/>
      <c r="G48" s="66">
        <f>+SUM(G43:G46)+G41+G34</f>
        <v>-1774</v>
      </c>
      <c r="H48" s="23"/>
      <c r="I48" s="66">
        <f>+SUM(I43:I46)+I41+I34</f>
        <v>2345</v>
      </c>
      <c r="J48" s="23"/>
      <c r="K48" s="66">
        <f>+SUM(K43:K46)+K41+K34</f>
        <v>51959</v>
      </c>
      <c r="L48" s="64"/>
      <c r="M48" s="66">
        <f>+SUM(M43:M46)+M41+M34</f>
        <v>207003</v>
      </c>
      <c r="N48" s="64"/>
      <c r="O48" s="66">
        <f>+SUM(O43:O46)+O41+O34</f>
        <v>14126</v>
      </c>
      <c r="P48" s="67"/>
      <c r="Q48" s="66">
        <f>+SUM(Q43:Q46)+Q41+Q34</f>
        <v>221129</v>
      </c>
      <c r="R48" s="147"/>
    </row>
    <row r="49" spans="3:17" ht="12.75" customHeight="1" thickTop="1">
      <c r="C49" s="62"/>
      <c r="E49" s="62"/>
      <c r="F49" s="62"/>
      <c r="G49" s="62"/>
      <c r="I49" s="147"/>
      <c r="K49" s="62"/>
      <c r="L49" s="62"/>
      <c r="M49" s="62"/>
      <c r="N49" s="62"/>
      <c r="O49" s="147"/>
      <c r="Q49" s="147"/>
    </row>
    <row r="50" spans="3:14" ht="12.75" customHeight="1">
      <c r="C50" s="62"/>
      <c r="E50" s="62"/>
      <c r="F50" s="62"/>
      <c r="G50" s="62"/>
      <c r="K50" s="62"/>
      <c r="L50" s="62"/>
      <c r="M50" s="62"/>
      <c r="N50" s="62"/>
    </row>
    <row r="51" spans="3:14" ht="12.75" customHeight="1">
      <c r="C51" s="62"/>
      <c r="E51" s="62"/>
      <c r="F51" s="62"/>
      <c r="G51" s="62"/>
      <c r="K51" s="62"/>
      <c r="L51" s="62"/>
      <c r="M51" s="62"/>
      <c r="N51" s="62"/>
    </row>
    <row r="52" spans="3:14" ht="12.75" customHeight="1">
      <c r="C52" s="62"/>
      <c r="E52" s="62"/>
      <c r="F52" s="62"/>
      <c r="G52" s="62"/>
      <c r="K52" s="62"/>
      <c r="L52" s="62"/>
      <c r="M52" s="62"/>
      <c r="N52" s="62"/>
    </row>
    <row r="53" spans="3:14" ht="12.75" customHeight="1">
      <c r="C53" s="62"/>
      <c r="E53" s="62"/>
      <c r="F53" s="62"/>
      <c r="G53" s="62"/>
      <c r="K53" s="62"/>
      <c r="L53" s="62"/>
      <c r="M53" s="62"/>
      <c r="N53" s="62"/>
    </row>
  </sheetData>
  <mergeCells count="2">
    <mergeCell ref="E7:I7"/>
    <mergeCell ref="C6:M6"/>
  </mergeCells>
  <printOptions horizontalCentered="1"/>
  <pageMargins left="0.5" right="0.25" top="0.81" bottom="1" header="0.5" footer="0.5"/>
  <pageSetup firstPageNumber="4" useFirstPageNumber="1" fitToHeight="1" fitToWidth="1" horizontalDpi="600" verticalDpi="600" orientation="landscape" paperSize="9" scale="67"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M343"/>
  <sheetViews>
    <sheetView view="pageBreakPreview" zoomScaleSheetLayoutView="100" workbookViewId="0" topLeftCell="A286">
      <selection activeCell="E303" sqref="E303"/>
    </sheetView>
  </sheetViews>
  <sheetFormatPr defaultColWidth="9.00390625" defaultRowHeight="12.75" customHeight="1"/>
  <cols>
    <col min="1" max="1" width="2.875" style="26" customWidth="1"/>
    <col min="2" max="2" width="3.125" style="23" customWidth="1"/>
    <col min="3" max="3" width="8.375" style="23" customWidth="1"/>
    <col min="4" max="4" width="11.25390625" style="23" customWidth="1"/>
    <col min="5" max="5" width="10.75390625" style="17" customWidth="1"/>
    <col min="6" max="6" width="12.50390625" style="23" customWidth="1"/>
    <col min="7" max="7" width="14.625" style="23" customWidth="1"/>
    <col min="8" max="8" width="15.75390625" style="23" customWidth="1"/>
    <col min="9" max="9" width="12.50390625" style="23" customWidth="1"/>
    <col min="10" max="10" width="11.50390625" style="23" bestFit="1" customWidth="1"/>
    <col min="11" max="11" width="12.25390625" style="23" bestFit="1" customWidth="1"/>
    <col min="12" max="12" width="6.125" style="23" bestFit="1" customWidth="1"/>
    <col min="13" max="13" width="12.625" style="23" customWidth="1"/>
    <col min="14" max="16384" width="9.00390625" style="23" customWidth="1"/>
  </cols>
  <sheetData>
    <row r="1" ht="12.75" customHeight="1">
      <c r="A1" s="26" t="s">
        <v>276</v>
      </c>
    </row>
    <row r="2" ht="12.75" customHeight="1">
      <c r="A2" s="75" t="s">
        <v>205</v>
      </c>
    </row>
    <row r="4" ht="12.75" customHeight="1">
      <c r="A4" s="26" t="s">
        <v>186</v>
      </c>
    </row>
    <row r="6" spans="1:2" ht="12.75" customHeight="1">
      <c r="A6" s="26">
        <v>1</v>
      </c>
      <c r="B6" s="26" t="s">
        <v>240</v>
      </c>
    </row>
    <row r="8" spans="2:10" ht="12.75" customHeight="1">
      <c r="B8" s="126"/>
      <c r="C8" s="126"/>
      <c r="D8" s="126"/>
      <c r="E8" s="126"/>
      <c r="F8" s="126"/>
      <c r="G8" s="126"/>
      <c r="H8" s="126"/>
      <c r="I8" s="126"/>
      <c r="J8" s="127"/>
    </row>
    <row r="9" spans="2:10" ht="12.75" customHeight="1">
      <c r="B9" s="126"/>
      <c r="C9" s="126"/>
      <c r="D9" s="126"/>
      <c r="E9" s="126"/>
      <c r="F9" s="126"/>
      <c r="G9" s="126"/>
      <c r="H9" s="126"/>
      <c r="I9" s="126"/>
      <c r="J9" s="127"/>
    </row>
    <row r="10" spans="2:10" ht="12.75" customHeight="1">
      <c r="B10" s="126"/>
      <c r="C10" s="126"/>
      <c r="D10" s="126"/>
      <c r="E10" s="126"/>
      <c r="F10" s="126"/>
      <c r="G10" s="126"/>
      <c r="H10" s="126"/>
      <c r="I10" s="126"/>
      <c r="J10" s="127"/>
    </row>
    <row r="11" spans="2:10" ht="12.75" customHeight="1">
      <c r="B11" s="126"/>
      <c r="C11" s="126"/>
      <c r="D11" s="126"/>
      <c r="E11" s="126"/>
      <c r="F11" s="126"/>
      <c r="G11" s="126"/>
      <c r="H11" s="126"/>
      <c r="I11" s="126"/>
      <c r="J11" s="127"/>
    </row>
    <row r="12" spans="2:9" ht="12.75" customHeight="1">
      <c r="B12" s="128"/>
      <c r="C12" s="128"/>
      <c r="D12" s="128"/>
      <c r="E12" s="128"/>
      <c r="F12" s="128"/>
      <c r="G12" s="128"/>
      <c r="H12" s="128"/>
      <c r="I12" s="128"/>
    </row>
    <row r="13" spans="2:9" ht="12.75" customHeight="1">
      <c r="B13" s="128"/>
      <c r="C13" s="128"/>
      <c r="D13" s="128"/>
      <c r="E13" s="128"/>
      <c r="F13" s="128"/>
      <c r="G13" s="128"/>
      <c r="H13" s="128"/>
      <c r="I13" s="128"/>
    </row>
    <row r="14" spans="2:9" ht="12.75" customHeight="1">
      <c r="B14" s="128"/>
      <c r="C14" s="128"/>
      <c r="D14" s="128"/>
      <c r="E14" s="128"/>
      <c r="F14" s="128"/>
      <c r="G14" s="128"/>
      <c r="H14" s="128"/>
      <c r="I14" s="128"/>
    </row>
    <row r="15" spans="2:9" ht="12.75" customHeight="1">
      <c r="B15" s="128"/>
      <c r="C15" s="128"/>
      <c r="D15" s="128"/>
      <c r="E15" s="128"/>
      <c r="F15" s="128"/>
      <c r="G15" s="128"/>
      <c r="H15" s="128"/>
      <c r="I15" s="128"/>
    </row>
    <row r="16" spans="2:9" ht="12.75" customHeight="1">
      <c r="B16" s="128"/>
      <c r="C16" s="128"/>
      <c r="D16" s="128"/>
      <c r="E16" s="128"/>
      <c r="F16" s="128"/>
      <c r="G16" s="128"/>
      <c r="H16" s="128"/>
      <c r="I16" s="128"/>
    </row>
    <row r="17" spans="2:9" ht="12.75" customHeight="1">
      <c r="B17" s="128"/>
      <c r="C17" s="128"/>
      <c r="D17" s="128"/>
      <c r="E17" s="128"/>
      <c r="F17" s="128"/>
      <c r="G17" s="128"/>
      <c r="H17" s="128"/>
      <c r="I17" s="128"/>
    </row>
    <row r="18" spans="1:9" ht="12.75" customHeight="1">
      <c r="A18" s="26">
        <v>2</v>
      </c>
      <c r="B18" s="26" t="s">
        <v>241</v>
      </c>
      <c r="D18" s="128"/>
      <c r="E18" s="128"/>
      <c r="F18" s="128"/>
      <c r="G18" s="128"/>
      <c r="H18" s="128"/>
      <c r="I18" s="128"/>
    </row>
    <row r="19" spans="2:9" ht="12.75" customHeight="1">
      <c r="B19" s="128"/>
      <c r="C19" s="128"/>
      <c r="D19" s="128"/>
      <c r="E19" s="128"/>
      <c r="F19" s="128"/>
      <c r="G19" s="128"/>
      <c r="H19" s="128"/>
      <c r="I19" s="128"/>
    </row>
    <row r="20" spans="2:9" ht="12.75" customHeight="1">
      <c r="B20" s="128"/>
      <c r="C20" s="128"/>
      <c r="D20" s="128"/>
      <c r="E20" s="128"/>
      <c r="F20" s="128"/>
      <c r="G20" s="128"/>
      <c r="H20" s="128"/>
      <c r="I20" s="128"/>
    </row>
    <row r="21" spans="2:9" ht="12.75" customHeight="1">
      <c r="B21" s="128"/>
      <c r="C21" s="128"/>
      <c r="D21" s="128"/>
      <c r="E21" s="128"/>
      <c r="F21" s="128"/>
      <c r="G21" s="128"/>
      <c r="H21" s="128"/>
      <c r="I21" s="128"/>
    </row>
    <row r="22" spans="2:9" ht="12.75" customHeight="1">
      <c r="B22" s="128"/>
      <c r="C22" s="128"/>
      <c r="D22" s="128"/>
      <c r="E22" s="128"/>
      <c r="F22" s="128"/>
      <c r="G22" s="128"/>
      <c r="H22" s="128"/>
      <c r="I22" s="128"/>
    </row>
    <row r="23" spans="2:9" ht="12.75" customHeight="1">
      <c r="B23" s="128"/>
      <c r="C23" s="128"/>
      <c r="D23" s="128"/>
      <c r="E23" s="128"/>
      <c r="F23" s="128"/>
      <c r="G23" s="128"/>
      <c r="H23" s="128"/>
      <c r="I23" s="128"/>
    </row>
    <row r="24" spans="2:9" ht="12.75" customHeight="1">
      <c r="B24" s="129" t="s">
        <v>242</v>
      </c>
      <c r="C24" s="128"/>
      <c r="D24" s="129" t="s">
        <v>260</v>
      </c>
      <c r="E24" s="128"/>
      <c r="F24" s="128"/>
      <c r="G24" s="128"/>
      <c r="H24" s="128"/>
      <c r="I24" s="128"/>
    </row>
    <row r="25" spans="2:9" ht="12.75" customHeight="1">
      <c r="B25" s="129" t="s">
        <v>243</v>
      </c>
      <c r="C25" s="128"/>
      <c r="D25" s="129" t="s">
        <v>259</v>
      </c>
      <c r="E25" s="128"/>
      <c r="F25" s="128"/>
      <c r="G25" s="128"/>
      <c r="H25" s="128"/>
      <c r="I25" s="128"/>
    </row>
    <row r="26" spans="2:9" ht="12.75" customHeight="1">
      <c r="B26" s="129" t="s">
        <v>244</v>
      </c>
      <c r="C26" s="128"/>
      <c r="D26" s="129" t="s">
        <v>261</v>
      </c>
      <c r="E26" s="128"/>
      <c r="F26" s="128"/>
      <c r="G26" s="128"/>
      <c r="H26" s="128"/>
      <c r="I26" s="128"/>
    </row>
    <row r="27" spans="2:9" ht="12.75" customHeight="1">
      <c r="B27" s="129" t="s">
        <v>245</v>
      </c>
      <c r="C27" s="128"/>
      <c r="D27" s="129" t="s">
        <v>262</v>
      </c>
      <c r="E27" s="128"/>
      <c r="F27" s="128"/>
      <c r="G27" s="128"/>
      <c r="H27" s="128"/>
      <c r="I27" s="128"/>
    </row>
    <row r="28" spans="2:9" ht="12.75" customHeight="1">
      <c r="B28" s="129" t="s">
        <v>246</v>
      </c>
      <c r="C28" s="128"/>
      <c r="D28" s="129" t="s">
        <v>231</v>
      </c>
      <c r="E28" s="128"/>
      <c r="F28" s="128"/>
      <c r="G28" s="128"/>
      <c r="H28" s="128"/>
      <c r="I28" s="128"/>
    </row>
    <row r="29" spans="2:9" ht="12.75" customHeight="1">
      <c r="B29" s="129" t="s">
        <v>247</v>
      </c>
      <c r="C29" s="128"/>
      <c r="D29" s="129" t="s">
        <v>263</v>
      </c>
      <c r="E29" s="128"/>
      <c r="F29" s="128"/>
      <c r="G29" s="128"/>
      <c r="H29" s="128"/>
      <c r="I29" s="128"/>
    </row>
    <row r="30" spans="2:9" ht="12.75" customHeight="1">
      <c r="B30" s="129" t="s">
        <v>248</v>
      </c>
      <c r="C30" s="128"/>
      <c r="D30" s="129" t="s">
        <v>264</v>
      </c>
      <c r="E30" s="128"/>
      <c r="F30" s="128"/>
      <c r="G30" s="128"/>
      <c r="H30" s="128"/>
      <c r="I30" s="128"/>
    </row>
    <row r="31" spans="2:9" ht="12.75" customHeight="1">
      <c r="B31" s="129" t="s">
        <v>249</v>
      </c>
      <c r="C31" s="128"/>
      <c r="D31" s="129" t="s">
        <v>265</v>
      </c>
      <c r="E31" s="128"/>
      <c r="F31" s="128"/>
      <c r="G31" s="128"/>
      <c r="H31" s="128"/>
      <c r="I31" s="128"/>
    </row>
    <row r="32" spans="2:9" ht="12.75" customHeight="1">
      <c r="B32" s="129" t="s">
        <v>250</v>
      </c>
      <c r="C32" s="128"/>
      <c r="D32" s="129" t="s">
        <v>266</v>
      </c>
      <c r="E32" s="128"/>
      <c r="F32" s="128"/>
      <c r="G32" s="128"/>
      <c r="H32" s="128"/>
      <c r="I32" s="128"/>
    </row>
    <row r="33" spans="2:9" ht="12.75" customHeight="1">
      <c r="B33" s="129" t="s">
        <v>251</v>
      </c>
      <c r="C33" s="128"/>
      <c r="D33" s="129" t="s">
        <v>267</v>
      </c>
      <c r="E33" s="128"/>
      <c r="F33" s="128"/>
      <c r="G33" s="128"/>
      <c r="H33" s="128"/>
      <c r="I33" s="128"/>
    </row>
    <row r="34" spans="2:9" ht="12.75" customHeight="1">
      <c r="B34" s="129" t="s">
        <v>252</v>
      </c>
      <c r="C34" s="128"/>
      <c r="D34" s="129" t="s">
        <v>268</v>
      </c>
      <c r="E34" s="128"/>
      <c r="F34" s="128"/>
      <c r="G34" s="128"/>
      <c r="H34" s="128"/>
      <c r="I34" s="128"/>
    </row>
    <row r="35" spans="2:9" ht="12.75" customHeight="1">
      <c r="B35" s="129" t="s">
        <v>253</v>
      </c>
      <c r="C35" s="128"/>
      <c r="D35" s="129" t="s">
        <v>269</v>
      </c>
      <c r="E35" s="128"/>
      <c r="F35" s="128"/>
      <c r="G35" s="128"/>
      <c r="H35" s="128"/>
      <c r="I35" s="128"/>
    </row>
    <row r="36" spans="2:9" ht="12.75" customHeight="1">
      <c r="B36" s="129" t="s">
        <v>254</v>
      </c>
      <c r="C36" s="128"/>
      <c r="D36" s="129" t="s">
        <v>270</v>
      </c>
      <c r="E36" s="128"/>
      <c r="F36" s="128"/>
      <c r="G36" s="128"/>
      <c r="H36" s="128"/>
      <c r="I36" s="128"/>
    </row>
    <row r="37" spans="2:9" ht="12.75" customHeight="1">
      <c r="B37" s="129" t="s">
        <v>255</v>
      </c>
      <c r="C37" s="128"/>
      <c r="D37" s="129" t="s">
        <v>18</v>
      </c>
      <c r="E37" s="128"/>
      <c r="F37" s="128"/>
      <c r="G37" s="128"/>
      <c r="H37" s="128"/>
      <c r="I37" s="128"/>
    </row>
    <row r="38" spans="2:9" ht="12.75" customHeight="1">
      <c r="B38" s="129" t="s">
        <v>256</v>
      </c>
      <c r="C38" s="128"/>
      <c r="D38" s="129" t="s">
        <v>271</v>
      </c>
      <c r="E38" s="128"/>
      <c r="F38" s="128"/>
      <c r="G38" s="128"/>
      <c r="H38" s="128"/>
      <c r="I38" s="128"/>
    </row>
    <row r="39" spans="2:9" ht="12.75" customHeight="1">
      <c r="B39" s="129" t="s">
        <v>257</v>
      </c>
      <c r="C39" s="128"/>
      <c r="D39" s="129" t="s">
        <v>272</v>
      </c>
      <c r="E39" s="128"/>
      <c r="F39" s="128"/>
      <c r="G39" s="128"/>
      <c r="H39" s="128"/>
      <c r="I39" s="128"/>
    </row>
    <row r="40" spans="2:9" ht="12.75" customHeight="1">
      <c r="B40" s="129" t="s">
        <v>258</v>
      </c>
      <c r="C40" s="128"/>
      <c r="D40" s="129" t="s">
        <v>273</v>
      </c>
      <c r="E40" s="128"/>
      <c r="F40" s="128"/>
      <c r="G40" s="128"/>
      <c r="H40" s="128"/>
      <c r="I40" s="128"/>
    </row>
    <row r="41" spans="2:9" ht="12.75" customHeight="1">
      <c r="B41" s="129"/>
      <c r="C41" s="128"/>
      <c r="D41" s="129"/>
      <c r="E41" s="128"/>
      <c r="F41" s="128"/>
      <c r="G41" s="128"/>
      <c r="H41" s="128"/>
      <c r="I41" s="128"/>
    </row>
    <row r="42" spans="2:9" ht="12.75" customHeight="1">
      <c r="B42" s="129"/>
      <c r="C42" s="128"/>
      <c r="D42" s="129"/>
      <c r="E42" s="128"/>
      <c r="F42" s="128"/>
      <c r="G42" s="128"/>
      <c r="H42" s="128"/>
      <c r="I42" s="128"/>
    </row>
    <row r="43" spans="2:9" ht="12.75" customHeight="1">
      <c r="B43" s="129"/>
      <c r="C43" s="128"/>
      <c r="D43" s="129"/>
      <c r="E43" s="128"/>
      <c r="F43" s="128"/>
      <c r="G43" s="128"/>
      <c r="H43" s="128"/>
      <c r="I43" s="128"/>
    </row>
    <row r="44" spans="2:9" ht="12.75" customHeight="1">
      <c r="B44" s="129"/>
      <c r="C44" s="128"/>
      <c r="D44" s="129"/>
      <c r="E44" s="128"/>
      <c r="F44" s="128"/>
      <c r="G44" s="128"/>
      <c r="H44" s="128"/>
      <c r="I44" s="128"/>
    </row>
    <row r="45" spans="2:9" ht="12.75" customHeight="1">
      <c r="B45" s="129"/>
      <c r="C45" s="128"/>
      <c r="D45" s="129"/>
      <c r="E45" s="128"/>
      <c r="F45" s="128"/>
      <c r="G45" s="128"/>
      <c r="H45" s="128"/>
      <c r="I45" s="128"/>
    </row>
    <row r="46" spans="2:9" ht="12.75" customHeight="1">
      <c r="B46" s="129" t="s">
        <v>167</v>
      </c>
      <c r="C46" s="129" t="s">
        <v>274</v>
      </c>
      <c r="D46" s="129"/>
      <c r="E46" s="128"/>
      <c r="F46" s="128"/>
      <c r="G46" s="128"/>
      <c r="H46" s="128"/>
      <c r="I46" s="128"/>
    </row>
    <row r="47" spans="2:9" ht="12.75" customHeight="1">
      <c r="B47" s="129"/>
      <c r="C47" s="129"/>
      <c r="D47" s="129"/>
      <c r="E47" s="128"/>
      <c r="F47" s="128"/>
      <c r="G47" s="128"/>
      <c r="H47" s="128"/>
      <c r="I47" s="128"/>
    </row>
    <row r="48" spans="2:9" ht="12.75" customHeight="1">
      <c r="B48" s="129"/>
      <c r="C48" s="129"/>
      <c r="D48" s="129"/>
      <c r="E48" s="128"/>
      <c r="F48" s="128"/>
      <c r="G48" s="128"/>
      <c r="H48" s="128"/>
      <c r="I48" s="128"/>
    </row>
    <row r="49" spans="2:9" ht="12.75" customHeight="1">
      <c r="B49" s="129"/>
      <c r="C49" s="129"/>
      <c r="D49" s="129"/>
      <c r="E49" s="128"/>
      <c r="F49" s="128"/>
      <c r="G49" s="128"/>
      <c r="H49" s="128"/>
      <c r="I49" s="128"/>
    </row>
    <row r="50" spans="2:9" ht="12.75" customHeight="1">
      <c r="B50" s="129"/>
      <c r="C50" s="129"/>
      <c r="D50" s="129"/>
      <c r="E50" s="128"/>
      <c r="F50" s="128"/>
      <c r="G50" s="128"/>
      <c r="H50" s="128"/>
      <c r="I50" s="128"/>
    </row>
    <row r="51" spans="2:9" ht="12.75" customHeight="1">
      <c r="B51" s="129"/>
      <c r="C51" s="129"/>
      <c r="D51" s="129"/>
      <c r="E51" s="128"/>
      <c r="F51" s="128"/>
      <c r="G51" s="128"/>
      <c r="H51" s="128"/>
      <c r="I51" s="128"/>
    </row>
    <row r="52" spans="2:9" ht="12.75" customHeight="1">
      <c r="B52" s="129"/>
      <c r="C52" s="129"/>
      <c r="D52" s="129"/>
      <c r="E52" s="128"/>
      <c r="F52" s="128"/>
      <c r="G52" s="128"/>
      <c r="H52" s="128"/>
      <c r="I52" s="128"/>
    </row>
    <row r="53" spans="2:9" ht="12.75" customHeight="1">
      <c r="B53" s="129"/>
      <c r="C53" s="129"/>
      <c r="D53" s="129"/>
      <c r="E53" s="128"/>
      <c r="F53" s="128"/>
      <c r="G53" s="128"/>
      <c r="H53" s="128"/>
      <c r="I53" s="128"/>
    </row>
    <row r="54" spans="2:9" ht="12.75" customHeight="1">
      <c r="B54" s="129"/>
      <c r="C54" s="129"/>
      <c r="D54" s="129"/>
      <c r="E54" s="128"/>
      <c r="F54" s="128"/>
      <c r="G54" s="128"/>
      <c r="H54" s="128"/>
      <c r="I54" s="128"/>
    </row>
    <row r="55" spans="2:9" ht="12.75" customHeight="1">
      <c r="B55" s="129"/>
      <c r="C55" s="129"/>
      <c r="D55" s="129"/>
      <c r="E55" s="128"/>
      <c r="F55" s="128"/>
      <c r="G55" s="128"/>
      <c r="H55" s="128"/>
      <c r="I55" s="128"/>
    </row>
    <row r="56" spans="2:9" ht="12.75" customHeight="1">
      <c r="B56" s="129"/>
      <c r="C56" s="129"/>
      <c r="D56" s="129"/>
      <c r="E56" s="128"/>
      <c r="F56" s="128"/>
      <c r="G56" s="128"/>
      <c r="H56" s="128"/>
      <c r="I56" s="128"/>
    </row>
    <row r="57" spans="2:9" ht="12.75" customHeight="1">
      <c r="B57" s="129"/>
      <c r="C57" s="129"/>
      <c r="D57" s="129"/>
      <c r="E57" s="128"/>
      <c r="F57" s="128"/>
      <c r="G57" s="128"/>
      <c r="H57" s="128"/>
      <c r="I57" s="128"/>
    </row>
    <row r="58" spans="2:9" ht="12.75" customHeight="1">
      <c r="B58" s="129"/>
      <c r="C58" s="129"/>
      <c r="D58" s="129"/>
      <c r="E58" s="128"/>
      <c r="F58" s="128"/>
      <c r="G58" s="128"/>
      <c r="H58" s="128"/>
      <c r="I58" s="128"/>
    </row>
    <row r="59" spans="2:9" ht="12.75" customHeight="1">
      <c r="B59" s="129" t="s">
        <v>168</v>
      </c>
      <c r="C59" s="129" t="s">
        <v>12</v>
      </c>
      <c r="D59" s="129"/>
      <c r="E59" s="128"/>
      <c r="F59" s="128"/>
      <c r="G59" s="128"/>
      <c r="H59" s="128"/>
      <c r="I59" s="128"/>
    </row>
    <row r="60" spans="2:9" ht="12.75" customHeight="1">
      <c r="B60" s="129"/>
      <c r="C60" s="129"/>
      <c r="D60" s="129"/>
      <c r="E60" s="128"/>
      <c r="F60" s="128"/>
      <c r="G60" s="128"/>
      <c r="H60" s="128"/>
      <c r="I60" s="128"/>
    </row>
    <row r="61" spans="2:9" ht="12.75" customHeight="1">
      <c r="B61" s="129"/>
      <c r="C61" s="129"/>
      <c r="D61" s="129"/>
      <c r="E61" s="128"/>
      <c r="F61" s="128"/>
      <c r="G61" s="128"/>
      <c r="H61" s="128"/>
      <c r="I61" s="128"/>
    </row>
    <row r="62" spans="2:9" ht="12.75" customHeight="1">
      <c r="B62" s="129"/>
      <c r="C62" s="129"/>
      <c r="D62" s="129"/>
      <c r="E62" s="128"/>
      <c r="F62" s="128"/>
      <c r="G62" s="128"/>
      <c r="H62" s="128"/>
      <c r="I62" s="128"/>
    </row>
    <row r="63" spans="2:9" ht="12.75" customHeight="1">
      <c r="B63" s="129"/>
      <c r="C63" s="129"/>
      <c r="D63" s="129"/>
      <c r="E63" s="128"/>
      <c r="F63" s="128"/>
      <c r="G63" s="128"/>
      <c r="H63" s="128"/>
      <c r="I63" s="128"/>
    </row>
    <row r="64" spans="2:9" ht="12.75" customHeight="1">
      <c r="B64" s="129"/>
      <c r="C64" s="129"/>
      <c r="D64" s="129"/>
      <c r="E64" s="128"/>
      <c r="F64" s="128"/>
      <c r="G64" s="128"/>
      <c r="H64" s="128"/>
      <c r="I64" s="128"/>
    </row>
    <row r="65" spans="2:9" ht="12.75" customHeight="1">
      <c r="B65" s="129"/>
      <c r="C65" s="129"/>
      <c r="D65" s="129"/>
      <c r="E65" s="128"/>
      <c r="F65" s="128"/>
      <c r="G65" s="128"/>
      <c r="H65" s="128"/>
      <c r="I65" s="128"/>
    </row>
    <row r="66" spans="2:9" ht="12.75" customHeight="1">
      <c r="B66" s="129"/>
      <c r="C66" s="129"/>
      <c r="D66" s="128"/>
      <c r="E66" s="128"/>
      <c r="F66" s="128"/>
      <c r="G66" s="128"/>
      <c r="H66" s="128"/>
      <c r="I66" s="128"/>
    </row>
    <row r="67" spans="2:9" ht="12.75" customHeight="1">
      <c r="B67" s="129"/>
      <c r="C67" s="129"/>
      <c r="D67" s="128"/>
      <c r="E67" s="128"/>
      <c r="F67" s="128"/>
      <c r="G67" s="128"/>
      <c r="H67" s="128"/>
      <c r="I67" s="128"/>
    </row>
    <row r="68" spans="2:9" ht="12.75" customHeight="1">
      <c r="B68" s="129"/>
      <c r="C68" s="129"/>
      <c r="D68" s="128"/>
      <c r="E68" s="128"/>
      <c r="F68" s="128"/>
      <c r="G68" s="128"/>
      <c r="H68" s="128"/>
      <c r="I68" s="128"/>
    </row>
    <row r="69" spans="2:9" ht="12.75" customHeight="1">
      <c r="B69" s="129"/>
      <c r="C69" s="129"/>
      <c r="D69" s="128"/>
      <c r="E69" s="128"/>
      <c r="F69" s="128"/>
      <c r="G69" s="128"/>
      <c r="H69" s="128"/>
      <c r="I69" s="128"/>
    </row>
    <row r="70" spans="2:9" ht="12.75" customHeight="1">
      <c r="B70" s="129"/>
      <c r="C70" s="129"/>
      <c r="D70" s="128"/>
      <c r="E70" s="128"/>
      <c r="F70" s="128"/>
      <c r="G70" s="128"/>
      <c r="H70" s="128"/>
      <c r="I70" s="128"/>
    </row>
    <row r="71" spans="2:9" ht="12.75" customHeight="1">
      <c r="B71" s="129"/>
      <c r="C71" s="129"/>
      <c r="D71" s="128"/>
      <c r="E71" s="128"/>
      <c r="F71" s="128"/>
      <c r="G71" s="128"/>
      <c r="H71" s="128"/>
      <c r="I71" s="128"/>
    </row>
    <row r="72" spans="2:9" ht="12.75" customHeight="1">
      <c r="B72" s="129"/>
      <c r="C72" s="129"/>
      <c r="D72" s="128"/>
      <c r="E72" s="128"/>
      <c r="F72" s="128"/>
      <c r="G72" s="128"/>
      <c r="H72" s="128"/>
      <c r="I72" s="128"/>
    </row>
    <row r="73" spans="2:9" ht="12.75" customHeight="1">
      <c r="B73" s="129"/>
      <c r="C73" s="129"/>
      <c r="D73" s="128"/>
      <c r="E73" s="128"/>
      <c r="F73" s="128"/>
      <c r="G73" s="128"/>
      <c r="H73" s="128"/>
      <c r="I73" s="128"/>
    </row>
    <row r="74" spans="2:9" ht="12.75" customHeight="1">
      <c r="B74" s="129" t="s">
        <v>169</v>
      </c>
      <c r="C74" s="129" t="s">
        <v>13</v>
      </c>
      <c r="D74" s="128"/>
      <c r="E74" s="128"/>
      <c r="F74" s="128"/>
      <c r="G74" s="128"/>
      <c r="H74" s="128"/>
      <c r="I74" s="128"/>
    </row>
    <row r="75" spans="2:9" ht="12.75" customHeight="1">
      <c r="B75" s="129"/>
      <c r="C75" s="129"/>
      <c r="D75" s="128"/>
      <c r="E75" s="128"/>
      <c r="F75" s="128"/>
      <c r="G75" s="128"/>
      <c r="H75" s="128"/>
      <c r="I75" s="128"/>
    </row>
    <row r="76" spans="2:9" ht="12.75" customHeight="1">
      <c r="B76" s="129"/>
      <c r="C76" s="129"/>
      <c r="D76" s="128"/>
      <c r="E76" s="128"/>
      <c r="F76" s="128"/>
      <c r="G76" s="128"/>
      <c r="H76" s="128"/>
      <c r="I76" s="128"/>
    </row>
    <row r="77" spans="2:9" ht="12.75" customHeight="1">
      <c r="B77" s="129"/>
      <c r="C77" s="129"/>
      <c r="D77" s="128"/>
      <c r="E77" s="128"/>
      <c r="F77" s="128"/>
      <c r="G77" s="128"/>
      <c r="H77" s="128"/>
      <c r="I77" s="128"/>
    </row>
    <row r="78" spans="2:9" ht="12.75" customHeight="1">
      <c r="B78" s="129"/>
      <c r="C78" s="129"/>
      <c r="D78" s="128"/>
      <c r="E78" s="128"/>
      <c r="F78" s="128"/>
      <c r="G78" s="128"/>
      <c r="H78" s="128"/>
      <c r="I78" s="128"/>
    </row>
    <row r="79" spans="2:9" ht="12.75" customHeight="1">
      <c r="B79" s="129"/>
      <c r="C79" s="129"/>
      <c r="D79" s="128"/>
      <c r="E79" s="128"/>
      <c r="F79" s="128"/>
      <c r="G79" s="128"/>
      <c r="H79" s="128"/>
      <c r="I79" s="128"/>
    </row>
    <row r="80" spans="2:9" ht="12.75" customHeight="1">
      <c r="B80" s="129"/>
      <c r="C80" s="129"/>
      <c r="D80" s="128"/>
      <c r="E80" s="128"/>
      <c r="F80" s="128"/>
      <c r="G80" s="128"/>
      <c r="H80" s="128"/>
      <c r="I80" s="128"/>
    </row>
    <row r="81" spans="2:9" ht="12.75" customHeight="1">
      <c r="B81" s="129"/>
      <c r="C81" s="129"/>
      <c r="D81" s="128"/>
      <c r="E81" s="128"/>
      <c r="F81" s="128"/>
      <c r="G81" s="128"/>
      <c r="H81" s="128"/>
      <c r="I81" s="128"/>
    </row>
    <row r="82" spans="2:9" ht="12.75" customHeight="1">
      <c r="B82" s="129"/>
      <c r="C82" s="129"/>
      <c r="D82" s="128"/>
      <c r="E82" s="128"/>
      <c r="F82" s="128"/>
      <c r="G82" s="128"/>
      <c r="H82" s="128"/>
      <c r="I82" s="128"/>
    </row>
    <row r="83" spans="2:9" ht="12.75" customHeight="1">
      <c r="B83" s="129"/>
      <c r="C83" s="129"/>
      <c r="D83" s="128"/>
      <c r="E83" s="128"/>
      <c r="F83" s="128"/>
      <c r="G83" s="128"/>
      <c r="H83" s="128"/>
      <c r="I83" s="128"/>
    </row>
    <row r="84" spans="2:9" ht="12.75" customHeight="1">
      <c r="B84" s="129"/>
      <c r="C84" s="129"/>
      <c r="D84" s="128"/>
      <c r="E84" s="128"/>
      <c r="F84" s="128"/>
      <c r="G84" s="128"/>
      <c r="H84" s="128"/>
      <c r="I84" s="128"/>
    </row>
    <row r="85" spans="2:9" ht="12.75" customHeight="1">
      <c r="B85" s="129"/>
      <c r="C85" s="129"/>
      <c r="D85" s="128"/>
      <c r="E85" s="128"/>
      <c r="F85" s="128"/>
      <c r="G85" s="128"/>
      <c r="H85" s="128"/>
      <c r="I85" s="128"/>
    </row>
    <row r="86" spans="2:9" ht="12.75" customHeight="1">
      <c r="B86" s="129"/>
      <c r="C86" s="129"/>
      <c r="D86" s="128"/>
      <c r="E86" s="128"/>
      <c r="F86" s="128"/>
      <c r="G86" s="128"/>
      <c r="H86" s="128"/>
      <c r="I86" s="128"/>
    </row>
    <row r="87" spans="2:9" ht="12.75" customHeight="1">
      <c r="B87" s="129"/>
      <c r="C87" s="129"/>
      <c r="D87" s="128"/>
      <c r="E87" s="128"/>
      <c r="F87" s="128"/>
      <c r="G87" s="128"/>
      <c r="H87" s="128"/>
      <c r="I87" s="128"/>
    </row>
    <row r="88" spans="1:9" ht="12.75" customHeight="1">
      <c r="A88" s="26">
        <v>2</v>
      </c>
      <c r="B88" s="41" t="s">
        <v>87</v>
      </c>
      <c r="C88" s="128"/>
      <c r="D88" s="128"/>
      <c r="E88" s="128"/>
      <c r="F88" s="128"/>
      <c r="G88" s="128"/>
      <c r="H88" s="128"/>
      <c r="I88" s="128"/>
    </row>
    <row r="89" spans="2:9" ht="12.75" customHeight="1">
      <c r="B89" s="37"/>
      <c r="C89" s="128"/>
      <c r="D89" s="128"/>
      <c r="E89" s="128"/>
      <c r="F89" s="128"/>
      <c r="G89" s="128"/>
      <c r="H89" s="128"/>
      <c r="I89" s="128"/>
    </row>
    <row r="90" spans="2:9" ht="12.75" customHeight="1">
      <c r="B90" s="23" t="s">
        <v>129</v>
      </c>
      <c r="C90" s="128"/>
      <c r="D90" s="128"/>
      <c r="E90" s="128"/>
      <c r="F90" s="128"/>
      <c r="G90" s="128"/>
      <c r="H90" s="128"/>
      <c r="I90" s="128"/>
    </row>
    <row r="91" spans="2:9" ht="12.75" customHeight="1">
      <c r="B91" s="128"/>
      <c r="C91" s="128"/>
      <c r="D91" s="128"/>
      <c r="E91" s="128"/>
      <c r="F91" s="128"/>
      <c r="G91" s="128"/>
      <c r="H91" s="128"/>
      <c r="I91" s="128"/>
    </row>
    <row r="92" spans="1:2" s="42" customFormat="1" ht="12.75" customHeight="1">
      <c r="A92" s="41">
        <v>3</v>
      </c>
      <c r="B92" s="41" t="s">
        <v>159</v>
      </c>
    </row>
    <row r="93" spans="2:9" ht="12.75" customHeight="1">
      <c r="B93" s="37"/>
      <c r="C93" s="37"/>
      <c r="D93" s="37"/>
      <c r="E93" s="37"/>
      <c r="F93" s="37"/>
      <c r="G93" s="37"/>
      <c r="H93" s="37"/>
      <c r="I93" s="37"/>
    </row>
    <row r="94" spans="1:2" ht="12.75" customHeight="1">
      <c r="A94" s="23"/>
      <c r="B94" s="23" t="s">
        <v>187</v>
      </c>
    </row>
    <row r="96" spans="1:9" ht="12.75" customHeight="1">
      <c r="A96" s="26">
        <v>4</v>
      </c>
      <c r="B96" s="41" t="s">
        <v>74</v>
      </c>
      <c r="C96" s="128"/>
      <c r="D96" s="128"/>
      <c r="E96" s="128"/>
      <c r="F96" s="128"/>
      <c r="G96" s="128"/>
      <c r="H96" s="128"/>
      <c r="I96" s="128"/>
    </row>
    <row r="97" spans="2:9" ht="12.75" customHeight="1">
      <c r="B97" s="128"/>
      <c r="C97" s="128"/>
      <c r="D97" s="128"/>
      <c r="E97" s="128"/>
      <c r="F97" s="128"/>
      <c r="G97" s="128"/>
      <c r="H97" s="128"/>
      <c r="I97" s="128"/>
    </row>
    <row r="98" ht="12.75" customHeight="1">
      <c r="A98" s="23"/>
    </row>
    <row r="99" ht="12.75" customHeight="1">
      <c r="A99" s="23"/>
    </row>
    <row r="101" spans="1:2" ht="12.75" customHeight="1">
      <c r="A101" s="26">
        <v>5</v>
      </c>
      <c r="B101" s="26" t="s">
        <v>75</v>
      </c>
    </row>
    <row r="103" spans="2:9" ht="12.75" customHeight="1">
      <c r="B103" s="129"/>
      <c r="C103" s="129"/>
      <c r="D103" s="129"/>
      <c r="E103" s="129"/>
      <c r="F103" s="129"/>
      <c r="G103" s="129"/>
      <c r="H103" s="129"/>
      <c r="I103" s="129"/>
    </row>
    <row r="104" spans="2:9" ht="12.75" customHeight="1">
      <c r="B104" s="129"/>
      <c r="C104" s="129"/>
      <c r="D104" s="129"/>
      <c r="E104" s="129"/>
      <c r="F104" s="129"/>
      <c r="G104" s="129"/>
      <c r="H104" s="129"/>
      <c r="I104" s="129"/>
    </row>
    <row r="105" spans="2:9" ht="12.75" customHeight="1">
      <c r="B105" s="129"/>
      <c r="C105" s="129"/>
      <c r="D105" s="129"/>
      <c r="E105" s="129"/>
      <c r="F105" s="129"/>
      <c r="G105" s="129"/>
      <c r="H105" s="129"/>
      <c r="I105" s="129"/>
    </row>
    <row r="106" spans="2:9" ht="12.75" customHeight="1">
      <c r="B106" s="129"/>
      <c r="C106" s="129"/>
      <c r="D106" s="129"/>
      <c r="E106" s="129"/>
      <c r="F106" s="129"/>
      <c r="G106" s="129"/>
      <c r="H106" s="129"/>
      <c r="I106" s="129"/>
    </row>
    <row r="107" spans="2:9" ht="12.75" customHeight="1">
      <c r="B107" s="129"/>
      <c r="C107" s="129"/>
      <c r="D107" s="129"/>
      <c r="E107" s="129"/>
      <c r="F107" s="129"/>
      <c r="G107" s="129"/>
      <c r="H107" s="129"/>
      <c r="I107" s="129"/>
    </row>
    <row r="108" spans="2:9" ht="12.75" customHeight="1">
      <c r="B108" s="129"/>
      <c r="C108" s="129"/>
      <c r="D108" s="129"/>
      <c r="E108" s="129"/>
      <c r="F108" s="129"/>
      <c r="G108" s="129"/>
      <c r="H108" s="129"/>
      <c r="I108" s="129"/>
    </row>
    <row r="109" spans="2:9" ht="12.75" customHeight="1">
      <c r="B109" s="129"/>
      <c r="C109" s="129"/>
      <c r="D109" s="129"/>
      <c r="E109" s="129"/>
      <c r="F109" s="129"/>
      <c r="G109" s="129"/>
      <c r="H109" s="129"/>
      <c r="I109" s="129"/>
    </row>
    <row r="110" spans="2:9" ht="12.75" customHeight="1">
      <c r="B110" s="129"/>
      <c r="C110" s="129"/>
      <c r="D110" s="129"/>
      <c r="E110" s="129"/>
      <c r="F110" s="129"/>
      <c r="G110" s="129"/>
      <c r="H110" s="129"/>
      <c r="I110" s="129"/>
    </row>
    <row r="111" spans="2:9" ht="12.75" customHeight="1">
      <c r="B111" s="129"/>
      <c r="C111" s="129"/>
      <c r="D111" s="129"/>
      <c r="E111" s="129"/>
      <c r="F111" s="129"/>
      <c r="G111" s="129"/>
      <c r="H111" s="129"/>
      <c r="I111" s="129"/>
    </row>
    <row r="112" spans="2:9" ht="12.75" customHeight="1">
      <c r="B112" s="129"/>
      <c r="C112" s="129"/>
      <c r="D112" s="129"/>
      <c r="E112" s="129"/>
      <c r="F112" s="129"/>
      <c r="G112" s="129"/>
      <c r="H112" s="129"/>
      <c r="I112" s="129"/>
    </row>
    <row r="113" spans="2:9" ht="12.75" customHeight="1">
      <c r="B113" s="129"/>
      <c r="C113" s="129"/>
      <c r="D113" s="129"/>
      <c r="E113" s="129"/>
      <c r="F113" s="129"/>
      <c r="G113" s="129"/>
      <c r="H113" s="129"/>
      <c r="I113" s="129"/>
    </row>
    <row r="114" spans="1:9" s="42" customFormat="1" ht="12.75" customHeight="1">
      <c r="A114" s="26">
        <v>6</v>
      </c>
      <c r="B114" s="43" t="s">
        <v>14</v>
      </c>
      <c r="C114" s="43"/>
      <c r="D114" s="43"/>
      <c r="E114" s="130"/>
      <c r="F114" s="130"/>
      <c r="G114" s="130"/>
      <c r="H114" s="44"/>
      <c r="I114" s="44"/>
    </row>
    <row r="115" s="42" customFormat="1" ht="12.75" customHeight="1">
      <c r="A115" s="41"/>
    </row>
    <row r="116" spans="2:9" ht="12.75" customHeight="1">
      <c r="B116" s="37"/>
      <c r="C116" s="37"/>
      <c r="D116" s="37"/>
      <c r="E116" s="37"/>
      <c r="F116" s="37"/>
      <c r="G116" s="37"/>
      <c r="H116" s="37"/>
      <c r="I116" s="37"/>
    </row>
    <row r="117" spans="2:9" ht="12.75" customHeight="1">
      <c r="B117" s="37"/>
      <c r="C117" s="37"/>
      <c r="D117" s="37"/>
      <c r="E117" s="37"/>
      <c r="F117" s="37"/>
      <c r="G117" s="37"/>
      <c r="H117" s="37"/>
      <c r="I117" s="37"/>
    </row>
    <row r="118" spans="1:9" s="42" customFormat="1" ht="12.75" customHeight="1">
      <c r="A118" s="41"/>
      <c r="B118" s="129"/>
      <c r="C118" s="129"/>
      <c r="D118" s="129"/>
      <c r="E118" s="129"/>
      <c r="F118" s="129"/>
      <c r="G118" s="129"/>
      <c r="H118" s="129"/>
      <c r="I118" s="129"/>
    </row>
    <row r="119" spans="1:9" s="42" customFormat="1" ht="12.75" customHeight="1">
      <c r="A119" s="41"/>
      <c r="B119" s="129"/>
      <c r="C119" s="129"/>
      <c r="D119" s="129"/>
      <c r="E119" s="129"/>
      <c r="F119" s="129"/>
      <c r="G119" s="129"/>
      <c r="H119" s="129"/>
      <c r="I119" s="129"/>
    </row>
    <row r="120" spans="1:9" s="42" customFormat="1" ht="12.75" customHeight="1">
      <c r="A120" s="41"/>
      <c r="B120" s="129"/>
      <c r="C120" s="129"/>
      <c r="D120" s="129"/>
      <c r="E120" s="129"/>
      <c r="F120" s="129"/>
      <c r="G120" s="129"/>
      <c r="H120" s="129"/>
      <c r="I120" s="129"/>
    </row>
    <row r="121" spans="1:9" s="42" customFormat="1" ht="12.75" customHeight="1">
      <c r="A121" s="41"/>
      <c r="B121" s="129"/>
      <c r="C121" s="129"/>
      <c r="D121" s="129"/>
      <c r="E121" s="129"/>
      <c r="F121" s="129"/>
      <c r="G121" s="129"/>
      <c r="H121" s="129"/>
      <c r="I121" s="129"/>
    </row>
    <row r="122" spans="1:9" s="42" customFormat="1" ht="12.75" customHeight="1">
      <c r="A122" s="41"/>
      <c r="B122" s="129"/>
      <c r="C122" s="129"/>
      <c r="D122" s="129"/>
      <c r="E122" s="129"/>
      <c r="F122" s="129"/>
      <c r="G122" s="131"/>
      <c r="I122" s="129"/>
    </row>
    <row r="123" spans="1:9" s="42" customFormat="1" ht="12.75" customHeight="1">
      <c r="A123" s="41"/>
      <c r="B123" s="129"/>
      <c r="C123" s="129"/>
      <c r="D123" s="129"/>
      <c r="E123" s="129"/>
      <c r="F123" s="129"/>
      <c r="G123" s="131"/>
      <c r="I123" s="129"/>
    </row>
    <row r="124" spans="1:9" s="42" customFormat="1" ht="12.75" customHeight="1">
      <c r="A124" s="41"/>
      <c r="B124" s="129"/>
      <c r="C124" s="129"/>
      <c r="D124" s="129"/>
      <c r="E124" s="129"/>
      <c r="F124" s="129"/>
      <c r="G124" s="131"/>
      <c r="I124" s="129"/>
    </row>
    <row r="125" spans="1:9" s="42" customFormat="1" ht="12.75" customHeight="1">
      <c r="A125" s="41"/>
      <c r="B125" s="129"/>
      <c r="C125" s="129"/>
      <c r="D125" s="129"/>
      <c r="E125" s="129"/>
      <c r="F125" s="129"/>
      <c r="G125" s="131"/>
      <c r="I125" s="129"/>
    </row>
    <row r="126" spans="1:9" s="42" customFormat="1" ht="12.75" customHeight="1">
      <c r="A126" s="41"/>
      <c r="B126" s="305" t="s">
        <v>152</v>
      </c>
      <c r="C126" s="306"/>
      <c r="D126" s="165" t="s">
        <v>144</v>
      </c>
      <c r="E126" s="185" t="s">
        <v>146</v>
      </c>
      <c r="F126" s="186" t="s">
        <v>147</v>
      </c>
      <c r="G126" s="187" t="s">
        <v>148</v>
      </c>
      <c r="H126" s="188" t="s">
        <v>178</v>
      </c>
      <c r="I126" s="129"/>
    </row>
    <row r="127" spans="1:9" s="42" customFormat="1" ht="12.75" customHeight="1">
      <c r="A127" s="41"/>
      <c r="B127" s="307"/>
      <c r="C127" s="308"/>
      <c r="D127" s="189" t="s">
        <v>153</v>
      </c>
      <c r="E127" s="190" t="s">
        <v>192</v>
      </c>
      <c r="F127" s="190" t="s">
        <v>192</v>
      </c>
      <c r="G127" s="190" t="s">
        <v>192</v>
      </c>
      <c r="H127" s="191" t="s">
        <v>149</v>
      </c>
      <c r="I127" s="129"/>
    </row>
    <row r="128" spans="1:9" s="42" customFormat="1" ht="12.75" customHeight="1">
      <c r="A128" s="41"/>
      <c r="B128" s="307"/>
      <c r="C128" s="308"/>
      <c r="D128" s="189" t="s">
        <v>145</v>
      </c>
      <c r="E128" s="190" t="s">
        <v>154</v>
      </c>
      <c r="F128" s="190" t="s">
        <v>154</v>
      </c>
      <c r="G128" s="190" t="s">
        <v>154</v>
      </c>
      <c r="H128" s="191" t="s">
        <v>150</v>
      </c>
      <c r="I128" s="129"/>
    </row>
    <row r="129" spans="1:9" s="42" customFormat="1" ht="12.75" customHeight="1">
      <c r="A129" s="41"/>
      <c r="B129" s="307"/>
      <c r="C129" s="308"/>
      <c r="D129" s="189"/>
      <c r="E129" s="190"/>
      <c r="F129" s="192"/>
      <c r="G129" s="193"/>
      <c r="H129" s="191" t="s">
        <v>151</v>
      </c>
      <c r="I129" s="129"/>
    </row>
    <row r="130" spans="1:9" s="42" customFormat="1" ht="12.75" customHeight="1">
      <c r="A130" s="41"/>
      <c r="B130" s="309"/>
      <c r="C130" s="310"/>
      <c r="D130" s="195"/>
      <c r="E130" s="194" t="s">
        <v>163</v>
      </c>
      <c r="F130" s="196" t="s">
        <v>163</v>
      </c>
      <c r="G130" s="194" t="s">
        <v>163</v>
      </c>
      <c r="H130" s="197" t="s">
        <v>163</v>
      </c>
      <c r="I130" s="129"/>
    </row>
    <row r="131" spans="1:9" s="42" customFormat="1" ht="21.75" customHeight="1">
      <c r="A131" s="41"/>
      <c r="B131" s="311">
        <v>38808</v>
      </c>
      <c r="C131" s="312"/>
      <c r="D131" s="184">
        <v>106700</v>
      </c>
      <c r="E131" s="208">
        <v>0.475</v>
      </c>
      <c r="F131" s="208">
        <v>0.48</v>
      </c>
      <c r="G131" s="209">
        <v>0.4755</v>
      </c>
      <c r="H131" s="198">
        <v>51110.2</v>
      </c>
      <c r="I131" s="129"/>
    </row>
    <row r="132" spans="1:9" s="42" customFormat="1" ht="21.75" customHeight="1">
      <c r="A132" s="41"/>
      <c r="B132" s="311">
        <v>38838</v>
      </c>
      <c r="C132" s="312"/>
      <c r="D132" s="184">
        <v>172500</v>
      </c>
      <c r="E132" s="208">
        <v>0.455</v>
      </c>
      <c r="F132" s="208">
        <v>0.48</v>
      </c>
      <c r="G132" s="208">
        <v>0.4664</v>
      </c>
      <c r="H132" s="198">
        <v>81059.59</v>
      </c>
      <c r="I132" s="129"/>
    </row>
    <row r="133" spans="1:9" s="42" customFormat="1" ht="21.75" customHeight="1">
      <c r="A133" s="41"/>
      <c r="B133" s="311">
        <v>38869</v>
      </c>
      <c r="C133" s="312"/>
      <c r="D133" s="184">
        <v>149500</v>
      </c>
      <c r="E133" s="208">
        <v>0.45</v>
      </c>
      <c r="F133" s="208">
        <v>0.46</v>
      </c>
      <c r="G133" s="208">
        <v>0.4585</v>
      </c>
      <c r="H133" s="198">
        <v>69051.5</v>
      </c>
      <c r="I133" s="129"/>
    </row>
    <row r="134" spans="1:9" s="42" customFormat="1" ht="27" customHeight="1">
      <c r="A134" s="41"/>
      <c r="B134" s="286" t="s">
        <v>178</v>
      </c>
      <c r="C134" s="287"/>
      <c r="D134" s="199">
        <f>+D132+D131+D133</f>
        <v>428700</v>
      </c>
      <c r="E134" s="210">
        <v>0.45</v>
      </c>
      <c r="F134" s="210">
        <v>0.48</v>
      </c>
      <c r="G134" s="210">
        <f>+H134/D134</f>
        <v>0.46937553067413107</v>
      </c>
      <c r="H134" s="205">
        <f>+H132+H131+H133</f>
        <v>201221.28999999998</v>
      </c>
      <c r="I134" s="216"/>
    </row>
    <row r="135" spans="2:9" ht="12.75" customHeight="1">
      <c r="B135" s="128"/>
      <c r="C135" s="128"/>
      <c r="D135" s="128"/>
      <c r="E135" s="128"/>
      <c r="F135" s="128"/>
      <c r="G135" s="128"/>
      <c r="H135" s="128"/>
      <c r="I135" s="128"/>
    </row>
    <row r="136" spans="1:11" ht="12.75" customHeight="1">
      <c r="A136" s="23"/>
      <c r="B136" s="298" t="s">
        <v>116</v>
      </c>
      <c r="C136" s="298"/>
      <c r="D136" s="298"/>
      <c r="E136" s="298"/>
      <c r="F136" s="298"/>
      <c r="G136" s="298"/>
      <c r="H136" s="298"/>
      <c r="I136" s="298"/>
      <c r="J136" s="17"/>
      <c r="K136" s="11"/>
    </row>
    <row r="137" spans="1:11" ht="12.75" customHeight="1">
      <c r="A137" s="23"/>
      <c r="B137" s="298"/>
      <c r="C137" s="298"/>
      <c r="D137" s="298"/>
      <c r="E137" s="298"/>
      <c r="F137" s="298"/>
      <c r="G137" s="298"/>
      <c r="H137" s="298"/>
      <c r="I137" s="298"/>
      <c r="J137" s="11"/>
      <c r="K137" s="11"/>
    </row>
    <row r="138" spans="1:9" ht="27" customHeight="1">
      <c r="A138" s="23"/>
      <c r="B138" s="298"/>
      <c r="C138" s="298"/>
      <c r="D138" s="298"/>
      <c r="E138" s="298"/>
      <c r="F138" s="298"/>
      <c r="G138" s="298"/>
      <c r="H138" s="298"/>
      <c r="I138" s="298"/>
    </row>
    <row r="139" spans="1:9" ht="12.75" customHeight="1">
      <c r="A139" s="23"/>
      <c r="B139" s="179"/>
      <c r="C139" s="179"/>
      <c r="D139" s="179"/>
      <c r="E139" s="179"/>
      <c r="F139" s="179"/>
      <c r="G139" s="179"/>
      <c r="H139" s="179"/>
      <c r="I139" s="179"/>
    </row>
    <row r="140" spans="1:7" ht="12.75" customHeight="1">
      <c r="A140" s="26">
        <v>7</v>
      </c>
      <c r="B140" s="26" t="s">
        <v>76</v>
      </c>
      <c r="G140" s="145"/>
    </row>
    <row r="141" ht="12.75" customHeight="1">
      <c r="B141" s="26"/>
    </row>
    <row r="142" spans="2:9" ht="12.75" customHeight="1">
      <c r="B142" s="300" t="s">
        <v>117</v>
      </c>
      <c r="C142" s="301"/>
      <c r="D142" s="301"/>
      <c r="E142" s="301"/>
      <c r="F142" s="301"/>
      <c r="G142" s="301"/>
      <c r="H142" s="301"/>
      <c r="I142" s="301"/>
    </row>
    <row r="143" spans="2:9" ht="12.75" customHeight="1">
      <c r="B143" s="128"/>
      <c r="C143" s="37"/>
      <c r="D143" s="37"/>
      <c r="E143" s="37"/>
      <c r="F143" s="37"/>
      <c r="G143" s="37"/>
      <c r="H143" s="37"/>
      <c r="I143" s="128"/>
    </row>
    <row r="144" spans="1:2" ht="12.75" customHeight="1">
      <c r="A144" s="26">
        <v>8</v>
      </c>
      <c r="B144" s="26" t="s">
        <v>140</v>
      </c>
    </row>
    <row r="145" ht="12.75" customHeight="1">
      <c r="B145" s="26"/>
    </row>
    <row r="146" spans="2:6" ht="12.75">
      <c r="B146" s="23" t="s">
        <v>24</v>
      </c>
      <c r="F146" s="47"/>
    </row>
    <row r="147" spans="2:9" ht="12.75" customHeight="1">
      <c r="B147" s="128"/>
      <c r="C147" s="37"/>
      <c r="D147" s="37"/>
      <c r="E147" s="37"/>
      <c r="F147" s="37"/>
      <c r="G147" s="37"/>
      <c r="H147" s="37"/>
      <c r="I147" s="134"/>
    </row>
    <row r="148" spans="1:9" ht="12.75" customHeight="1">
      <c r="A148" s="26">
        <v>9</v>
      </c>
      <c r="B148" s="26" t="s">
        <v>77</v>
      </c>
      <c r="C148" s="37"/>
      <c r="D148" s="37"/>
      <c r="E148" s="37"/>
      <c r="F148" s="37"/>
      <c r="G148" s="37"/>
      <c r="H148" s="37"/>
      <c r="I148" s="128"/>
    </row>
    <row r="149" spans="2:9" ht="12.75" customHeight="1">
      <c r="B149" s="26"/>
      <c r="C149" s="37"/>
      <c r="D149" s="37"/>
      <c r="E149" s="37"/>
      <c r="F149" s="37"/>
      <c r="G149" s="37"/>
      <c r="H149" s="37"/>
      <c r="I149" s="128"/>
    </row>
    <row r="150" spans="2:9" ht="12.75" customHeight="1">
      <c r="B150" s="298" t="s">
        <v>88</v>
      </c>
      <c r="C150" s="302"/>
      <c r="D150" s="302"/>
      <c r="E150" s="302"/>
      <c r="F150" s="302"/>
      <c r="G150" s="302"/>
      <c r="H150" s="302"/>
      <c r="I150" s="302"/>
    </row>
    <row r="151" spans="2:9" ht="12.75" customHeight="1">
      <c r="B151" s="302"/>
      <c r="C151" s="302"/>
      <c r="D151" s="302"/>
      <c r="E151" s="302"/>
      <c r="F151" s="302"/>
      <c r="G151" s="302"/>
      <c r="H151" s="302"/>
      <c r="I151" s="302"/>
    </row>
    <row r="152" spans="2:9" ht="12.75" customHeight="1">
      <c r="B152" s="128"/>
      <c r="C152" s="37"/>
      <c r="D152" s="37"/>
      <c r="E152" s="37"/>
      <c r="F152" s="37"/>
      <c r="G152" s="37"/>
      <c r="H152" s="37"/>
      <c r="I152" s="128"/>
    </row>
    <row r="153" spans="1:9" ht="12.75" customHeight="1">
      <c r="A153" s="41">
        <v>10</v>
      </c>
      <c r="B153" s="41" t="s">
        <v>17</v>
      </c>
      <c r="C153" s="37"/>
      <c r="D153" s="37"/>
      <c r="E153" s="37"/>
      <c r="F153" s="37"/>
      <c r="G153" s="37"/>
      <c r="H153" s="37"/>
      <c r="I153" s="37"/>
    </row>
    <row r="154" spans="1:9" ht="12.75" customHeight="1">
      <c r="A154" s="41"/>
      <c r="B154" s="41"/>
      <c r="C154" s="37"/>
      <c r="D154" s="37"/>
      <c r="E154" s="37"/>
      <c r="F154" s="37"/>
      <c r="G154" s="37"/>
      <c r="H154" s="37"/>
      <c r="I154" s="37"/>
    </row>
    <row r="155" spans="2:12" ht="12.75" customHeight="1">
      <c r="B155" s="298" t="s">
        <v>57</v>
      </c>
      <c r="C155" s="302"/>
      <c r="D155" s="302"/>
      <c r="E155" s="302"/>
      <c r="F155" s="302"/>
      <c r="G155" s="302"/>
      <c r="H155" s="302"/>
      <c r="I155" s="302"/>
      <c r="L155" s="164"/>
    </row>
    <row r="156" spans="2:9" ht="12.75" customHeight="1">
      <c r="B156" s="135"/>
      <c r="C156" s="135"/>
      <c r="D156" s="135"/>
      <c r="E156" s="135"/>
      <c r="F156" s="135"/>
      <c r="G156" s="135"/>
      <c r="H156" s="135"/>
      <c r="I156" s="135"/>
    </row>
    <row r="157" spans="1:2" ht="12.75" customHeight="1">
      <c r="A157" s="26">
        <v>11</v>
      </c>
      <c r="B157" s="26" t="s">
        <v>135</v>
      </c>
    </row>
    <row r="158" ht="12.75" customHeight="1">
      <c r="B158" s="26"/>
    </row>
    <row r="159" ht="12.75" customHeight="1">
      <c r="B159" s="26"/>
    </row>
    <row r="160" ht="12.75" customHeight="1">
      <c r="B160" s="26"/>
    </row>
    <row r="161" ht="12.75" customHeight="1">
      <c r="B161" s="26"/>
    </row>
    <row r="162" ht="12.75" customHeight="1">
      <c r="B162" s="26"/>
    </row>
    <row r="163" ht="12.75" customHeight="1">
      <c r="B163" s="26"/>
    </row>
    <row r="164" ht="12.75" customHeight="1">
      <c r="B164" s="26"/>
    </row>
    <row r="165" ht="12.75" customHeight="1">
      <c r="B165" s="26"/>
    </row>
    <row r="166" ht="12.75" customHeight="1">
      <c r="B166" s="26"/>
    </row>
    <row r="167" ht="12.75" customHeight="1">
      <c r="B167" s="26"/>
    </row>
    <row r="168" spans="2:9" ht="12.75" customHeight="1">
      <c r="B168" s="211"/>
      <c r="C168" s="211"/>
      <c r="D168" s="211"/>
      <c r="E168" s="211"/>
      <c r="F168" s="211"/>
      <c r="G168" s="211"/>
      <c r="H168" s="211"/>
      <c r="I168" s="211"/>
    </row>
    <row r="169" spans="1:5" ht="12.75" customHeight="1">
      <c r="A169" s="26">
        <v>12</v>
      </c>
      <c r="B169" s="26" t="s">
        <v>105</v>
      </c>
      <c r="E169" s="23"/>
    </row>
    <row r="170" ht="12.75" customHeight="1">
      <c r="E170" s="23"/>
    </row>
    <row r="171" spans="2:9" ht="12.75" customHeight="1">
      <c r="B171" s="299" t="s">
        <v>42</v>
      </c>
      <c r="C171" s="299"/>
      <c r="D171" s="299"/>
      <c r="E171" s="299"/>
      <c r="F171" s="299"/>
      <c r="G171" s="299"/>
      <c r="H171" s="299"/>
      <c r="I171" s="299"/>
    </row>
    <row r="172" spans="5:9" ht="12.75" customHeight="1">
      <c r="E172" s="22"/>
      <c r="G172" s="171" t="s">
        <v>19</v>
      </c>
      <c r="I172" s="171" t="s">
        <v>44</v>
      </c>
    </row>
    <row r="173" spans="3:9" ht="12.75" customHeight="1">
      <c r="C173" s="37"/>
      <c r="D173" s="37"/>
      <c r="E173" s="37"/>
      <c r="F173" s="37"/>
      <c r="G173" s="171" t="s">
        <v>20</v>
      </c>
      <c r="H173" s="37"/>
      <c r="I173" s="171" t="s">
        <v>43</v>
      </c>
    </row>
    <row r="174" spans="2:9" ht="12.75" customHeight="1">
      <c r="B174" s="37"/>
      <c r="C174" s="37"/>
      <c r="D174" s="37"/>
      <c r="E174" s="37"/>
      <c r="F174" s="37"/>
      <c r="G174" s="137" t="s">
        <v>119</v>
      </c>
      <c r="H174" s="212"/>
      <c r="I174" s="137" t="s">
        <v>58</v>
      </c>
    </row>
    <row r="175" spans="2:9" ht="12.75" customHeight="1">
      <c r="B175" s="37"/>
      <c r="C175" s="37"/>
      <c r="D175" s="37"/>
      <c r="E175" s="37"/>
      <c r="F175" s="37"/>
      <c r="G175" s="174" t="s">
        <v>182</v>
      </c>
      <c r="H175" s="37"/>
      <c r="I175" s="174" t="s">
        <v>182</v>
      </c>
    </row>
    <row r="176" spans="2:9" ht="12.75" customHeight="1">
      <c r="B176" s="47" t="s">
        <v>297</v>
      </c>
      <c r="C176" s="213" t="s">
        <v>296</v>
      </c>
      <c r="D176" s="37"/>
      <c r="E176" s="37"/>
      <c r="F176" s="37"/>
      <c r="G176" s="174"/>
      <c r="H176" s="37"/>
      <c r="I176" s="174"/>
    </row>
    <row r="177" spans="3:9" ht="12.75" customHeight="1">
      <c r="C177" s="213" t="s">
        <v>288</v>
      </c>
      <c r="D177" s="37"/>
      <c r="E177" s="37"/>
      <c r="F177" s="37"/>
      <c r="G177" s="214">
        <v>293093</v>
      </c>
      <c r="H177" s="219"/>
      <c r="I177" s="214">
        <v>292899</v>
      </c>
    </row>
    <row r="178" spans="2:9" ht="12.75" customHeight="1">
      <c r="B178" s="47" t="s">
        <v>297</v>
      </c>
      <c r="C178" s="213" t="s">
        <v>287</v>
      </c>
      <c r="D178" s="37"/>
      <c r="E178" s="37"/>
      <c r="F178" s="37"/>
      <c r="G178" s="37"/>
      <c r="H178" s="219"/>
      <c r="I178" s="37"/>
    </row>
    <row r="179" spans="3:9" ht="12.75" customHeight="1">
      <c r="C179" s="213" t="s">
        <v>298</v>
      </c>
      <c r="D179" s="37"/>
      <c r="E179" s="37"/>
      <c r="F179" s="37"/>
      <c r="G179" s="214">
        <v>58767</v>
      </c>
      <c r="H179" s="219"/>
      <c r="I179" s="214">
        <v>59516</v>
      </c>
    </row>
    <row r="180" spans="2:9" ht="12.75" customHeight="1" thickBot="1">
      <c r="B180" s="37"/>
      <c r="C180" s="37"/>
      <c r="D180" s="37"/>
      <c r="E180" s="37"/>
      <c r="F180" s="37"/>
      <c r="G180" s="215">
        <f>SUM(G177:G179)</f>
        <v>351860</v>
      </c>
      <c r="H180" s="37"/>
      <c r="I180" s="215">
        <f>SUM(I177:I179)</f>
        <v>352415</v>
      </c>
    </row>
    <row r="181" spans="2:9" ht="12.75" customHeight="1" thickTop="1">
      <c r="B181" s="37"/>
      <c r="C181" s="37"/>
      <c r="D181" s="37"/>
      <c r="E181" s="37"/>
      <c r="F181" s="37"/>
      <c r="G181" s="37"/>
      <c r="H181" s="37"/>
      <c r="I181" s="37"/>
    </row>
    <row r="182" spans="2:9" ht="12.75" customHeight="1">
      <c r="B182" s="213" t="s">
        <v>118</v>
      </c>
      <c r="C182" s="37"/>
      <c r="D182" s="37"/>
      <c r="E182" s="37"/>
      <c r="F182" s="37"/>
      <c r="G182" s="37"/>
      <c r="H182" s="37"/>
      <c r="I182" s="37"/>
    </row>
    <row r="183" spans="3:9" ht="12.75" customHeight="1">
      <c r="C183" s="37"/>
      <c r="D183" s="37"/>
      <c r="E183" s="37"/>
      <c r="F183" s="37"/>
      <c r="G183" s="37"/>
      <c r="H183" s="37"/>
      <c r="I183" s="37"/>
    </row>
    <row r="184" spans="1:8" ht="12.75" customHeight="1">
      <c r="A184" s="26">
        <v>13</v>
      </c>
      <c r="B184" s="26" t="s">
        <v>106</v>
      </c>
      <c r="H184" s="284"/>
    </row>
    <row r="185" spans="2:12" ht="12.75" customHeight="1">
      <c r="B185" s="26"/>
      <c r="K185" s="17"/>
      <c r="L185" s="17"/>
    </row>
    <row r="186" spans="2:13" ht="12.75" customHeight="1">
      <c r="B186" s="26"/>
      <c r="K186" s="17"/>
      <c r="L186" s="17"/>
      <c r="M186" s="178"/>
    </row>
    <row r="187" spans="2:13" ht="12.75" customHeight="1">
      <c r="B187" s="26"/>
      <c r="K187" s="17"/>
      <c r="L187" s="17"/>
      <c r="M187" s="178"/>
    </row>
    <row r="188" spans="2:13" ht="12.75" customHeight="1">
      <c r="B188" s="26"/>
      <c r="K188" s="17"/>
      <c r="L188" s="17"/>
      <c r="M188" s="178"/>
    </row>
    <row r="189" ht="12.75" customHeight="1">
      <c r="B189" s="26"/>
    </row>
    <row r="190" ht="12.75" customHeight="1">
      <c r="B190" s="26"/>
    </row>
    <row r="191" ht="12.75" customHeight="1">
      <c r="B191" s="26"/>
    </row>
    <row r="192" ht="12.75" customHeight="1">
      <c r="B192" s="26"/>
    </row>
    <row r="193" ht="12.75" customHeight="1">
      <c r="B193" s="26"/>
    </row>
    <row r="194" ht="12.75" customHeight="1">
      <c r="B194" s="26"/>
    </row>
    <row r="195" spans="1:9" ht="12.75" customHeight="1">
      <c r="A195" s="26">
        <v>14</v>
      </c>
      <c r="B195" s="26" t="s">
        <v>141</v>
      </c>
      <c r="F195" s="17"/>
      <c r="G195" s="11"/>
      <c r="H195" s="17"/>
      <c r="I195" s="17"/>
    </row>
    <row r="196" spans="2:9" ht="12.75" customHeight="1">
      <c r="B196" s="26"/>
      <c r="F196" s="17"/>
      <c r="G196" s="11"/>
      <c r="H196" s="17"/>
      <c r="I196" s="17"/>
    </row>
    <row r="197" spans="2:9" ht="12.75" customHeight="1">
      <c r="B197" s="26"/>
      <c r="F197" s="17"/>
      <c r="G197" s="17"/>
      <c r="H197" s="17"/>
      <c r="I197" s="17"/>
    </row>
    <row r="198" spans="2:9" ht="12.75" customHeight="1">
      <c r="B198" s="26"/>
      <c r="F198" s="17"/>
      <c r="G198" s="17"/>
      <c r="H198" s="17"/>
      <c r="I198" s="17"/>
    </row>
    <row r="199" spans="2:9" ht="12.75" customHeight="1">
      <c r="B199" s="26"/>
      <c r="F199" s="17"/>
      <c r="G199" s="17"/>
      <c r="H199" s="17"/>
      <c r="I199" s="17"/>
    </row>
    <row r="200" spans="2:9" ht="12.75" customHeight="1">
      <c r="B200" s="26"/>
      <c r="F200" s="17"/>
      <c r="G200" s="17"/>
      <c r="H200" s="17"/>
      <c r="I200" s="17"/>
    </row>
    <row r="201" spans="2:9" ht="12.75" customHeight="1">
      <c r="B201" s="26"/>
      <c r="F201" s="17"/>
      <c r="G201" s="17"/>
      <c r="H201" s="17"/>
      <c r="I201" s="17"/>
    </row>
    <row r="202" spans="2:9" ht="12.75" customHeight="1">
      <c r="B202" s="26"/>
      <c r="F202" s="17"/>
      <c r="G202" s="17"/>
      <c r="H202" s="17"/>
      <c r="I202" s="17"/>
    </row>
    <row r="203" spans="1:2" ht="12.75" customHeight="1">
      <c r="A203" s="26">
        <v>15</v>
      </c>
      <c r="B203" s="26" t="s">
        <v>160</v>
      </c>
    </row>
    <row r="204" ht="12.75" customHeight="1">
      <c r="G204" s="125"/>
    </row>
    <row r="205" spans="2:9" ht="12.75" customHeight="1">
      <c r="B205" s="303" t="s">
        <v>299</v>
      </c>
      <c r="C205" s="303"/>
      <c r="D205" s="303"/>
      <c r="E205" s="303"/>
      <c r="F205" s="303"/>
      <c r="G205" s="303"/>
      <c r="H205" s="303"/>
      <c r="I205" s="303"/>
    </row>
    <row r="206" spans="2:9" ht="12.75" customHeight="1">
      <c r="B206" s="37"/>
      <c r="C206" s="37"/>
      <c r="D206" s="37"/>
      <c r="E206" s="37"/>
      <c r="F206" s="37"/>
      <c r="G206" s="37"/>
      <c r="H206" s="37"/>
      <c r="I206" s="37"/>
    </row>
    <row r="207" spans="1:5" ht="12.75" customHeight="1">
      <c r="A207" s="26">
        <v>16</v>
      </c>
      <c r="B207" s="26" t="s">
        <v>227</v>
      </c>
      <c r="E207" s="23"/>
    </row>
    <row r="208" spans="2:5" ht="12.75" customHeight="1">
      <c r="B208" s="26"/>
      <c r="E208" s="23"/>
    </row>
    <row r="209" spans="2:9" ht="12.75" customHeight="1">
      <c r="B209" s="298" t="s">
        <v>228</v>
      </c>
      <c r="C209" s="298"/>
      <c r="D209" s="298"/>
      <c r="E209" s="298"/>
      <c r="F209" s="298"/>
      <c r="G209" s="298"/>
      <c r="H209" s="298"/>
      <c r="I209" s="298"/>
    </row>
    <row r="210" spans="2:9" ht="12.75" customHeight="1">
      <c r="B210" s="26"/>
      <c r="E210" s="23"/>
      <c r="G210" s="137"/>
      <c r="H210" s="137"/>
      <c r="I210" s="137"/>
    </row>
    <row r="211" spans="1:9" ht="12.75" customHeight="1">
      <c r="A211" s="26">
        <v>17</v>
      </c>
      <c r="B211" s="285" t="s">
        <v>133</v>
      </c>
      <c r="C211" s="129"/>
      <c r="D211" s="129"/>
      <c r="E211" s="129"/>
      <c r="F211" s="129"/>
      <c r="G211" s="129"/>
      <c r="H211" s="129"/>
      <c r="I211" s="129"/>
    </row>
    <row r="212" spans="2:9" ht="12.75" customHeight="1">
      <c r="B212" s="129"/>
      <c r="C212" s="129"/>
      <c r="D212" s="129"/>
      <c r="E212" s="129"/>
      <c r="F212" s="129"/>
      <c r="G212" s="129"/>
      <c r="H212" s="129" t="s">
        <v>173</v>
      </c>
      <c r="I212" s="129"/>
    </row>
    <row r="213" spans="1:9" ht="12.75" customHeight="1">
      <c r="A213" s="138"/>
      <c r="B213" s="26"/>
      <c r="E213" s="23"/>
      <c r="G213" s="173" t="s">
        <v>292</v>
      </c>
      <c r="I213" s="171" t="s">
        <v>19</v>
      </c>
    </row>
    <row r="214" spans="1:9" ht="12.75" customHeight="1">
      <c r="A214" s="138"/>
      <c r="E214" s="23"/>
      <c r="G214" s="174"/>
      <c r="I214" s="171" t="s">
        <v>20</v>
      </c>
    </row>
    <row r="215" spans="1:9" ht="12.75" customHeight="1">
      <c r="A215" s="138"/>
      <c r="E215" s="23"/>
      <c r="G215" s="137" t="str">
        <f>+I215</f>
        <v>30 June 2006</v>
      </c>
      <c r="H215" s="137"/>
      <c r="I215" s="137" t="s">
        <v>119</v>
      </c>
    </row>
    <row r="216" spans="1:9" ht="12.75" customHeight="1">
      <c r="A216" s="138"/>
      <c r="E216" s="23"/>
      <c r="G216" s="174" t="s">
        <v>182</v>
      </c>
      <c r="I216" s="174" t="s">
        <v>182</v>
      </c>
    </row>
    <row r="217" spans="1:9" ht="12.75" customHeight="1">
      <c r="A217" s="138"/>
      <c r="B217" s="23" t="s">
        <v>277</v>
      </c>
      <c r="E217" s="23"/>
      <c r="G217" s="139"/>
      <c r="H217" s="221"/>
      <c r="I217" s="139"/>
    </row>
    <row r="218" spans="1:11" ht="12.75" customHeight="1">
      <c r="A218" s="138"/>
      <c r="B218" s="175" t="s">
        <v>278</v>
      </c>
      <c r="E218" s="23"/>
      <c r="F218" s="72"/>
      <c r="G218" s="73">
        <v>1273</v>
      </c>
      <c r="I218" s="73">
        <v>2253</v>
      </c>
      <c r="K218" s="11"/>
    </row>
    <row r="219" spans="1:11" ht="12.75" customHeight="1">
      <c r="A219" s="138"/>
      <c r="B219" s="175" t="s">
        <v>279</v>
      </c>
      <c r="E219" s="23"/>
      <c r="F219" s="72"/>
      <c r="G219" s="176">
        <v>-1</v>
      </c>
      <c r="I219" s="176">
        <v>3</v>
      </c>
      <c r="K219" s="11"/>
    </row>
    <row r="220" spans="1:11" ht="12.75" customHeight="1">
      <c r="A220" s="138"/>
      <c r="E220" s="23"/>
      <c r="F220" s="72"/>
      <c r="G220" s="73">
        <f>SUM(G218:G219)</f>
        <v>1272</v>
      </c>
      <c r="I220" s="73">
        <f>SUM(I218:I219)</f>
        <v>2256</v>
      </c>
      <c r="K220" s="11"/>
    </row>
    <row r="221" spans="1:11" ht="12.75" customHeight="1">
      <c r="A221" s="138"/>
      <c r="B221" s="23" t="s">
        <v>232</v>
      </c>
      <c r="E221" s="23"/>
      <c r="F221" s="72"/>
      <c r="G221" s="176">
        <v>116</v>
      </c>
      <c r="I221" s="73">
        <v>184</v>
      </c>
      <c r="K221" s="11"/>
    </row>
    <row r="222" spans="1:11" ht="12.75" customHeight="1" thickBot="1">
      <c r="A222" s="138"/>
      <c r="E222" s="23"/>
      <c r="F222" s="72"/>
      <c r="G222" s="177">
        <f>SUM(G220:G221)</f>
        <v>1388</v>
      </c>
      <c r="I222" s="177">
        <f>SUM(I220:I221)</f>
        <v>2440</v>
      </c>
      <c r="K222" s="11"/>
    </row>
    <row r="223" spans="1:10" ht="12.75" customHeight="1" thickTop="1">
      <c r="A223" s="138"/>
      <c r="E223" s="23"/>
      <c r="G223" s="139"/>
      <c r="J223" s="11"/>
    </row>
    <row r="224" spans="1:9" ht="12.75" customHeight="1">
      <c r="A224" s="138"/>
      <c r="B224" s="140"/>
      <c r="C224" s="140"/>
      <c r="D224" s="140"/>
      <c r="E224" s="140"/>
      <c r="F224" s="140"/>
      <c r="G224" s="140"/>
      <c r="H224" s="140"/>
      <c r="I224" s="140"/>
    </row>
    <row r="225" spans="1:9" ht="12.75" customHeight="1">
      <c r="A225" s="138"/>
      <c r="B225" s="140"/>
      <c r="C225" s="140"/>
      <c r="D225" s="140"/>
      <c r="E225" s="140"/>
      <c r="F225" s="140"/>
      <c r="G225" s="140"/>
      <c r="H225" s="140"/>
      <c r="I225" s="140"/>
    </row>
    <row r="226" spans="1:9" ht="12.75" customHeight="1">
      <c r="A226" s="138"/>
      <c r="B226" s="140"/>
      <c r="C226" s="140"/>
      <c r="D226" s="140"/>
      <c r="E226" s="140"/>
      <c r="F226" s="140"/>
      <c r="G226" s="140"/>
      <c r="H226" s="140"/>
      <c r="I226" s="140"/>
    </row>
    <row r="227" spans="1:9" ht="12.75" customHeight="1">
      <c r="A227" s="138"/>
      <c r="B227" s="140"/>
      <c r="C227" s="140"/>
      <c r="D227" s="140"/>
      <c r="E227" s="140"/>
      <c r="F227" s="140"/>
      <c r="G227" s="140"/>
      <c r="H227" s="140"/>
      <c r="I227" s="140"/>
    </row>
    <row r="228" spans="1:9" ht="12.75" customHeight="1">
      <c r="A228" s="26">
        <v>18</v>
      </c>
      <c r="B228" s="41" t="s">
        <v>293</v>
      </c>
      <c r="C228" s="179"/>
      <c r="D228" s="179"/>
      <c r="E228" s="179"/>
      <c r="F228" s="179"/>
      <c r="G228" s="179"/>
      <c r="H228" s="179"/>
      <c r="I228" s="179"/>
    </row>
    <row r="229" spans="2:9" ht="12.75" customHeight="1">
      <c r="B229" s="133"/>
      <c r="C229" s="133"/>
      <c r="D229" s="133"/>
      <c r="E229" s="133"/>
      <c r="F229" s="133"/>
      <c r="G229" s="133"/>
      <c r="H229" s="133"/>
      <c r="I229" s="133"/>
    </row>
    <row r="230" spans="2:9" ht="12.75" customHeight="1">
      <c r="B230" s="304" t="s">
        <v>120</v>
      </c>
      <c r="C230" s="304"/>
      <c r="D230" s="304"/>
      <c r="E230" s="304"/>
      <c r="F230" s="304"/>
      <c r="G230" s="304"/>
      <c r="H230" s="304"/>
      <c r="I230" s="304"/>
    </row>
    <row r="231" spans="2:9" ht="12.75" customHeight="1">
      <c r="B231" s="304"/>
      <c r="C231" s="304"/>
      <c r="D231" s="304"/>
      <c r="E231" s="304"/>
      <c r="F231" s="304"/>
      <c r="G231" s="304"/>
      <c r="H231" s="304"/>
      <c r="I231" s="304"/>
    </row>
    <row r="233" spans="1:2" ht="12.75" customHeight="1">
      <c r="A233" s="26">
        <v>19</v>
      </c>
      <c r="B233" s="26" t="s">
        <v>134</v>
      </c>
    </row>
    <row r="235" spans="1:9" ht="12.75" customHeight="1">
      <c r="A235" s="23"/>
      <c r="B235" s="23" t="s">
        <v>167</v>
      </c>
      <c r="C235" s="42" t="s">
        <v>294</v>
      </c>
      <c r="D235" s="42"/>
      <c r="E235" s="180"/>
      <c r="F235" s="180"/>
      <c r="G235" s="180"/>
      <c r="H235" s="180"/>
      <c r="I235" s="180"/>
    </row>
    <row r="236" spans="1:9" ht="12.75" customHeight="1">
      <c r="A236" s="23"/>
      <c r="C236" s="180"/>
      <c r="D236" s="180"/>
      <c r="E236" s="180"/>
      <c r="F236" s="180"/>
      <c r="G236" s="180"/>
      <c r="H236" s="180"/>
      <c r="I236" s="180"/>
    </row>
    <row r="237" spans="1:9" ht="12.75" customHeight="1">
      <c r="A237" s="138"/>
      <c r="B237" s="26"/>
      <c r="G237" s="173" t="s">
        <v>292</v>
      </c>
      <c r="I237" s="171" t="s">
        <v>19</v>
      </c>
    </row>
    <row r="238" spans="1:9" ht="12.75" customHeight="1">
      <c r="A238" s="138"/>
      <c r="E238" s="23"/>
      <c r="G238" s="171"/>
      <c r="I238" s="171" t="s">
        <v>20</v>
      </c>
    </row>
    <row r="239" spans="1:9" ht="12.75" customHeight="1">
      <c r="A239" s="138"/>
      <c r="E239" s="23"/>
      <c r="G239" s="137" t="str">
        <f>+G215</f>
        <v>30 June 2006</v>
      </c>
      <c r="H239" s="137"/>
      <c r="I239" s="137" t="str">
        <f>+I215</f>
        <v>30 June 2006</v>
      </c>
    </row>
    <row r="240" spans="1:9" ht="12.75" customHeight="1">
      <c r="A240" s="138"/>
      <c r="E240" s="23"/>
      <c r="G240" s="181" t="s">
        <v>182</v>
      </c>
      <c r="I240" s="174" t="s">
        <v>182</v>
      </c>
    </row>
    <row r="241" spans="1:9" ht="12.75" customHeight="1" thickBot="1">
      <c r="A241" s="138"/>
      <c r="C241" s="23" t="s">
        <v>295</v>
      </c>
      <c r="E241" s="23"/>
      <c r="G241" s="182">
        <v>0</v>
      </c>
      <c r="H241" s="141"/>
      <c r="I241" s="182">
        <v>0</v>
      </c>
    </row>
    <row r="242" spans="1:9" ht="12.75" customHeight="1" thickBot="1" thickTop="1">
      <c r="A242" s="138"/>
      <c r="C242" s="23" t="s">
        <v>10</v>
      </c>
      <c r="E242" s="23"/>
      <c r="F242" s="24"/>
      <c r="G242" s="183">
        <v>124</v>
      </c>
      <c r="I242" s="183">
        <v>124</v>
      </c>
    </row>
    <row r="243" spans="1:9" ht="12.75" customHeight="1" thickBot="1" thickTop="1">
      <c r="A243" s="138"/>
      <c r="C243" s="23" t="s">
        <v>11</v>
      </c>
      <c r="E243" s="23"/>
      <c r="G243" s="183">
        <v>73</v>
      </c>
      <c r="I243" s="183">
        <v>73</v>
      </c>
    </row>
    <row r="244" ht="12.75" customHeight="1" thickTop="1"/>
    <row r="245" spans="1:3" ht="12.75" customHeight="1">
      <c r="A245" s="23"/>
      <c r="B245" s="23" t="s">
        <v>168</v>
      </c>
      <c r="C245" s="23" t="s">
        <v>121</v>
      </c>
    </row>
    <row r="247" ht="12.75" customHeight="1">
      <c r="F247" s="174" t="s">
        <v>182</v>
      </c>
    </row>
    <row r="248" spans="2:6" ht="12.75">
      <c r="B248" s="23" t="s">
        <v>284</v>
      </c>
      <c r="C248" s="23" t="s">
        <v>283</v>
      </c>
      <c r="F248" s="17">
        <f>2603282/1000</f>
        <v>2603.282</v>
      </c>
    </row>
    <row r="249" spans="2:6" ht="12.75" customHeight="1">
      <c r="B249" s="23" t="s">
        <v>285</v>
      </c>
      <c r="C249" s="23" t="s">
        <v>282</v>
      </c>
      <c r="F249" s="17">
        <f>F248</f>
        <v>2603.282</v>
      </c>
    </row>
    <row r="250" spans="2:6" ht="12.75" customHeight="1">
      <c r="B250" s="23" t="s">
        <v>286</v>
      </c>
      <c r="C250" s="23" t="s">
        <v>281</v>
      </c>
      <c r="F250" s="17">
        <f>2868778/1000</f>
        <v>2868.778</v>
      </c>
    </row>
    <row r="251" spans="6:7" ht="12.75" customHeight="1">
      <c r="F251" s="24"/>
      <c r="G251" s="11"/>
    </row>
    <row r="252" spans="1:9" ht="12.75" customHeight="1">
      <c r="A252" s="26">
        <v>20</v>
      </c>
      <c r="B252" s="41" t="s">
        <v>136</v>
      </c>
      <c r="C252" s="37"/>
      <c r="D252" s="37"/>
      <c r="E252" s="37"/>
      <c r="F252" s="144"/>
      <c r="G252" s="144"/>
      <c r="H252" s="37"/>
      <c r="I252" s="37"/>
    </row>
    <row r="253" spans="6:8" ht="12.75" customHeight="1">
      <c r="F253" s="145"/>
      <c r="G253" s="145"/>
      <c r="H253" s="145"/>
    </row>
    <row r="254" spans="2:8" ht="12.75" customHeight="1">
      <c r="B254" s="42"/>
      <c r="C254" s="42"/>
      <c r="D254" s="42"/>
      <c r="E254" s="42"/>
      <c r="F254" s="42"/>
      <c r="G254" s="42"/>
      <c r="H254" s="42"/>
    </row>
    <row r="255" spans="2:8" ht="12.75" customHeight="1">
      <c r="B255" s="42"/>
      <c r="C255" s="42"/>
      <c r="D255" s="42"/>
      <c r="E255" s="42"/>
      <c r="F255" s="42"/>
      <c r="G255" s="42"/>
      <c r="H255" s="42"/>
    </row>
    <row r="256" spans="2:8" ht="12.75" customHeight="1">
      <c r="B256" s="42"/>
      <c r="C256" s="42"/>
      <c r="D256" s="42"/>
      <c r="E256" s="42"/>
      <c r="F256" s="42"/>
      <c r="G256" s="42"/>
      <c r="H256" s="42"/>
    </row>
    <row r="257" spans="2:8" ht="12.75" customHeight="1">
      <c r="B257" s="42"/>
      <c r="C257" s="42"/>
      <c r="D257" s="42"/>
      <c r="E257" s="42"/>
      <c r="F257" s="42"/>
      <c r="G257" s="42"/>
      <c r="H257" s="42"/>
    </row>
    <row r="258" spans="2:8" ht="12.75" customHeight="1">
      <c r="B258" s="42"/>
      <c r="C258" s="42"/>
      <c r="D258" s="42"/>
      <c r="E258" s="42"/>
      <c r="F258" s="42"/>
      <c r="G258" s="42"/>
      <c r="H258" s="42"/>
    </row>
    <row r="259" spans="2:8" ht="12.75" customHeight="1">
      <c r="B259" s="42"/>
      <c r="C259" s="42"/>
      <c r="D259" s="42"/>
      <c r="E259" s="42"/>
      <c r="F259" s="42"/>
      <c r="G259" s="42"/>
      <c r="H259" s="42"/>
    </row>
    <row r="260" spans="2:8" ht="12.75" customHeight="1">
      <c r="B260" s="42"/>
      <c r="C260" s="42"/>
      <c r="D260" s="42"/>
      <c r="E260" s="42"/>
      <c r="F260" s="42"/>
      <c r="G260" s="42"/>
      <c r="H260" s="42"/>
    </row>
    <row r="261" spans="2:8" ht="12.75" customHeight="1">
      <c r="B261" s="42"/>
      <c r="C261" s="42"/>
      <c r="D261" s="42"/>
      <c r="E261" s="42"/>
      <c r="F261" s="42"/>
      <c r="G261" s="42"/>
      <c r="H261" s="42"/>
    </row>
    <row r="262" spans="2:8" ht="12.75" customHeight="1">
      <c r="B262" s="42"/>
      <c r="C262" s="42"/>
      <c r="D262" s="42"/>
      <c r="E262" s="42"/>
      <c r="F262" s="42"/>
      <c r="G262" s="42"/>
      <c r="H262" s="42"/>
    </row>
    <row r="263" spans="2:8" ht="12.75" customHeight="1">
      <c r="B263" s="42"/>
      <c r="C263" s="42"/>
      <c r="D263" s="42"/>
      <c r="E263" s="42"/>
      <c r="F263" s="42"/>
      <c r="G263" s="42"/>
      <c r="H263" s="42"/>
    </row>
    <row r="264" spans="1:2" ht="12.75" customHeight="1">
      <c r="A264" s="26">
        <v>21</v>
      </c>
      <c r="B264" s="26" t="s">
        <v>137</v>
      </c>
    </row>
    <row r="266" spans="1:9" ht="12.75" customHeight="1">
      <c r="A266" s="138"/>
      <c r="E266" s="23"/>
      <c r="G266" s="171" t="s">
        <v>289</v>
      </c>
      <c r="H266" s="138"/>
      <c r="I266" s="46" t="s">
        <v>290</v>
      </c>
    </row>
    <row r="267" spans="1:9" ht="12.75" customHeight="1">
      <c r="A267" s="138"/>
      <c r="E267" s="23"/>
      <c r="G267" s="171" t="s">
        <v>182</v>
      </c>
      <c r="I267" s="171" t="s">
        <v>182</v>
      </c>
    </row>
    <row r="268" spans="1:9" ht="12.75" customHeight="1">
      <c r="A268" s="138"/>
      <c r="B268" s="23" t="s">
        <v>161</v>
      </c>
      <c r="E268" s="23"/>
      <c r="G268" s="139">
        <v>39639</v>
      </c>
      <c r="I268" s="139">
        <v>8414</v>
      </c>
    </row>
    <row r="269" spans="1:9" ht="12.75" customHeight="1">
      <c r="A269" s="138"/>
      <c r="B269" s="23" t="s">
        <v>162</v>
      </c>
      <c r="E269" s="23"/>
      <c r="G269" s="139">
        <v>33951</v>
      </c>
      <c r="I269" s="139">
        <v>243</v>
      </c>
    </row>
    <row r="270" spans="1:9" ht="12.75" customHeight="1" thickBot="1">
      <c r="A270" s="138"/>
      <c r="E270" s="23"/>
      <c r="G270" s="172">
        <f>SUM(G268:G269)</f>
        <v>73590</v>
      </c>
      <c r="H270" s="141"/>
      <c r="I270" s="172">
        <f>SUM(I268:I269)</f>
        <v>8657</v>
      </c>
    </row>
    <row r="271" spans="1:9" ht="12.75" customHeight="1" thickTop="1">
      <c r="A271" s="138"/>
      <c r="E271" s="23"/>
      <c r="G271" s="139"/>
      <c r="I271" s="141"/>
    </row>
    <row r="272" spans="1:7" ht="12.75" customHeight="1">
      <c r="A272" s="138"/>
      <c r="B272" s="23" t="s">
        <v>233</v>
      </c>
      <c r="E272" s="23"/>
      <c r="G272" s="139"/>
    </row>
    <row r="273" spans="1:7" ht="12.75" customHeight="1">
      <c r="A273" s="138"/>
      <c r="E273" s="23"/>
      <c r="G273" s="139"/>
    </row>
    <row r="274" spans="1:7" ht="12.75" customHeight="1">
      <c r="A274" s="138"/>
      <c r="B274" s="23" t="s">
        <v>26</v>
      </c>
      <c r="E274" s="23"/>
      <c r="G274" s="136">
        <v>1692</v>
      </c>
    </row>
    <row r="275" spans="1:7" ht="12.75" customHeight="1">
      <c r="A275" s="138"/>
      <c r="B275" s="166" t="s">
        <v>25</v>
      </c>
      <c r="C275" s="166"/>
      <c r="D275" s="166"/>
      <c r="E275" s="166"/>
      <c r="F275" s="166"/>
      <c r="G275" s="167">
        <v>855</v>
      </c>
    </row>
    <row r="276" spans="1:7" ht="12.75" customHeight="1">
      <c r="A276" s="138"/>
      <c r="E276" s="23"/>
      <c r="G276" s="136"/>
    </row>
    <row r="277" spans="1:7" ht="12.75" customHeight="1">
      <c r="A277" s="26">
        <v>22</v>
      </c>
      <c r="B277" s="26" t="s">
        <v>138</v>
      </c>
      <c r="G277" s="141"/>
    </row>
    <row r="278" ht="12.75" customHeight="1">
      <c r="A278" s="23"/>
    </row>
    <row r="279" spans="1:7" ht="12.75" customHeight="1">
      <c r="A279" s="23"/>
      <c r="B279" s="23" t="s">
        <v>41</v>
      </c>
      <c r="G279" s="141"/>
    </row>
    <row r="280" spans="1:8" ht="12.75" customHeight="1">
      <c r="A280" s="23"/>
      <c r="C280" s="27"/>
      <c r="D280" s="40"/>
      <c r="E280" s="206"/>
      <c r="F280" s="206"/>
      <c r="G280" s="207"/>
      <c r="H280" s="207"/>
    </row>
    <row r="281" spans="1:2" ht="12.75" customHeight="1">
      <c r="A281" s="26">
        <v>23</v>
      </c>
      <c r="B281" s="26" t="s">
        <v>139</v>
      </c>
    </row>
    <row r="283" spans="1:13" ht="12.75" customHeight="1">
      <c r="A283" s="23"/>
      <c r="B283" s="37"/>
      <c r="C283" s="37"/>
      <c r="D283" s="37"/>
      <c r="E283" s="37"/>
      <c r="F283" s="37"/>
      <c r="G283" s="37"/>
      <c r="H283" s="37"/>
      <c r="I283" s="37"/>
      <c r="K283" s="37"/>
      <c r="L283" s="37"/>
      <c r="M283" s="37"/>
    </row>
    <row r="284" spans="1:13" ht="12.75" customHeight="1">
      <c r="A284" s="23"/>
      <c r="B284" s="37"/>
      <c r="C284" s="37"/>
      <c r="D284" s="37"/>
      <c r="E284" s="37"/>
      <c r="F284" s="37"/>
      <c r="G284" s="37"/>
      <c r="H284" s="37"/>
      <c r="I284" s="37"/>
      <c r="K284" s="37"/>
      <c r="L284" s="37"/>
      <c r="M284" s="37"/>
    </row>
    <row r="285" spans="1:13" ht="12.75" customHeight="1">
      <c r="A285" s="23"/>
      <c r="B285" s="37"/>
      <c r="C285" s="37"/>
      <c r="D285" s="37"/>
      <c r="E285" s="37"/>
      <c r="F285" s="37"/>
      <c r="G285" s="37"/>
      <c r="H285" s="37"/>
      <c r="I285" s="37"/>
      <c r="K285" s="37"/>
      <c r="L285" s="37"/>
      <c r="M285" s="37"/>
    </row>
    <row r="286" spans="1:13" ht="12.75" customHeight="1">
      <c r="A286" s="23"/>
      <c r="B286" s="37"/>
      <c r="C286" s="37"/>
      <c r="D286" s="37"/>
      <c r="E286" s="37"/>
      <c r="F286" s="37"/>
      <c r="G286" s="37"/>
      <c r="H286" s="37"/>
      <c r="I286" s="37"/>
      <c r="K286" s="37"/>
      <c r="L286" s="37"/>
      <c r="M286" s="37"/>
    </row>
    <row r="287" spans="1:13" ht="12.75" customHeight="1">
      <c r="A287" s="23"/>
      <c r="B287" s="37"/>
      <c r="C287" s="37"/>
      <c r="D287" s="37"/>
      <c r="E287" s="37"/>
      <c r="F287" s="37"/>
      <c r="G287" s="37"/>
      <c r="H287" s="37"/>
      <c r="I287" s="37"/>
      <c r="K287" s="37"/>
      <c r="L287" s="37"/>
      <c r="M287" s="37"/>
    </row>
    <row r="288" spans="1:13" ht="12.75" customHeight="1">
      <c r="A288" s="23"/>
      <c r="B288" s="37"/>
      <c r="C288" s="37"/>
      <c r="D288" s="37"/>
      <c r="E288" s="37"/>
      <c r="F288" s="37"/>
      <c r="G288" s="37"/>
      <c r="H288" s="37"/>
      <c r="I288" s="37"/>
      <c r="K288" s="37"/>
      <c r="L288" s="37"/>
      <c r="M288" s="37"/>
    </row>
    <row r="289" spans="1:13" ht="12.75" customHeight="1">
      <c r="A289" s="23"/>
      <c r="B289" s="37"/>
      <c r="C289" s="37"/>
      <c r="D289" s="37"/>
      <c r="E289" s="37"/>
      <c r="F289" s="37"/>
      <c r="G289" s="37"/>
      <c r="H289" s="37"/>
      <c r="I289" s="37"/>
      <c r="K289" s="37"/>
      <c r="L289" s="37"/>
      <c r="M289" s="37"/>
    </row>
    <row r="290" spans="1:13" ht="12.75" customHeight="1">
      <c r="A290" s="23"/>
      <c r="B290" s="37"/>
      <c r="C290" s="37"/>
      <c r="D290" s="37"/>
      <c r="E290" s="37"/>
      <c r="F290" s="37"/>
      <c r="G290" s="37"/>
      <c r="H290" s="37"/>
      <c r="I290" s="37"/>
      <c r="K290" s="37"/>
      <c r="L290" s="37"/>
      <c r="M290" s="37"/>
    </row>
    <row r="291" spans="1:13" ht="12.75" customHeight="1">
      <c r="A291" s="23"/>
      <c r="B291" s="37"/>
      <c r="C291" s="37"/>
      <c r="D291" s="37"/>
      <c r="E291" s="37"/>
      <c r="F291" s="37"/>
      <c r="G291" s="37"/>
      <c r="H291" s="37"/>
      <c r="I291" s="37"/>
      <c r="K291" s="37"/>
      <c r="L291" s="37"/>
      <c r="M291" s="37"/>
    </row>
    <row r="292" spans="1:13" ht="12.75" customHeight="1">
      <c r="A292" s="23"/>
      <c r="B292" s="37"/>
      <c r="C292" s="37"/>
      <c r="D292" s="37"/>
      <c r="E292" s="37"/>
      <c r="F292" s="37"/>
      <c r="G292" s="37"/>
      <c r="H292" s="37"/>
      <c r="I292" s="37"/>
      <c r="K292" s="37"/>
      <c r="L292" s="37"/>
      <c r="M292" s="37"/>
    </row>
    <row r="293" spans="1:13" ht="12.75" customHeight="1">
      <c r="A293" s="23"/>
      <c r="B293" s="37"/>
      <c r="C293" s="37"/>
      <c r="D293" s="37"/>
      <c r="E293" s="37"/>
      <c r="F293" s="37"/>
      <c r="G293" s="37"/>
      <c r="H293" s="37"/>
      <c r="I293" s="37"/>
      <c r="K293" s="37"/>
      <c r="L293" s="37"/>
      <c r="M293" s="37"/>
    </row>
    <row r="294" spans="1:5" ht="12.75" customHeight="1">
      <c r="A294" s="26">
        <v>24</v>
      </c>
      <c r="B294" s="26" t="s">
        <v>170</v>
      </c>
      <c r="C294" s="17"/>
      <c r="D294" s="17"/>
      <c r="E294" s="23"/>
    </row>
    <row r="295" spans="2:5" ht="12.75" customHeight="1">
      <c r="B295" s="26"/>
      <c r="C295" s="17"/>
      <c r="D295" s="17"/>
      <c r="E295" s="23"/>
    </row>
    <row r="296" spans="3:5" ht="12.75" customHeight="1">
      <c r="C296" s="17"/>
      <c r="D296" s="17"/>
      <c r="E296" s="23"/>
    </row>
    <row r="297" spans="3:5" ht="12.75" customHeight="1">
      <c r="C297" s="17"/>
      <c r="D297" s="17"/>
      <c r="E297" s="23"/>
    </row>
    <row r="298" spans="3:5" ht="12.75" customHeight="1">
      <c r="C298" s="17"/>
      <c r="D298" s="17"/>
      <c r="E298" s="23"/>
    </row>
    <row r="299" spans="3:5" ht="12.75" customHeight="1">
      <c r="C299" s="17"/>
      <c r="D299" s="17"/>
      <c r="E299" s="23"/>
    </row>
    <row r="300" spans="3:5" ht="12.75" customHeight="1">
      <c r="C300" s="17"/>
      <c r="D300" s="17"/>
      <c r="E300" s="23"/>
    </row>
    <row r="301" spans="3:5" ht="12.75" customHeight="1">
      <c r="C301" s="17"/>
      <c r="D301" s="17"/>
      <c r="E301" s="23"/>
    </row>
    <row r="302" spans="3:5" ht="12.75" customHeight="1">
      <c r="C302" s="17"/>
      <c r="D302" s="17"/>
      <c r="E302" s="23"/>
    </row>
    <row r="303" spans="1:5" ht="12.75" customHeight="1">
      <c r="A303" s="26">
        <v>25</v>
      </c>
      <c r="B303" s="26" t="s">
        <v>18</v>
      </c>
      <c r="C303" s="17"/>
      <c r="D303" s="17"/>
      <c r="E303" s="23"/>
    </row>
    <row r="304" spans="2:5" ht="12.75" customHeight="1">
      <c r="B304" s="26"/>
      <c r="C304" s="17"/>
      <c r="D304" s="17"/>
      <c r="E304" s="23"/>
    </row>
    <row r="305" spans="2:9" ht="12.75" customHeight="1">
      <c r="B305" s="23" t="s">
        <v>167</v>
      </c>
      <c r="C305" s="17"/>
      <c r="D305" s="17"/>
      <c r="E305" s="23"/>
      <c r="F305" s="297" t="s">
        <v>94</v>
      </c>
      <c r="G305" s="297"/>
      <c r="H305" s="297" t="s">
        <v>95</v>
      </c>
      <c r="I305" s="297"/>
    </row>
    <row r="306" spans="2:9" ht="12.75" customHeight="1">
      <c r="B306" s="26"/>
      <c r="C306" s="17"/>
      <c r="D306" s="17"/>
      <c r="E306" s="23"/>
      <c r="F306" s="168" t="s">
        <v>35</v>
      </c>
      <c r="G306" s="168" t="s">
        <v>156</v>
      </c>
      <c r="H306" s="168" t="s">
        <v>35</v>
      </c>
      <c r="I306" s="168" t="s">
        <v>156</v>
      </c>
    </row>
    <row r="307" spans="2:5" ht="12.75" customHeight="1">
      <c r="B307" s="26"/>
      <c r="C307" s="17"/>
      <c r="D307" s="17"/>
      <c r="E307" s="23"/>
    </row>
    <row r="308" spans="3:9" ht="12.75" customHeight="1">
      <c r="C308" s="17" t="s">
        <v>78</v>
      </c>
      <c r="D308" s="17"/>
      <c r="E308" s="23"/>
      <c r="F308" s="204"/>
      <c r="G308" s="11"/>
      <c r="H308" s="11"/>
      <c r="I308" s="11"/>
    </row>
    <row r="309" spans="3:9" ht="12.75" customHeight="1">
      <c r="C309" s="17"/>
      <c r="D309" s="17"/>
      <c r="E309" s="23"/>
      <c r="F309" s="11"/>
      <c r="G309" s="11"/>
      <c r="H309" s="11"/>
      <c r="I309" s="11"/>
    </row>
    <row r="310" spans="3:9" ht="12.75" customHeight="1">
      <c r="C310" s="17" t="s">
        <v>1</v>
      </c>
      <c r="D310" s="17"/>
      <c r="E310" s="23"/>
      <c r="F310" s="11"/>
      <c r="G310" s="11"/>
      <c r="H310" s="11"/>
      <c r="I310" s="11"/>
    </row>
    <row r="311" spans="3:9" ht="12.75" customHeight="1" thickBot="1">
      <c r="C311" s="17" t="s">
        <v>2</v>
      </c>
      <c r="D311" s="17"/>
      <c r="E311" s="23"/>
      <c r="F311" s="169">
        <v>750</v>
      </c>
      <c r="G311" s="169">
        <v>692</v>
      </c>
      <c r="H311" s="169">
        <v>1238</v>
      </c>
      <c r="I311" s="169">
        <v>1168</v>
      </c>
    </row>
    <row r="312" spans="3:9" ht="12.75" customHeight="1" thickTop="1">
      <c r="C312" s="17"/>
      <c r="D312" s="17"/>
      <c r="E312" s="23"/>
      <c r="F312" s="17"/>
      <c r="G312" s="17"/>
      <c r="H312" s="17"/>
      <c r="I312" s="17"/>
    </row>
    <row r="313" spans="3:9" ht="12.75" customHeight="1">
      <c r="C313" s="17" t="s">
        <v>89</v>
      </c>
      <c r="D313" s="17"/>
      <c r="E313" s="23"/>
      <c r="F313" s="17"/>
      <c r="G313" s="17"/>
      <c r="H313" s="17"/>
      <c r="I313" s="17"/>
    </row>
    <row r="314" spans="3:9" ht="12.75" customHeight="1">
      <c r="C314" s="17" t="s">
        <v>93</v>
      </c>
      <c r="D314" s="17"/>
      <c r="E314" s="23"/>
      <c r="F314" s="17">
        <v>136705</v>
      </c>
      <c r="G314" s="17">
        <v>142150</v>
      </c>
      <c r="H314" s="17">
        <v>136705</v>
      </c>
      <c r="I314" s="17">
        <v>142150</v>
      </c>
    </row>
    <row r="315" spans="3:9" ht="12.75" customHeight="1">
      <c r="C315" s="17" t="s">
        <v>40</v>
      </c>
      <c r="D315" s="17"/>
      <c r="E315" s="23"/>
      <c r="F315" s="25">
        <v>-672</v>
      </c>
      <c r="G315" s="25">
        <v>-1813</v>
      </c>
      <c r="H315" s="25">
        <v>-467</v>
      </c>
      <c r="I315" s="25">
        <v>-1010</v>
      </c>
    </row>
    <row r="316" spans="3:9" ht="12.75" customHeight="1" thickBot="1">
      <c r="C316" s="17"/>
      <c r="D316" s="17"/>
      <c r="E316" s="23"/>
      <c r="F316" s="169">
        <f>+F314+F315</f>
        <v>136033</v>
      </c>
      <c r="G316" s="169">
        <f>+G314+G315</f>
        <v>140337</v>
      </c>
      <c r="H316" s="169">
        <f>+H314+H315</f>
        <v>136238</v>
      </c>
      <c r="I316" s="169">
        <f>+I314+I315</f>
        <v>141140</v>
      </c>
    </row>
    <row r="317" spans="3:9" ht="12.75" customHeight="1" thickTop="1">
      <c r="C317" s="22"/>
      <c r="D317" s="22"/>
      <c r="E317" s="23"/>
      <c r="F317" s="17"/>
      <c r="G317" s="17"/>
      <c r="H317" s="17"/>
      <c r="I317" s="17"/>
    </row>
    <row r="318" spans="3:9" ht="12.75" customHeight="1">
      <c r="C318" s="17" t="s">
        <v>79</v>
      </c>
      <c r="D318" s="17"/>
      <c r="E318" s="23"/>
      <c r="F318" s="204">
        <f>(F311/F316)*100</f>
        <v>0.5513368079804165</v>
      </c>
      <c r="G318" s="11">
        <f>(G311/G316)*100</f>
        <v>0.4930987551394144</v>
      </c>
      <c r="H318" s="204">
        <f>(H311/H316)*100</f>
        <v>0.9087038858468269</v>
      </c>
      <c r="I318" s="11">
        <f>(I311/I316)*100</f>
        <v>0.8275471163383874</v>
      </c>
    </row>
    <row r="319" spans="3:9" ht="12.75" customHeight="1">
      <c r="C319" s="17"/>
      <c r="D319" s="17"/>
      <c r="E319" s="23"/>
      <c r="G319" s="17"/>
      <c r="I319" s="17"/>
    </row>
    <row r="320" spans="2:9" ht="12.75" customHeight="1">
      <c r="B320" s="23" t="s">
        <v>168</v>
      </c>
      <c r="C320" s="17"/>
      <c r="D320" s="17"/>
      <c r="E320" s="23"/>
      <c r="F320" s="297" t="s">
        <v>94</v>
      </c>
      <c r="G320" s="297"/>
      <c r="H320" s="297" t="s">
        <v>95</v>
      </c>
      <c r="I320" s="297"/>
    </row>
    <row r="321" spans="2:9" ht="12.75" customHeight="1">
      <c r="B321" s="26"/>
      <c r="C321" s="17"/>
      <c r="D321" s="17"/>
      <c r="E321" s="23"/>
      <c r="F321" s="168" t="s">
        <v>34</v>
      </c>
      <c r="G321" s="168" t="s">
        <v>237</v>
      </c>
      <c r="H321" s="168" t="s">
        <v>34</v>
      </c>
      <c r="I321" s="168" t="s">
        <v>237</v>
      </c>
    </row>
    <row r="322" spans="2:9" ht="12.75" customHeight="1">
      <c r="B322" s="26"/>
      <c r="C322" s="17"/>
      <c r="D322" s="17"/>
      <c r="E322" s="23"/>
      <c r="G322" s="17"/>
      <c r="I322" s="17"/>
    </row>
    <row r="323" spans="3:9" ht="12.75" customHeight="1">
      <c r="C323" s="17" t="s">
        <v>80</v>
      </c>
      <c r="D323" s="17"/>
      <c r="E323" s="23"/>
      <c r="F323" s="17"/>
      <c r="G323" s="17"/>
      <c r="H323" s="17"/>
      <c r="I323" s="17"/>
    </row>
    <row r="324" spans="3:9" ht="12.75" customHeight="1">
      <c r="C324" s="17"/>
      <c r="D324" s="17"/>
      <c r="E324" s="23"/>
      <c r="F324" s="17"/>
      <c r="G324" s="17"/>
      <c r="H324" s="17"/>
      <c r="I324" s="17"/>
    </row>
    <row r="325" spans="3:9" ht="12.75" customHeight="1">
      <c r="C325" s="17" t="s">
        <v>1</v>
      </c>
      <c r="D325" s="17"/>
      <c r="E325" s="23"/>
      <c r="F325" s="17"/>
      <c r="G325" s="17"/>
      <c r="H325" s="17"/>
      <c r="I325" s="17"/>
    </row>
    <row r="326" spans="2:9" ht="12.75" customHeight="1" thickBot="1">
      <c r="B326" s="26"/>
      <c r="C326" s="17" t="s">
        <v>2</v>
      </c>
      <c r="D326" s="17"/>
      <c r="E326" s="23"/>
      <c r="F326" s="169">
        <f>F311</f>
        <v>750</v>
      </c>
      <c r="G326" s="169">
        <f>G311</f>
        <v>692</v>
      </c>
      <c r="H326" s="169">
        <f>H311</f>
        <v>1238</v>
      </c>
      <c r="I326" s="169">
        <f>I311</f>
        <v>1168</v>
      </c>
    </row>
    <row r="327" spans="2:9" ht="12.75" customHeight="1" thickTop="1">
      <c r="B327" s="26"/>
      <c r="C327" s="17"/>
      <c r="D327" s="17"/>
      <c r="E327" s="23"/>
      <c r="F327" s="17"/>
      <c r="G327" s="17"/>
      <c r="H327" s="17"/>
      <c r="I327" s="17"/>
    </row>
    <row r="328" spans="2:9" ht="12.75" customHeight="1">
      <c r="B328" s="26"/>
      <c r="C328" s="17" t="s">
        <v>89</v>
      </c>
      <c r="D328" s="17"/>
      <c r="E328" s="23"/>
      <c r="F328" s="17"/>
      <c r="G328" s="17"/>
      <c r="H328" s="17"/>
      <c r="I328" s="17"/>
    </row>
    <row r="329" spans="2:9" ht="12.75" customHeight="1">
      <c r="B329" s="26"/>
      <c r="C329" s="17" t="s">
        <v>93</v>
      </c>
      <c r="D329" s="17"/>
      <c r="E329" s="23"/>
      <c r="F329" s="17">
        <f>+F316</f>
        <v>136033</v>
      </c>
      <c r="G329" s="17">
        <f>+G316</f>
        <v>140337</v>
      </c>
      <c r="H329" s="17">
        <f>+H316</f>
        <v>136238</v>
      </c>
      <c r="I329" s="17">
        <f>+I316</f>
        <v>141140</v>
      </c>
    </row>
    <row r="330" spans="2:9" ht="12.75" customHeight="1">
      <c r="B330" s="26"/>
      <c r="C330" s="17"/>
      <c r="D330" s="17"/>
      <c r="E330" s="23"/>
      <c r="F330" s="17"/>
      <c r="G330" s="17"/>
      <c r="H330" s="17"/>
      <c r="I330" s="17"/>
    </row>
    <row r="331" spans="2:9" ht="12.75" customHeight="1">
      <c r="B331" s="26"/>
      <c r="C331" s="17" t="s">
        <v>90</v>
      </c>
      <c r="D331" s="17"/>
      <c r="E331" s="23"/>
      <c r="F331" s="17"/>
      <c r="G331" s="17"/>
      <c r="H331" s="17"/>
      <c r="I331" s="17"/>
    </row>
    <row r="332" spans="2:9" ht="12.75" customHeight="1">
      <c r="B332" s="26"/>
      <c r="C332" s="170" t="s">
        <v>91</v>
      </c>
      <c r="D332" s="170"/>
      <c r="E332" s="23"/>
      <c r="F332" s="17">
        <v>0</v>
      </c>
      <c r="G332" s="17">
        <v>0</v>
      </c>
      <c r="H332" s="17">
        <v>0</v>
      </c>
      <c r="I332" s="17">
        <v>0</v>
      </c>
    </row>
    <row r="333" spans="2:9" ht="12.75" customHeight="1">
      <c r="B333" s="26"/>
      <c r="C333" s="170" t="s">
        <v>92</v>
      </c>
      <c r="D333" s="170"/>
      <c r="E333" s="23"/>
      <c r="F333" s="25">
        <v>0</v>
      </c>
      <c r="G333" s="25">
        <v>0</v>
      </c>
      <c r="H333" s="25">
        <v>0</v>
      </c>
      <c r="I333" s="25">
        <v>0</v>
      </c>
    </row>
    <row r="334" spans="2:9" ht="12.75" customHeight="1">
      <c r="B334" s="26"/>
      <c r="C334" s="17" t="s">
        <v>89</v>
      </c>
      <c r="D334" s="17"/>
      <c r="E334" s="23"/>
      <c r="F334" s="17"/>
      <c r="G334" s="17"/>
      <c r="H334" s="17"/>
      <c r="I334" s="17"/>
    </row>
    <row r="335" spans="2:9" ht="12.75" customHeight="1">
      <c r="B335" s="26"/>
      <c r="C335" s="17" t="s">
        <v>103</v>
      </c>
      <c r="D335" s="17"/>
      <c r="E335" s="23"/>
      <c r="F335" s="17"/>
      <c r="G335" s="17"/>
      <c r="H335" s="17"/>
      <c r="I335" s="17"/>
    </row>
    <row r="336" spans="2:9" ht="12.75" customHeight="1" thickBot="1">
      <c r="B336" s="26"/>
      <c r="C336" s="17" t="s">
        <v>104</v>
      </c>
      <c r="D336" s="17"/>
      <c r="E336" s="23"/>
      <c r="F336" s="169">
        <f>SUM(F329:F333)</f>
        <v>136033</v>
      </c>
      <c r="G336" s="169">
        <f>SUM(G329:G333)</f>
        <v>140337</v>
      </c>
      <c r="H336" s="169">
        <f>SUM(H329:H333)</f>
        <v>136238</v>
      </c>
      <c r="I336" s="169">
        <f>SUM(I329:I333)</f>
        <v>141140</v>
      </c>
    </row>
    <row r="337" spans="2:9" ht="12.75" customHeight="1" thickTop="1">
      <c r="B337" s="26"/>
      <c r="C337" s="17"/>
      <c r="D337" s="17"/>
      <c r="E337" s="23"/>
      <c r="F337" s="11"/>
      <c r="G337" s="11"/>
      <c r="H337" s="11"/>
      <c r="I337" s="11"/>
    </row>
    <row r="338" spans="2:9" ht="12.75" customHeight="1">
      <c r="B338" s="26"/>
      <c r="C338" s="17" t="s">
        <v>81</v>
      </c>
      <c r="D338" s="17"/>
      <c r="E338" s="23"/>
      <c r="F338" s="11">
        <f>(F326/F336)*100</f>
        <v>0.5513368079804165</v>
      </c>
      <c r="G338" s="11">
        <f>(G326/G336)*100</f>
        <v>0.4930987551394144</v>
      </c>
      <c r="H338" s="11">
        <f>(H326/H336)*100</f>
        <v>0.9087038858468269</v>
      </c>
      <c r="I338" s="11">
        <f>(I326/I336)*100</f>
        <v>0.8275471163383874</v>
      </c>
    </row>
    <row r="339" spans="2:8" ht="12.75" customHeight="1">
      <c r="B339" s="128"/>
      <c r="C339" s="37"/>
      <c r="D339" s="37"/>
      <c r="E339" s="37"/>
      <c r="F339" s="37"/>
      <c r="H339" s="128"/>
    </row>
    <row r="340" spans="1:11" ht="12.75" customHeight="1">
      <c r="A340" s="138"/>
      <c r="B340" s="23" t="s">
        <v>188</v>
      </c>
      <c r="C340" s="129"/>
      <c r="D340" s="129"/>
      <c r="E340" s="132"/>
      <c r="F340" s="129"/>
      <c r="G340" s="37"/>
      <c r="H340" s="129"/>
      <c r="J340" s="129"/>
      <c r="K340" s="129"/>
    </row>
    <row r="341" spans="1:11" ht="12.75" customHeight="1">
      <c r="A341" s="23"/>
      <c r="B341" s="129"/>
      <c r="C341" s="129"/>
      <c r="D341" s="129"/>
      <c r="E341" s="132"/>
      <c r="F341" s="129"/>
      <c r="G341" s="129"/>
      <c r="H341" s="129"/>
      <c r="I341" s="129"/>
      <c r="J341" s="129"/>
      <c r="K341" s="129"/>
    </row>
    <row r="342" spans="2:9" ht="12.75" customHeight="1">
      <c r="B342" s="23" t="s">
        <v>189</v>
      </c>
      <c r="G342" s="129"/>
      <c r="I342" s="129"/>
    </row>
    <row r="343" ht="12.75" customHeight="1">
      <c r="B343" s="23" t="s">
        <v>190</v>
      </c>
    </row>
  </sheetData>
  <mergeCells count="17">
    <mergeCell ref="B205:I205"/>
    <mergeCell ref="B230:I231"/>
    <mergeCell ref="B126:C130"/>
    <mergeCell ref="B131:C131"/>
    <mergeCell ref="B132:C132"/>
    <mergeCell ref="B134:C134"/>
    <mergeCell ref="B133:C133"/>
    <mergeCell ref="F320:G320"/>
    <mergeCell ref="H320:I320"/>
    <mergeCell ref="B136:I138"/>
    <mergeCell ref="B171:I171"/>
    <mergeCell ref="F305:G305"/>
    <mergeCell ref="H305:I305"/>
    <mergeCell ref="B142:I142"/>
    <mergeCell ref="B150:I151"/>
    <mergeCell ref="B209:I209"/>
    <mergeCell ref="B155:I155"/>
  </mergeCells>
  <printOptions/>
  <pageMargins left="0.83" right="0.28" top="0.5" bottom="0.25" header="0" footer="0"/>
  <pageSetup firstPageNumber="5" useFirstPageNumber="1" horizontalDpi="600" verticalDpi="600" orientation="portrait" paperSize="9" scale="79" r:id="rId2"/>
  <headerFooter alignWithMargins="0">
    <oddFooter>&amp;CPage &amp;P</oddFooter>
  </headerFooter>
  <rowBreaks count="4" manualBreakCount="4">
    <brk id="73" max="8" man="1"/>
    <brk id="139" max="8" man="1"/>
    <brk id="210" max="8" man="1"/>
    <brk id="275"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pane xSplit="2" ySplit="8" topLeftCell="D9" activePane="bottomRight" state="frozen"/>
      <selection pane="topLeft" activeCell="H33" sqref="H33"/>
      <selection pane="topRight" activeCell="H33" sqref="H33"/>
      <selection pane="bottomLeft" activeCell="H33" sqref="H33"/>
      <selection pane="bottomRight" activeCell="E11" sqref="E11"/>
    </sheetView>
  </sheetViews>
  <sheetFormatPr defaultColWidth="9.00390625" defaultRowHeight="13.5" customHeight="1"/>
  <cols>
    <col min="1" max="1" width="3.25390625" style="5" customWidth="1"/>
    <col min="2" max="2" width="34.375" style="5" customWidth="1"/>
    <col min="3" max="7" width="13.625" style="5" customWidth="1"/>
    <col min="8" max="8" width="14.50390625" style="5" customWidth="1"/>
    <col min="9" max="9" width="13.625" style="5" customWidth="1"/>
    <col min="10" max="10" width="10.125" style="5" bestFit="1" customWidth="1"/>
    <col min="11" max="16384" width="9.00390625" style="5" customWidth="1"/>
  </cols>
  <sheetData>
    <row r="1" spans="1:2" ht="13.5" customHeight="1">
      <c r="A1" s="50">
        <v>8</v>
      </c>
      <c r="B1" s="16" t="s">
        <v>140</v>
      </c>
    </row>
    <row r="2" spans="1:2" ht="13.5" customHeight="1">
      <c r="A2" s="49"/>
      <c r="B2" s="16"/>
    </row>
    <row r="3" spans="1:2" ht="13.5" customHeight="1">
      <c r="A3" s="49"/>
      <c r="B3" s="5" t="s">
        <v>122</v>
      </c>
    </row>
    <row r="4" ht="13.5" customHeight="1">
      <c r="A4" s="16"/>
    </row>
    <row r="5" spans="1:2" ht="13.5" customHeight="1">
      <c r="A5" s="16"/>
      <c r="B5" s="16" t="s">
        <v>291</v>
      </c>
    </row>
    <row r="6" spans="3:9" s="16" customFormat="1" ht="13.5" customHeight="1">
      <c r="C6" s="288" t="s">
        <v>181</v>
      </c>
      <c r="D6" s="288" t="s">
        <v>179</v>
      </c>
      <c r="E6" s="288" t="s">
        <v>180</v>
      </c>
      <c r="F6" s="288" t="s">
        <v>9</v>
      </c>
      <c r="G6" s="288" t="s">
        <v>51</v>
      </c>
      <c r="H6" s="288" t="s">
        <v>107</v>
      </c>
      <c r="I6" s="288" t="s">
        <v>108</v>
      </c>
    </row>
    <row r="7" spans="3:9" s="16" customFormat="1" ht="13.5" customHeight="1">
      <c r="C7" s="288"/>
      <c r="D7" s="288"/>
      <c r="E7" s="288"/>
      <c r="F7" s="288"/>
      <c r="G7" s="288"/>
      <c r="H7" s="288"/>
      <c r="I7" s="288"/>
    </row>
    <row r="8" spans="3:9" s="16" customFormat="1" ht="13.5" customHeight="1">
      <c r="C8" s="21" t="s">
        <v>163</v>
      </c>
      <c r="D8" s="21" t="s">
        <v>163</v>
      </c>
      <c r="E8" s="21" t="s">
        <v>163</v>
      </c>
      <c r="F8" s="21" t="s">
        <v>163</v>
      </c>
      <c r="G8" s="21" t="s">
        <v>163</v>
      </c>
      <c r="H8" s="21" t="s">
        <v>163</v>
      </c>
      <c r="I8" s="21" t="s">
        <v>163</v>
      </c>
    </row>
    <row r="9" spans="3:9" s="16" customFormat="1" ht="13.5" customHeight="1">
      <c r="C9" s="21"/>
      <c r="D9" s="21"/>
      <c r="E9" s="21"/>
      <c r="F9" s="21"/>
      <c r="G9" s="21"/>
      <c r="H9" s="21"/>
      <c r="I9" s="21"/>
    </row>
    <row r="10" spans="2:9" ht="13.5" customHeight="1">
      <c r="B10" s="16" t="s">
        <v>109</v>
      </c>
      <c r="C10" s="5">
        <v>41888775.7</v>
      </c>
      <c r="D10" s="17">
        <v>35237157.1</v>
      </c>
      <c r="E10" s="5">
        <v>7079007.6</v>
      </c>
      <c r="F10" s="5">
        <v>7964654.8</v>
      </c>
      <c r="G10" s="5">
        <v>2829267</v>
      </c>
      <c r="I10" s="5">
        <f>SUM(C10:H10)</f>
        <v>94998862.2</v>
      </c>
    </row>
    <row r="11" ht="13.5" customHeight="1">
      <c r="J11" s="1"/>
    </row>
    <row r="12" spans="2:9" ht="13.5" customHeight="1">
      <c r="B12" s="16" t="s">
        <v>110</v>
      </c>
      <c r="I12" s="17"/>
    </row>
    <row r="13" spans="2:9" ht="13.5" customHeight="1">
      <c r="B13" s="1" t="s">
        <v>132</v>
      </c>
      <c r="C13" s="5">
        <v>-1347496</v>
      </c>
      <c r="D13" s="5">
        <v>5245083.1</v>
      </c>
      <c r="E13" s="17">
        <v>-753895.5</v>
      </c>
      <c r="F13" s="5">
        <v>1125057.2</v>
      </c>
      <c r="G13" s="5">
        <v>446312</v>
      </c>
      <c r="H13" s="5">
        <v>975900</v>
      </c>
      <c r="I13" s="17">
        <f>SUM(C13:H13)</f>
        <v>5690960.8</v>
      </c>
    </row>
    <row r="14" spans="2:9" ht="13.5" customHeight="1">
      <c r="B14" s="1" t="s">
        <v>177</v>
      </c>
      <c r="I14" s="5">
        <v>-1612884</v>
      </c>
    </row>
    <row r="15" spans="2:9" ht="13.5" customHeight="1">
      <c r="B15" s="1" t="s">
        <v>236</v>
      </c>
      <c r="E15" s="5">
        <v>-2012.7</v>
      </c>
      <c r="I15" s="5">
        <v>-2012.7</v>
      </c>
    </row>
    <row r="16" spans="2:9" ht="13.5" customHeight="1">
      <c r="B16" s="1" t="s">
        <v>230</v>
      </c>
      <c r="I16" s="29">
        <v>-2440195.3</v>
      </c>
    </row>
    <row r="17" spans="2:9" ht="13.5" customHeight="1" thickBot="1">
      <c r="B17" s="1" t="s">
        <v>15</v>
      </c>
      <c r="I17" s="244">
        <f>SUM(I13:I16)</f>
        <v>1635868.7999999998</v>
      </c>
    </row>
    <row r="18" ht="13.5" customHeight="1">
      <c r="J18" s="1"/>
    </row>
    <row r="19" ht="13.5" customHeight="1">
      <c r="H19" s="5" t="s">
        <v>173</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rstPageNumber="10" useFirstPageNumber="1" fitToHeight="1" fitToWidth="1" horizontalDpi="600" verticalDpi="600" orientation="landscape" paperSize="9" scale="9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Tai Li Ching</cp:lastModifiedBy>
  <cp:lastPrinted>2006-08-23T06:05:53Z</cp:lastPrinted>
  <dcterms:created xsi:type="dcterms:W3CDTF">1998-04-16T02:45:35Z</dcterms:created>
  <dcterms:modified xsi:type="dcterms:W3CDTF">2006-08-28T04:50:37Z</dcterms:modified>
  <cp:category/>
  <cp:version/>
  <cp:contentType/>
  <cp:contentStatus/>
</cp:coreProperties>
</file>