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661" yWindow="120" windowWidth="9420" windowHeight="5565" tabRatio="714" activeTab="5"/>
  </bookViews>
  <sheets>
    <sheet name="klse-p&amp;l" sheetId="1" r:id="rId1"/>
    <sheet name="klse-bs" sheetId="2" r:id="rId2"/>
    <sheet name="klse-cf" sheetId="3" r:id="rId3"/>
    <sheet name="klse-sce" sheetId="4" r:id="rId4"/>
    <sheet name="klse-note" sheetId="5" r:id="rId5"/>
    <sheet name="klse-segment" sheetId="6" r:id="rId6"/>
  </sheets>
  <definedNames>
    <definedName name="_xlnm.Print_Area" localSheetId="1">'klse-bs'!$A$1:$E$75</definedName>
    <definedName name="_xlnm.Print_Area" localSheetId="4">'klse-note'!$A$1:$I$320</definedName>
    <definedName name="_xlnm.Print_Area" localSheetId="0">'klse-p&amp;l'!$A$1:$J$49</definedName>
    <definedName name="_xlnm.Print_Area" localSheetId="3">'klse-sce'!$A$1:$Q$51</definedName>
    <definedName name="_xlnm.Print_Titles" localSheetId="4">'klse-note'!$1:$5</definedName>
  </definedNames>
  <calcPr fullCalcOnLoad="1"/>
</workbook>
</file>

<file path=xl/comments5.xml><?xml version="1.0" encoding="utf-8"?>
<comments xmlns="http://schemas.openxmlformats.org/spreadsheetml/2006/main">
  <authors>
    <author>joan</author>
  </authors>
  <commentList>
    <comment ref="B258" authorId="0">
      <text>
        <r>
          <rPr>
            <b/>
            <sz val="8"/>
            <rFont val="Tahoma"/>
            <family val="0"/>
          </rPr>
          <t>joan:</t>
        </r>
        <r>
          <rPr>
            <sz val="8"/>
            <rFont val="Tahoma"/>
            <family val="0"/>
          </rPr>
          <t xml:space="preserve">
ok</t>
        </r>
      </text>
    </comment>
  </commentList>
</comments>
</file>

<file path=xl/sharedStrings.xml><?xml version="1.0" encoding="utf-8"?>
<sst xmlns="http://schemas.openxmlformats.org/spreadsheetml/2006/main" count="403" uniqueCount="301">
  <si>
    <t>The valuations of property, plant and equipment have been brought forward, without amendment from the preceding annual financial statements.</t>
  </si>
  <si>
    <t xml:space="preserve">Weighted average number  </t>
  </si>
  <si>
    <t>Adjustment for:</t>
  </si>
  <si>
    <t>- share options</t>
  </si>
  <si>
    <t>- warrants</t>
  </si>
  <si>
    <t>Profit after taxation (RM'000)</t>
  </si>
  <si>
    <t>of ordinary shares in issue ('000)</t>
  </si>
  <si>
    <t>Individual Quarter</t>
  </si>
  <si>
    <t>Cumulative Quarter</t>
  </si>
  <si>
    <t>This figures have not been audited.</t>
  </si>
  <si>
    <t>UNAUDITED</t>
  </si>
  <si>
    <t>AUDITED</t>
  </si>
  <si>
    <t>Cash generated from/(used in) operating activities</t>
  </si>
  <si>
    <t>Net cash generated from financing activities</t>
  </si>
  <si>
    <t>Adjustments for:</t>
  </si>
  <si>
    <t>Securities issued to minority shareholders</t>
  </si>
  <si>
    <t>of ordinary shares in issue for</t>
  </si>
  <si>
    <t>diluted earnings per share ('000)</t>
  </si>
  <si>
    <t>Changes in Contingent Liabilities and Contingent Assets</t>
  </si>
  <si>
    <t>Review of the Performance</t>
  </si>
  <si>
    <t>Eliminations</t>
  </si>
  <si>
    <t>Consolidated</t>
  </si>
  <si>
    <t>REVENUE</t>
  </si>
  <si>
    <t>RESULTS</t>
  </si>
  <si>
    <t xml:space="preserve">Less: </t>
  </si>
  <si>
    <t xml:space="preserve">Deposits placed in Islamic (Al-Mudharabah) Deposit </t>
  </si>
  <si>
    <t xml:space="preserve">    as sinking fund to redeem the BaIDS and MUNIF</t>
  </si>
  <si>
    <t>CONDENSED CONSOLIDATED CASH FLOW STATEMENTS (CONTD.)</t>
  </si>
  <si>
    <t>Reclassification of opening minority interest</t>
  </si>
  <si>
    <t>Restated balance</t>
  </si>
  <si>
    <t>Net assets per share attributable to ordinary equity holders of the parent (RM) - Note (a)</t>
  </si>
  <si>
    <t>Amount due to an associated company</t>
  </si>
  <si>
    <t>Deposits with licensed financial institutions</t>
  </si>
  <si>
    <t>Short term borrowings</t>
  </si>
  <si>
    <t>The audit report of the Group's preceding annual audited financial statements was unqualified.</t>
  </si>
  <si>
    <t>Exchange reserves</t>
  </si>
  <si>
    <t>Share premiums</t>
  </si>
  <si>
    <t>Profit/(loss) from operations</t>
  </si>
  <si>
    <t xml:space="preserve">Taxation </t>
  </si>
  <si>
    <t>Quoted Securities</t>
  </si>
  <si>
    <t>Changes in the Composition of the Group</t>
  </si>
  <si>
    <t>Status of Corporate Proposals</t>
  </si>
  <si>
    <t>Group Borrowings and Debt Securities</t>
  </si>
  <si>
    <t>Off Balance Sheet Financial Instruments</t>
  </si>
  <si>
    <t>Pending Material Litigation</t>
  </si>
  <si>
    <t>Segment Reporting</t>
  </si>
  <si>
    <t>Comparison with Preceding Quarter Results</t>
  </si>
  <si>
    <t>Remarks:</t>
  </si>
  <si>
    <t>Distribution of cash to minority shareholders</t>
  </si>
  <si>
    <t>No. of</t>
  </si>
  <si>
    <t>bought back</t>
  </si>
  <si>
    <t xml:space="preserve">Lowest </t>
  </si>
  <si>
    <t>Highest</t>
  </si>
  <si>
    <t xml:space="preserve">Average </t>
  </si>
  <si>
    <t>Consideration</t>
  </si>
  <si>
    <t>(including</t>
  </si>
  <si>
    <t>transaction cost)</t>
  </si>
  <si>
    <t>Month</t>
  </si>
  <si>
    <t>shares</t>
  </si>
  <si>
    <t>paid</t>
  </si>
  <si>
    <t>31.12.2005</t>
  </si>
  <si>
    <t>Dividend paid to shareholders</t>
  </si>
  <si>
    <t>Dividend paid to minority shareholders</t>
  </si>
  <si>
    <t>Seasonality or Cyclicality of Operations</t>
  </si>
  <si>
    <t>Current Year Prospects</t>
  </si>
  <si>
    <t xml:space="preserve">Secured </t>
  </si>
  <si>
    <t xml:space="preserve">Unsecured </t>
  </si>
  <si>
    <t>RM</t>
  </si>
  <si>
    <t>Other income</t>
  </si>
  <si>
    <t>Share capital</t>
  </si>
  <si>
    <t>Purchase of treasury shares</t>
  </si>
  <si>
    <t>(a)</t>
  </si>
  <si>
    <t>(b)</t>
  </si>
  <si>
    <t>(c)</t>
  </si>
  <si>
    <t>Dividend</t>
  </si>
  <si>
    <t>Minority</t>
  </si>
  <si>
    <t>TOTAL ASSETS</t>
  </si>
  <si>
    <t xml:space="preserve"> </t>
  </si>
  <si>
    <t>Long term borrowings</t>
  </si>
  <si>
    <t>Retained</t>
  </si>
  <si>
    <t>Capital</t>
  </si>
  <si>
    <t>Finance cost</t>
  </si>
  <si>
    <t>Total</t>
  </si>
  <si>
    <t>Property development</t>
  </si>
  <si>
    <t>Manufacturing &amp; trading</t>
  </si>
  <si>
    <t>Construction</t>
  </si>
  <si>
    <t>RM'000</t>
  </si>
  <si>
    <t>Current Assets</t>
  </si>
  <si>
    <t xml:space="preserve">Cash </t>
  </si>
  <si>
    <t>Reserves</t>
  </si>
  <si>
    <t>Notes</t>
  </si>
  <si>
    <t>The business operations of the Group are not materially affected by the seasonal or cyclical factors.</t>
  </si>
  <si>
    <t>By Order of the Board</t>
  </si>
  <si>
    <t>Leong Oi Wah</t>
  </si>
  <si>
    <t>Secretary</t>
  </si>
  <si>
    <t>Shares</t>
  </si>
  <si>
    <t>price</t>
  </si>
  <si>
    <t>Earnings</t>
  </si>
  <si>
    <t>Treasury</t>
  </si>
  <si>
    <t>Property development-in-progress</t>
  </si>
  <si>
    <t>Amount due from customers for contract work</t>
  </si>
  <si>
    <t>Amount due to customers for contract work</t>
  </si>
  <si>
    <t>Distributable</t>
  </si>
  <si>
    <t>Premium</t>
  </si>
  <si>
    <t>Other</t>
  </si>
  <si>
    <t>----------------------------Attributable to Equity Holders of the Parent-------------------------------</t>
  </si>
  <si>
    <t>-----------------Non-Distributable---------------</t>
  </si>
  <si>
    <t>Interests</t>
  </si>
  <si>
    <t>Equity</t>
  </si>
  <si>
    <t>Profit/(loss) before associate and income tax</t>
  </si>
  <si>
    <t>Profit/(loss) before income tax</t>
  </si>
  <si>
    <t xml:space="preserve">Profit/(loss) for the period </t>
  </si>
  <si>
    <t>Attributable to:</t>
  </si>
  <si>
    <t xml:space="preserve">Earnings per share attributable to </t>
  </si>
  <si>
    <t>equity holders of the parent:</t>
  </si>
  <si>
    <t>Non-current Assets</t>
  </si>
  <si>
    <t>Land held for property development</t>
  </si>
  <si>
    <t xml:space="preserve">Goodwill </t>
  </si>
  <si>
    <t>Investment in associates</t>
  </si>
  <si>
    <t>Available for sale financial assets</t>
  </si>
  <si>
    <t>Financial assets at fair value through profit or loss</t>
  </si>
  <si>
    <t>Treasury shares</t>
  </si>
  <si>
    <t xml:space="preserve">Retained earnings </t>
  </si>
  <si>
    <t>MINORITY INTERESTS</t>
  </si>
  <si>
    <t>Current tax payable</t>
  </si>
  <si>
    <t>Share of profit and loss of an</t>
  </si>
  <si>
    <t>associated company</t>
  </si>
  <si>
    <t>Net profit for the year</t>
  </si>
  <si>
    <t>Interest expense</t>
  </si>
  <si>
    <t>Interest income</t>
  </si>
  <si>
    <t>Profit Forecast</t>
  </si>
  <si>
    <t>The Group did not issue any profit forecast for the year.</t>
  </si>
  <si>
    <t>Revenue</t>
  </si>
  <si>
    <t>Income tax</t>
  </si>
  <si>
    <t>Inventories</t>
  </si>
  <si>
    <t>Deferred taxation</t>
  </si>
  <si>
    <t>Foreign currency bank borrowings included in the above are as follows:</t>
  </si>
  <si>
    <t>ASSETS</t>
  </si>
  <si>
    <t>CURRENT LIABILITIES</t>
  </si>
  <si>
    <t>Share of profit from an associated company</t>
  </si>
  <si>
    <t>31.03.2005</t>
  </si>
  <si>
    <t>Balance at 1.1.2005</t>
  </si>
  <si>
    <t>Financial year ended 31.03.2006</t>
  </si>
  <si>
    <t>Balance at 1.1.2006</t>
  </si>
  <si>
    <t>Balance at 31.03.2006</t>
  </si>
  <si>
    <t>Financial year ended 31.03.2005</t>
  </si>
  <si>
    <t>Balance at 31.03.2005</t>
  </si>
  <si>
    <t>Basis of Preparation</t>
  </si>
  <si>
    <t>Changes in Accounting Policies</t>
  </si>
  <si>
    <t>INTERIM FINANCIAL STATEMENT FOR THE PERIOD ENDED 31 MARCH 2006</t>
  </si>
  <si>
    <t>FRS 2</t>
  </si>
  <si>
    <t>FRS 3</t>
  </si>
  <si>
    <t>FRS 5</t>
  </si>
  <si>
    <t>FRS 101</t>
  </si>
  <si>
    <t>FRS 102</t>
  </si>
  <si>
    <t>FRS 108</t>
  </si>
  <si>
    <t>FRS 110</t>
  </si>
  <si>
    <t>FRS 116</t>
  </si>
  <si>
    <t>FRS 121</t>
  </si>
  <si>
    <t>FRS 127</t>
  </si>
  <si>
    <t>FRS 128</t>
  </si>
  <si>
    <t>FRS 131</t>
  </si>
  <si>
    <t>FRS 132</t>
  </si>
  <si>
    <t>FRS 133</t>
  </si>
  <si>
    <t>FRS 136</t>
  </si>
  <si>
    <t>FRS 138</t>
  </si>
  <si>
    <t>FRS 140</t>
  </si>
  <si>
    <t>Business Combinations</t>
  </si>
  <si>
    <t>Share-based Payment</t>
  </si>
  <si>
    <t>Non-current Assets Held for Sale and Discontinued Operations</t>
  </si>
  <si>
    <t>Presentation of Financial Statements</t>
  </si>
  <si>
    <t>Accounting Policies, Changes in Estimates and Errors</t>
  </si>
  <si>
    <t>Events after the Balance Sheet Date</t>
  </si>
  <si>
    <t>Property, Plant and Equipment</t>
  </si>
  <si>
    <t>The Effects of Changes in Foreign Exchange Rates</t>
  </si>
  <si>
    <t>Consolidated and Separate Financial Statements</t>
  </si>
  <si>
    <t>Investments in Associates</t>
  </si>
  <si>
    <t>Interest in Joint Ventures</t>
  </si>
  <si>
    <t>Financial Instruments: Disclosure and Presentation</t>
  </si>
  <si>
    <t>Impairment of Assets</t>
  </si>
  <si>
    <t>Intangible Assets</t>
  </si>
  <si>
    <t>Investment Property</t>
  </si>
  <si>
    <t>FRS 3 - Business Combinations</t>
  </si>
  <si>
    <t>The Directors are of the opinion that the Group will continue to perform satisfactorily in the forth coming financial year.</t>
  </si>
  <si>
    <t>Minority interests</t>
  </si>
  <si>
    <r>
      <t>MITRAJAYA HOLDINGS BERHAD</t>
    </r>
    <r>
      <rPr>
        <b/>
        <sz val="8"/>
        <rFont val="Tahoma"/>
        <family val="2"/>
      </rPr>
      <t xml:space="preserve"> </t>
    </r>
    <r>
      <rPr>
        <sz val="8"/>
        <rFont val="Tahoma"/>
        <family val="2"/>
      </rPr>
      <t>(268257-T)</t>
    </r>
  </si>
  <si>
    <t>Taxation based on profit for the period</t>
  </si>
  <si>
    <t>- current year</t>
  </si>
  <si>
    <t>- under/ (over) provision in prior years</t>
  </si>
  <si>
    <t xml:space="preserve">Property, plant and equipment </t>
  </si>
  <si>
    <t>at market value</t>
  </si>
  <si>
    <t>at carrying value/book value</t>
  </si>
  <si>
    <t>at cost</t>
  </si>
  <si>
    <t xml:space="preserve">(i)   </t>
  </si>
  <si>
    <t xml:space="preserve">(ii)  </t>
  </si>
  <si>
    <t xml:space="preserve">(iii) </t>
  </si>
  <si>
    <t>Performance guarantees extended to</t>
  </si>
  <si>
    <t>credit facilities granted to subsidiary companies</t>
  </si>
  <si>
    <t xml:space="preserve">Short term </t>
  </si>
  <si>
    <t>Long term</t>
  </si>
  <si>
    <t>By business segments :</t>
  </si>
  <si>
    <t>Current Quarter</t>
  </si>
  <si>
    <t>Profit/ (Losses) on Sale of Unquoted Investments and /or Properties</t>
  </si>
  <si>
    <t>Purchases and sales of quoted securities</t>
  </si>
  <si>
    <t>Total Purchases</t>
  </si>
  <si>
    <t xml:space="preserve">Corporate Guarantee relating to </t>
  </si>
  <si>
    <t>-</t>
  </si>
  <si>
    <t>a third party (Project related)</t>
  </si>
  <si>
    <t>Equity holders of the parent</t>
  </si>
  <si>
    <t>EQUITY AND LIABILITIES</t>
  </si>
  <si>
    <t>EQUITY ATTRIBUTABLE TO EQUITY HOLDERS OF THE PARENT</t>
  </si>
  <si>
    <t>TOTAL EQUITY</t>
  </si>
  <si>
    <t>NON-CURRENT LIABILITIES</t>
  </si>
  <si>
    <t>TOTAL LIABILITIES</t>
  </si>
  <si>
    <t>TOTAL EQUITY AND LIABILITIES</t>
  </si>
  <si>
    <t>Health care</t>
  </si>
  <si>
    <t>Total disposals/ sale proceeds</t>
  </si>
  <si>
    <t>Total Profit/ (Loss) on Disposal</t>
  </si>
  <si>
    <t>There are no contingent assets as at end of the previous financial year and 31 March 2006.</t>
  </si>
  <si>
    <t>FRS 101 - Presentations of Financial Statements</t>
  </si>
  <si>
    <t>FRS 121 - The Effects of Changes in Foreign Exchange Rates</t>
  </si>
  <si>
    <t>Debt and Equity Securities</t>
  </si>
  <si>
    <t>Profit for the period from continuing operations</t>
  </si>
  <si>
    <t>Details of segmental analysis for the financial year ended 31 March 2006 are as follows:</t>
  </si>
  <si>
    <t>Drawdown / (Repayment) of hire-purchase creditors</t>
  </si>
  <si>
    <t>Material Event Subsequent to End of the Financial Period</t>
  </si>
  <si>
    <t>Earnings Per Share</t>
  </si>
  <si>
    <t>Financial</t>
  </si>
  <si>
    <t>Year-To-Date</t>
  </si>
  <si>
    <t>Fully diluted (sen)</t>
  </si>
  <si>
    <t>Basic(sen)</t>
  </si>
  <si>
    <t>Cash &amp; cash equivalents at end of the period</t>
  </si>
  <si>
    <t>Please refer to "klse-segment" separate sheet.</t>
  </si>
  <si>
    <t>Equivalent to Ringgit Malaysia '000</t>
  </si>
  <si>
    <t>In South African Rand '000</t>
  </si>
  <si>
    <t>Taxation paid</t>
  </si>
  <si>
    <t>Net cash used in operating activities</t>
  </si>
  <si>
    <t>CASH FLOWS FROM INVESTING ACTIVITIES</t>
  </si>
  <si>
    <t>Net cash used in investing activities</t>
  </si>
  <si>
    <t>CASH FLOWS FROM FINANCING ACTIVITIES</t>
  </si>
  <si>
    <t>Provision for other liabilities</t>
  </si>
  <si>
    <t>Deferred tax</t>
  </si>
  <si>
    <t>31.03.2006</t>
  </si>
  <si>
    <t>Cash and bank balances</t>
  </si>
  <si>
    <t>Bank overdrafts</t>
  </si>
  <si>
    <t>Tax Recoverable</t>
  </si>
  <si>
    <t>Dividend received</t>
  </si>
  <si>
    <t>Less: Treasury shares held ('000)</t>
  </si>
  <si>
    <t>There are no material financial instruments with off balance sheet risk as at the date of issue of this quarterly report.</t>
  </si>
  <si>
    <t>Deposits placed as bank guarantee</t>
  </si>
  <si>
    <t>The changes in the Group's contingent liabilities are as follows:</t>
  </si>
  <si>
    <t>Financial Year</t>
  </si>
  <si>
    <t>Previous</t>
  </si>
  <si>
    <t>Dividend received from associated company</t>
  </si>
  <si>
    <t>Dividends</t>
  </si>
  <si>
    <t>Net loss recognised directly in equity</t>
  </si>
  <si>
    <t>Total recognised income and expense for the period</t>
  </si>
  <si>
    <t>Currency translation differences</t>
  </si>
  <si>
    <t xml:space="preserve">                    on consolidation</t>
  </si>
  <si>
    <t>Others</t>
  </si>
  <si>
    <t>Deferred tax assets</t>
  </si>
  <si>
    <t>Profit/ (Loss) from operations</t>
  </si>
  <si>
    <t>Operating expenses</t>
  </si>
  <si>
    <t>Trade and other receivables</t>
  </si>
  <si>
    <t>Trade and other payables</t>
  </si>
  <si>
    <t>There is no material event subsequent to the financial period ended 31 December 2005.</t>
  </si>
  <si>
    <t>31 December 2005</t>
  </si>
  <si>
    <t>CONDENSED CONSOLIDATED CASH FLOW STATEMENTS</t>
  </si>
  <si>
    <t>Net profit before tax</t>
  </si>
  <si>
    <t>Non cash items</t>
  </si>
  <si>
    <t>Non-operating items</t>
  </si>
  <si>
    <t>Operating profit before changes in working capital</t>
  </si>
  <si>
    <t>Changes in working capital</t>
  </si>
  <si>
    <t>Net changes in current assets</t>
  </si>
  <si>
    <t>Net changes in current liabilities</t>
  </si>
  <si>
    <t>Bank borrowings</t>
  </si>
  <si>
    <t>Cash &amp; cash equivalents at beginning of year</t>
  </si>
  <si>
    <t>Net change in cash &amp; cash equivalents</t>
  </si>
  <si>
    <t>Net effect of changes in foreign exchange</t>
  </si>
  <si>
    <t>CONDENSED CONSOLIDATED INCOME STATEMENTS</t>
  </si>
  <si>
    <t>CONDENSED CONSOLIDATED BALANCE SHEETS</t>
  </si>
  <si>
    <t xml:space="preserve">Share </t>
  </si>
  <si>
    <t>Unusual Items</t>
  </si>
  <si>
    <t>Changes in Estimates</t>
  </si>
  <si>
    <t>Dividend Paid</t>
  </si>
  <si>
    <t>Valuation of property, plant and equipment</t>
  </si>
  <si>
    <t>Basic Earnings Per Ordinary Share</t>
  </si>
  <si>
    <t>Basic earnings per share (sen)</t>
  </si>
  <si>
    <t>Fully diluted Earnings Per Ordinary Share</t>
  </si>
  <si>
    <t>Diluted earnings per share (sen)</t>
  </si>
  <si>
    <t>Deposits with Licensed Financial Institutions</t>
  </si>
  <si>
    <t>Equity investment</t>
  </si>
  <si>
    <t>Other investment</t>
  </si>
  <si>
    <t>Cash &amp; cash equivalents comprise of the followings:</t>
  </si>
  <si>
    <t>CONDENSED CONSOLIDATED STATEMENTS OF CHANGES IN EQUITY</t>
  </si>
  <si>
    <t>Annual Audit Report</t>
  </si>
  <si>
    <t>The total number of shares held as treasury shares as at 31 March 2006 was 5,916,700 at a total cost of RM2,853,886.87.  The shares purchased are being held as treasury shares in accordance with the provision of Section 67A of the Companies Act,1965. None of the treasury shares held were sold or cancelled during the quarter under review and the financial year to date.</t>
  </si>
  <si>
    <t>There were no dividend paid in the current quarter ended 31 March 2006.</t>
  </si>
  <si>
    <t>31 March 2006</t>
  </si>
  <si>
    <t xml:space="preserve">There  were no profits arising from the sale of unquoted investments or properties for the current quarter and financial year-to-date ended 31 March 2006.  </t>
  </si>
  <si>
    <t>Total investment of the Group in quoted securities as at 31 March 2006 are as follows:</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</si>
</sst>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_(* #,##0.0000_);_(* \(#,##0.0000\);_(* &quot;-&quot;??_);_(@_)"/>
    <numFmt numFmtId="168" formatCode="#,##0;[Red]\(#,##0\)"/>
    <numFmt numFmtId="169" formatCode="#,##0.00;[Red]\(#,##0.00\)"/>
    <numFmt numFmtId="170" formatCode="#,##0.00;\(#,##0.00\)"/>
    <numFmt numFmtId="171" formatCode="#,##0.00;\(#,##0\)"/>
    <numFmt numFmtId="172" formatCode="_-* #,##0_-;\-* #,##0_-;_-* &quot;-&quot;??_-;_-@_-"/>
    <numFmt numFmtId="173" formatCode="0.0%"/>
    <numFmt numFmtId="174" formatCode="#,##0;\(#,##0\)"/>
    <numFmt numFmtId="175" formatCode="mm/dd/yy"/>
    <numFmt numFmtId="176" formatCode="_(* #,##0.00000_);_(* \(#,##0.00000\);_(* &quot;-&quot;??_);_(@_)"/>
    <numFmt numFmtId="177" formatCode="0.0000"/>
    <numFmt numFmtId="178" formatCode="#,##0.000000_);\(#,##0.000000\)"/>
    <numFmt numFmtId="179" formatCode="#,##0.00000000000_);\(#,##0.00000000000\)"/>
    <numFmt numFmtId="180" formatCode="_(* #,##0.000_);_(* \(#,##0.000\);_(* &quot;-&quot;??_);_(@_)"/>
    <numFmt numFmtId="181" formatCode="_(* #,##0.00000000_);_(* \(#,##0.00000000\);_(* &quot;-&quot;??_);_(@_)"/>
    <numFmt numFmtId="182" formatCode="_(* #,##0.000000000_);_(* \(#,##0.000000000\);_(* &quot;-&quot;??_);_(@_)"/>
    <numFmt numFmtId="183" formatCode="#,##0.00000000_);\(#,##0.00000000\)"/>
    <numFmt numFmtId="184" formatCode="_(* #,##0.0_);_(* \(#,##0.0\);_(* &quot;-&quot;??_);_(@_)"/>
    <numFmt numFmtId="185" formatCode="[$-F800]dddd\,\ mmmm\ dd\,\ yyyy"/>
    <numFmt numFmtId="186" formatCode="_(* #,##0.000000_);_(* \(#,##0.000000\);_(* &quot;-&quot;??_);_(@_)"/>
    <numFmt numFmtId="187" formatCode="_(* #,##0.0000000000000000000_);_(* \(#,##0.0000000000000000000\);_(* &quot;-&quot;??_);_(@_)"/>
    <numFmt numFmtId="188" formatCode="_(* #,##0.000000_);_(* \(#,##0.000000\);_(* &quot;-&quot;??????_);_(@_)"/>
    <numFmt numFmtId="189" formatCode="_(* #,##0.0000000_);_(* \(#,##0.0000000\);_(* &quot;-&quot;???????_);_(@_)"/>
    <numFmt numFmtId="190" formatCode="#,##0.0;[Red]\(#,##0.0\)"/>
    <numFmt numFmtId="191" formatCode="_(* #,##0.000_);_(* \(#,##0.000\);_(* &quot;-&quot;???_);_(@_)"/>
    <numFmt numFmtId="192" formatCode="_(* #,##0.0000_);_(* \(#,##0.0000\);_(* &quot;-&quot;????_);_(@_)"/>
    <numFmt numFmtId="193" formatCode="0.0"/>
    <numFmt numFmtId="194" formatCode="0.000000"/>
    <numFmt numFmtId="195" formatCode="#,##0.0;\(#,##0.0\)"/>
    <numFmt numFmtId="196" formatCode="0.00000000"/>
    <numFmt numFmtId="197" formatCode="0.0000000"/>
    <numFmt numFmtId="198" formatCode="0.00000"/>
    <numFmt numFmtId="199" formatCode="0.000"/>
    <numFmt numFmtId="200" formatCode="#,##0.0000000_);\(#,##0.0000000\)"/>
    <numFmt numFmtId="201" formatCode="#,##0.00000_);\(#,##0.00000\)"/>
    <numFmt numFmtId="202" formatCode="#,##0.0000_);\(#,##0.0000\)"/>
    <numFmt numFmtId="203" formatCode="#,##0.000_);\(#,##0.000\)"/>
    <numFmt numFmtId="204" formatCode="#,##0.0_);\(#,##0.0\)"/>
    <numFmt numFmtId="205" formatCode="d\-mmm\-yy"/>
    <numFmt numFmtId="206" formatCode="_(* #,##0.00000_);_(* \(#,##0.00000\);_(* &quot;-&quot;?????_);_(@_)"/>
  </numFmts>
  <fonts count="21">
    <font>
      <sz val="12"/>
      <name val="Book Antiqua"/>
      <family val="0"/>
    </font>
    <font>
      <b/>
      <sz val="12"/>
      <name val="Book Antiqua"/>
      <family val="0"/>
    </font>
    <font>
      <i/>
      <sz val="12"/>
      <name val="Book Antiqua"/>
      <family val="0"/>
    </font>
    <font>
      <b/>
      <i/>
      <sz val="12"/>
      <name val="Book Antiqua"/>
      <family val="0"/>
    </font>
    <font>
      <u val="single"/>
      <sz val="12"/>
      <color indexed="12"/>
      <name val="Book Antiqua"/>
      <family val="0"/>
    </font>
    <font>
      <u val="single"/>
      <sz val="12"/>
      <color indexed="36"/>
      <name val="Book Antiqua"/>
      <family val="0"/>
    </font>
    <font>
      <sz val="8"/>
      <name val="Tahoma"/>
      <family val="0"/>
    </font>
    <font>
      <b/>
      <sz val="8"/>
      <name val="Tahoma"/>
      <family val="0"/>
    </font>
    <font>
      <b/>
      <sz val="10"/>
      <name val="Tahoma"/>
      <family val="2"/>
    </font>
    <font>
      <sz val="10"/>
      <name val="Tahoma"/>
      <family val="2"/>
    </font>
    <font>
      <sz val="12"/>
      <name val="Tahoma"/>
      <family val="2"/>
    </font>
    <font>
      <b/>
      <u val="single"/>
      <sz val="10"/>
      <name val="Tahoma"/>
      <family val="2"/>
    </font>
    <font>
      <u val="single"/>
      <sz val="10"/>
      <name val="Tahoma"/>
      <family val="2"/>
    </font>
    <font>
      <sz val="9"/>
      <name val="Tahoma"/>
      <family val="2"/>
    </font>
    <font>
      <i/>
      <sz val="10"/>
      <name val="Tahoma"/>
      <family val="2"/>
    </font>
    <font>
      <sz val="10"/>
      <color indexed="17"/>
      <name val="Tahoma"/>
      <family val="2"/>
    </font>
    <font>
      <sz val="12"/>
      <name val="Times New Roman"/>
      <family val="1"/>
    </font>
    <font>
      <b/>
      <sz val="10"/>
      <color indexed="17"/>
      <name val="Tahoma"/>
      <family val="2"/>
    </font>
    <font>
      <sz val="9"/>
      <name val="Arial"/>
      <family val="2"/>
    </font>
    <font>
      <b/>
      <sz val="10"/>
      <color indexed="22"/>
      <name val="Tahoma"/>
      <family val="2"/>
    </font>
    <font>
      <b/>
      <sz val="8"/>
      <name val="Book Antiqua"/>
      <family val="2"/>
    </font>
  </fonts>
  <fills count="2">
    <fill>
      <patternFill/>
    </fill>
    <fill>
      <patternFill patternType="gray125"/>
    </fill>
  </fills>
  <borders count="25">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double"/>
    </border>
    <border>
      <left>
        <color indexed="63"/>
      </left>
      <right>
        <color indexed="63"/>
      </right>
      <top style="thin"/>
      <bottom style="double"/>
    </border>
    <border>
      <left style="thin"/>
      <right>
        <color indexed="63"/>
      </right>
      <top>
        <color indexed="63"/>
      </top>
      <bottom style="double"/>
    </border>
    <border>
      <left>
        <color indexed="63"/>
      </left>
      <right>
        <color indexed="63"/>
      </right>
      <top style="thin"/>
      <bottom style="thin"/>
    </border>
    <border>
      <left style="thin"/>
      <right>
        <color indexed="63"/>
      </right>
      <top style="thin"/>
      <bottom>
        <color indexed="63"/>
      </bottom>
    </border>
    <border>
      <left>
        <color indexed="63"/>
      </left>
      <right>
        <color indexed="63"/>
      </right>
      <top style="double"/>
      <bottom style="double"/>
    </border>
    <border>
      <left style="thin"/>
      <right style="thin"/>
      <top style="thin"/>
      <bottom style="thin"/>
    </border>
    <border>
      <left>
        <color indexed="63"/>
      </left>
      <right style="thin"/>
      <top style="thin"/>
      <bottom>
        <color indexed="63"/>
      </bottom>
    </border>
    <border>
      <left style="thin"/>
      <right style="thin"/>
      <top style="thin"/>
      <bottom style="double"/>
    </border>
    <border>
      <left>
        <color indexed="63"/>
      </left>
      <right>
        <color indexed="63"/>
      </right>
      <top style="thin"/>
      <bottom style="medium"/>
    </border>
    <border>
      <left style="thin"/>
      <right>
        <color indexed="63"/>
      </right>
      <top style="thin"/>
      <bottom style="double"/>
    </border>
    <border>
      <left>
        <color indexed="63"/>
      </left>
      <right style="thin"/>
      <top style="thin"/>
      <bottom style="double"/>
    </border>
    <border>
      <left style="thin"/>
      <right>
        <color indexed="63"/>
      </right>
      <top style="thin"/>
      <bottom style="thin"/>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315">
    <xf numFmtId="0" fontId="0" fillId="0" borderId="0" xfId="0" applyAlignment="1">
      <alignment/>
    </xf>
    <xf numFmtId="43" fontId="9" fillId="0" borderId="0" xfId="15" applyFont="1" applyAlignment="1">
      <alignment/>
    </xf>
    <xf numFmtId="43" fontId="9" fillId="0" borderId="1" xfId="15" applyFont="1" applyBorder="1" applyAlignment="1">
      <alignment/>
    </xf>
    <xf numFmtId="166" fontId="9" fillId="0" borderId="0" xfId="15" applyNumberFormat="1" applyFont="1" applyAlignment="1">
      <alignment horizontal="center"/>
    </xf>
    <xf numFmtId="174" fontId="9" fillId="0" borderId="0" xfId="15" applyNumberFormat="1" applyFont="1" applyAlignment="1">
      <alignment/>
    </xf>
    <xf numFmtId="166" fontId="9" fillId="0" borderId="0" xfId="15" applyNumberFormat="1" applyFont="1" applyAlignment="1">
      <alignment/>
    </xf>
    <xf numFmtId="166" fontId="9" fillId="0" borderId="0" xfId="15" applyNumberFormat="1" applyFont="1" applyBorder="1" applyAlignment="1">
      <alignment/>
    </xf>
    <xf numFmtId="166" fontId="9" fillId="0" borderId="0" xfId="15" applyNumberFormat="1" applyFont="1" applyBorder="1" applyAlignment="1">
      <alignment horizontal="right"/>
    </xf>
    <xf numFmtId="0" fontId="9" fillId="0" borderId="0" xfId="0" applyFont="1" applyAlignment="1">
      <alignment horizontal="center"/>
    </xf>
    <xf numFmtId="43" fontId="9" fillId="0" borderId="0" xfId="15" applyFont="1" applyAlignment="1">
      <alignment horizontal="center"/>
    </xf>
    <xf numFmtId="43" fontId="9" fillId="0" borderId="0" xfId="15" applyFont="1" applyBorder="1" applyAlignment="1">
      <alignment/>
    </xf>
    <xf numFmtId="43" fontId="9" fillId="0" borderId="0" xfId="15" applyFont="1" applyFill="1" applyAlignment="1">
      <alignment/>
    </xf>
    <xf numFmtId="43" fontId="9" fillId="0" borderId="2" xfId="15" applyFont="1" applyBorder="1" applyAlignment="1">
      <alignment/>
    </xf>
    <xf numFmtId="43" fontId="9" fillId="0" borderId="3" xfId="15" applyFont="1" applyBorder="1" applyAlignment="1">
      <alignment/>
    </xf>
    <xf numFmtId="0" fontId="8" fillId="0" borderId="0" xfId="0" applyFont="1" applyAlignment="1">
      <alignment/>
    </xf>
    <xf numFmtId="0" fontId="9" fillId="0" borderId="0" xfId="0" applyFont="1" applyAlignment="1">
      <alignment/>
    </xf>
    <xf numFmtId="166" fontId="8" fillId="0" borderId="0" xfId="15" applyNumberFormat="1" applyFont="1" applyAlignment="1">
      <alignment/>
    </xf>
    <xf numFmtId="166" fontId="9" fillId="0" borderId="0" xfId="15" applyNumberFormat="1" applyFont="1" applyFill="1" applyAlignment="1">
      <alignment/>
    </xf>
    <xf numFmtId="0" fontId="11" fillId="0" borderId="0" xfId="0" applyFont="1" applyAlignment="1">
      <alignment/>
    </xf>
    <xf numFmtId="0" fontId="9" fillId="0" borderId="0" xfId="0" applyFont="1" applyAlignment="1">
      <alignment horizontal="right"/>
    </xf>
    <xf numFmtId="0" fontId="8" fillId="0" borderId="0" xfId="0" applyFont="1" applyAlignment="1">
      <alignment horizontal="right"/>
    </xf>
    <xf numFmtId="166" fontId="8" fillId="0" borderId="0" xfId="15" applyNumberFormat="1" applyFont="1" applyAlignment="1">
      <alignment horizontal="center"/>
    </xf>
    <xf numFmtId="166" fontId="9" fillId="0" borderId="0" xfId="15" applyNumberFormat="1" applyFont="1" applyFill="1" applyBorder="1" applyAlignment="1">
      <alignment/>
    </xf>
    <xf numFmtId="0" fontId="9" fillId="0" borderId="0" xfId="0" applyFont="1" applyFill="1" applyAlignment="1">
      <alignment/>
    </xf>
    <xf numFmtId="166" fontId="9" fillId="0" borderId="0" xfId="0" applyNumberFormat="1" applyFont="1" applyFill="1" applyAlignment="1">
      <alignment/>
    </xf>
    <xf numFmtId="166" fontId="9" fillId="0" borderId="1" xfId="15" applyNumberFormat="1" applyFont="1" applyFill="1" applyBorder="1" applyAlignment="1">
      <alignment/>
    </xf>
    <xf numFmtId="0" fontId="8" fillId="0" borderId="0" xfId="0" applyFont="1" applyFill="1" applyAlignment="1">
      <alignment/>
    </xf>
    <xf numFmtId="0" fontId="9" fillId="0" borderId="0" xfId="0" applyFont="1" applyFill="1" applyBorder="1" applyAlignment="1">
      <alignment horizontal="center"/>
    </xf>
    <xf numFmtId="166" fontId="9" fillId="0" borderId="0" xfId="0" applyNumberFormat="1" applyFont="1" applyBorder="1" applyAlignment="1">
      <alignment/>
    </xf>
    <xf numFmtId="166" fontId="9" fillId="0" borderId="1" xfId="15" applyNumberFormat="1" applyFont="1" applyBorder="1" applyAlignment="1">
      <alignment/>
    </xf>
    <xf numFmtId="166" fontId="9" fillId="0" borderId="0" xfId="0" applyNumberFormat="1" applyFont="1" applyAlignment="1">
      <alignment/>
    </xf>
    <xf numFmtId="0" fontId="9" fillId="0" borderId="0" xfId="0" applyFont="1" applyBorder="1" applyAlignment="1">
      <alignment/>
    </xf>
    <xf numFmtId="0" fontId="8" fillId="0" borderId="0" xfId="0" applyFont="1" applyBorder="1" applyAlignment="1">
      <alignment/>
    </xf>
    <xf numFmtId="43" fontId="9" fillId="0" borderId="0" xfId="0" applyNumberFormat="1" applyFont="1" applyAlignment="1">
      <alignment/>
    </xf>
    <xf numFmtId="0" fontId="8" fillId="0" borderId="0" xfId="0" applyFont="1" applyBorder="1" applyAlignment="1">
      <alignment horizontal="right"/>
    </xf>
    <xf numFmtId="166" fontId="8" fillId="0" borderId="0" xfId="15" applyNumberFormat="1" applyFont="1" applyBorder="1" applyAlignment="1">
      <alignment horizontal="right"/>
    </xf>
    <xf numFmtId="0" fontId="9" fillId="0" borderId="4" xfId="0" applyFont="1" applyBorder="1" applyAlignment="1">
      <alignment/>
    </xf>
    <xf numFmtId="0" fontId="9" fillId="0" borderId="0" xfId="0" applyFont="1" applyFill="1" applyAlignment="1">
      <alignment horizontal="justify" vertical="top" wrapText="1"/>
    </xf>
    <xf numFmtId="166" fontId="8" fillId="0" borderId="0" xfId="15" applyNumberFormat="1" applyFont="1" applyAlignment="1">
      <alignment horizontal="right"/>
    </xf>
    <xf numFmtId="0" fontId="9" fillId="0" borderId="5" xfId="0" applyFont="1" applyBorder="1" applyAlignment="1">
      <alignment/>
    </xf>
    <xf numFmtId="166" fontId="9" fillId="0" borderId="0" xfId="15" applyNumberFormat="1" applyFont="1" applyFill="1" applyBorder="1" applyAlignment="1">
      <alignment/>
    </xf>
    <xf numFmtId="0" fontId="8" fillId="0" borderId="0" xfId="0" applyFont="1" applyFill="1" applyAlignment="1">
      <alignment/>
    </xf>
    <xf numFmtId="0" fontId="9" fillId="0" borderId="0" xfId="0" applyFont="1" applyFill="1" applyAlignment="1">
      <alignment/>
    </xf>
    <xf numFmtId="0" fontId="8" fillId="0" borderId="0" xfId="0" applyFont="1" applyFill="1" applyBorder="1" applyAlignment="1">
      <alignment/>
    </xf>
    <xf numFmtId="0" fontId="9" fillId="0" borderId="0" xfId="0" applyFont="1" applyFill="1" applyBorder="1" applyAlignment="1">
      <alignment/>
    </xf>
    <xf numFmtId="166" fontId="9" fillId="0" borderId="0" xfId="15" applyNumberFormat="1" applyFont="1" applyAlignment="1">
      <alignment horizontal="right"/>
    </xf>
    <xf numFmtId="0" fontId="8" fillId="0" borderId="0" xfId="0" applyFont="1" applyFill="1" applyAlignment="1">
      <alignment horizontal="right"/>
    </xf>
    <xf numFmtId="0" fontId="9" fillId="0" borderId="0" xfId="0" applyFont="1" applyFill="1" applyAlignment="1">
      <alignment horizontal="right"/>
    </xf>
    <xf numFmtId="174" fontId="9" fillId="0" borderId="0" xfId="15" applyNumberFormat="1" applyFont="1" applyBorder="1" applyAlignment="1">
      <alignment horizontal="right"/>
    </xf>
    <xf numFmtId="166" fontId="8" fillId="0" borderId="0" xfId="15" applyNumberFormat="1" applyFont="1" applyFill="1" applyAlignment="1">
      <alignment/>
    </xf>
    <xf numFmtId="0" fontId="8" fillId="0" borderId="0" xfId="15" applyNumberFormat="1" applyFont="1" applyFill="1" applyAlignment="1">
      <alignment/>
    </xf>
    <xf numFmtId="37" fontId="9" fillId="0" borderId="0" xfId="0" applyNumberFormat="1" applyFont="1" applyAlignment="1">
      <alignment/>
    </xf>
    <xf numFmtId="37" fontId="9" fillId="0" borderId="0" xfId="0" applyNumberFormat="1" applyFont="1" applyAlignment="1">
      <alignment horizontal="center"/>
    </xf>
    <xf numFmtId="37" fontId="12" fillId="0" borderId="0" xfId="0" applyNumberFormat="1" applyFont="1" applyAlignment="1">
      <alignment/>
    </xf>
    <xf numFmtId="37" fontId="9" fillId="0" borderId="0" xfId="0" applyNumberFormat="1" applyFont="1" applyFill="1" applyBorder="1" applyAlignment="1">
      <alignment horizontal="center"/>
    </xf>
    <xf numFmtId="37" fontId="9" fillId="0" borderId="0" xfId="15" applyNumberFormat="1" applyFont="1" applyBorder="1" applyAlignment="1">
      <alignment/>
    </xf>
    <xf numFmtId="37" fontId="9" fillId="0" borderId="0" xfId="0" applyNumberFormat="1" applyFont="1" applyBorder="1" applyAlignment="1">
      <alignment/>
    </xf>
    <xf numFmtId="37" fontId="9" fillId="0" borderId="0" xfId="15" applyNumberFormat="1" applyFont="1" applyAlignment="1">
      <alignment/>
    </xf>
    <xf numFmtId="37" fontId="9" fillId="0" borderId="0" xfId="15" applyNumberFormat="1" applyFont="1" applyAlignment="1">
      <alignment horizontal="center"/>
    </xf>
    <xf numFmtId="37" fontId="9" fillId="0" borderId="0" xfId="0" applyNumberFormat="1" applyFont="1" applyAlignment="1">
      <alignment horizontal="justify" vertical="top" wrapText="1"/>
    </xf>
    <xf numFmtId="37" fontId="9" fillId="0" borderId="0" xfId="0" applyNumberFormat="1" applyFont="1" applyAlignment="1">
      <alignment horizontal="justify" vertical="top"/>
    </xf>
    <xf numFmtId="39" fontId="9" fillId="0" borderId="0" xfId="15" applyNumberFormat="1" applyFont="1" applyAlignment="1">
      <alignment/>
    </xf>
    <xf numFmtId="41" fontId="9" fillId="0" borderId="0" xfId="0" applyNumberFormat="1" applyFont="1" applyBorder="1" applyAlignment="1">
      <alignment/>
    </xf>
    <xf numFmtId="41" fontId="9" fillId="0" borderId="0" xfId="0" applyNumberFormat="1" applyFont="1" applyFill="1" applyBorder="1" applyAlignment="1">
      <alignment horizontal="center"/>
    </xf>
    <xf numFmtId="41" fontId="9" fillId="0" borderId="0" xfId="0" applyNumberFormat="1" applyFont="1" applyFill="1" applyBorder="1" applyAlignment="1">
      <alignment/>
    </xf>
    <xf numFmtId="41" fontId="9" fillId="0" borderId="1" xfId="0" applyNumberFormat="1" applyFont="1" applyFill="1" applyBorder="1" applyAlignment="1">
      <alignment horizontal="center"/>
    </xf>
    <xf numFmtId="41" fontId="9" fillId="0" borderId="6" xfId="0" applyNumberFormat="1" applyFont="1" applyFill="1" applyBorder="1" applyAlignment="1">
      <alignment/>
    </xf>
    <xf numFmtId="41" fontId="9" fillId="0" borderId="0" xfId="0" applyNumberFormat="1" applyFont="1" applyFill="1" applyAlignment="1">
      <alignment/>
    </xf>
    <xf numFmtId="0" fontId="9" fillId="0" borderId="7" xfId="0" applyFont="1" applyBorder="1" applyAlignment="1">
      <alignment/>
    </xf>
    <xf numFmtId="37" fontId="9" fillId="0" borderId="0" xfId="15" applyNumberFormat="1" applyFont="1" applyBorder="1" applyAlignment="1">
      <alignment horizontal="right"/>
    </xf>
    <xf numFmtId="165" fontId="9" fillId="0" borderId="0" xfId="15" applyNumberFormat="1" applyFont="1" applyAlignment="1">
      <alignment horizontal="right"/>
    </xf>
    <xf numFmtId="41" fontId="9" fillId="0" borderId="0" xfId="0" applyNumberFormat="1" applyFont="1" applyBorder="1" applyAlignment="1">
      <alignment horizontal="right"/>
    </xf>
    <xf numFmtId="174" fontId="9" fillId="0" borderId="0" xfId="0" applyNumberFormat="1" applyFont="1" applyFill="1" applyAlignment="1">
      <alignment horizontal="right"/>
    </xf>
    <xf numFmtId="174" fontId="9" fillId="0" borderId="0" xfId="15" applyNumberFormat="1" applyFont="1" applyFill="1" applyAlignment="1">
      <alignment horizontal="right"/>
    </xf>
    <xf numFmtId="174" fontId="9" fillId="0" borderId="0" xfId="15" applyNumberFormat="1" applyFont="1" applyBorder="1" applyAlignment="1">
      <alignment/>
    </xf>
    <xf numFmtId="37" fontId="8" fillId="0" borderId="0" xfId="0" applyNumberFormat="1" applyFont="1" applyAlignment="1">
      <alignment/>
    </xf>
    <xf numFmtId="37" fontId="9" fillId="0" borderId="0" xfId="0" applyNumberFormat="1" applyFont="1" applyAlignment="1">
      <alignment vertical="top"/>
    </xf>
    <xf numFmtId="37" fontId="9" fillId="0" borderId="0" xfId="0" applyNumberFormat="1" applyFont="1" applyAlignment="1">
      <alignment horizontal="justify" vertical="center" wrapText="1"/>
    </xf>
    <xf numFmtId="37" fontId="8" fillId="0" borderId="0" xfId="0" applyNumberFormat="1" applyFont="1" applyAlignment="1">
      <alignment horizontal="center"/>
    </xf>
    <xf numFmtId="37" fontId="8" fillId="0" borderId="0" xfId="0" applyNumberFormat="1" applyFont="1" applyFill="1" applyBorder="1" applyAlignment="1">
      <alignment horizontal="center"/>
    </xf>
    <xf numFmtId="37" fontId="8" fillId="0" borderId="0" xfId="15" applyNumberFormat="1" applyFont="1" applyBorder="1" applyAlignment="1">
      <alignment horizontal="center"/>
    </xf>
    <xf numFmtId="37" fontId="8" fillId="0" borderId="0" xfId="15" applyNumberFormat="1" applyFont="1" applyAlignment="1">
      <alignment horizontal="center"/>
    </xf>
    <xf numFmtId="37" fontId="8" fillId="0" borderId="0" xfId="0" applyNumberFormat="1" applyFont="1" applyBorder="1" applyAlignment="1">
      <alignment horizontal="center"/>
    </xf>
    <xf numFmtId="37" fontId="8" fillId="0" borderId="0" xfId="0" applyNumberFormat="1" applyFont="1" applyBorder="1" applyAlignment="1">
      <alignment/>
    </xf>
    <xf numFmtId="37" fontId="8" fillId="0" borderId="0" xfId="0" applyNumberFormat="1" applyFont="1" applyBorder="1" applyAlignment="1">
      <alignment horizontal="right"/>
    </xf>
    <xf numFmtId="37" fontId="8" fillId="0" borderId="4" xfId="0" applyNumberFormat="1" applyFont="1" applyFill="1" applyBorder="1" applyAlignment="1">
      <alignment horizontal="right"/>
    </xf>
    <xf numFmtId="37" fontId="9" fillId="0" borderId="8" xfId="0" applyNumberFormat="1" applyFont="1" applyFill="1" applyBorder="1" applyAlignment="1">
      <alignment horizontal="right"/>
    </xf>
    <xf numFmtId="37" fontId="9" fillId="0" borderId="0" xfId="0" applyNumberFormat="1" applyFont="1" applyFill="1" applyBorder="1" applyAlignment="1">
      <alignment horizontal="right"/>
    </xf>
    <xf numFmtId="37" fontId="8" fillId="0" borderId="4" xfId="15" applyNumberFormat="1" applyFont="1" applyBorder="1" applyAlignment="1">
      <alignment horizontal="right"/>
    </xf>
    <xf numFmtId="37" fontId="9" fillId="0" borderId="8" xfId="15" applyNumberFormat="1" applyFont="1" applyBorder="1" applyAlignment="1">
      <alignment horizontal="right"/>
    </xf>
    <xf numFmtId="37" fontId="8" fillId="0" borderId="0" xfId="15" applyNumberFormat="1" applyFont="1" applyAlignment="1">
      <alignment/>
    </xf>
    <xf numFmtId="37" fontId="17" fillId="0" borderId="4" xfId="15" applyNumberFormat="1" applyFont="1" applyBorder="1" applyAlignment="1">
      <alignment horizontal="right"/>
    </xf>
    <xf numFmtId="39" fontId="8" fillId="0" borderId="9" xfId="15" applyNumberFormat="1" applyFont="1" applyBorder="1" applyAlignment="1">
      <alignment horizontal="right"/>
    </xf>
    <xf numFmtId="39" fontId="9" fillId="0" borderId="1" xfId="15" applyNumberFormat="1" applyFont="1" applyBorder="1" applyAlignment="1">
      <alignment horizontal="right"/>
    </xf>
    <xf numFmtId="39" fontId="9" fillId="0" borderId="10" xfId="15" applyNumberFormat="1" applyFont="1" applyBorder="1" applyAlignment="1">
      <alignment horizontal="right"/>
    </xf>
    <xf numFmtId="174" fontId="8" fillId="0" borderId="0" xfId="15" applyNumberFormat="1" applyFont="1" applyBorder="1" applyAlignment="1">
      <alignment horizontal="right"/>
    </xf>
    <xf numFmtId="0" fontId="18" fillId="0" borderId="0" xfId="0" applyFont="1" applyBorder="1" applyAlignment="1">
      <alignment horizontal="right"/>
    </xf>
    <xf numFmtId="37" fontId="8" fillId="0" borderId="9" xfId="0" applyNumberFormat="1" applyFont="1" applyFill="1" applyBorder="1" applyAlignment="1">
      <alignment horizontal="right"/>
    </xf>
    <xf numFmtId="37" fontId="8" fillId="0" borderId="1" xfId="0" applyNumberFormat="1" applyFont="1" applyFill="1" applyBorder="1" applyAlignment="1">
      <alignment horizontal="right"/>
    </xf>
    <xf numFmtId="37" fontId="9" fillId="0" borderId="10" xfId="0" applyNumberFormat="1" applyFont="1" applyFill="1" applyBorder="1" applyAlignment="1">
      <alignment horizontal="right"/>
    </xf>
    <xf numFmtId="166" fontId="9" fillId="0" borderId="5" xfId="15" applyNumberFormat="1" applyFont="1" applyFill="1" applyBorder="1" applyAlignment="1">
      <alignment horizontal="right"/>
    </xf>
    <xf numFmtId="166" fontId="9" fillId="0" borderId="5" xfId="15" applyNumberFormat="1" applyFont="1" applyBorder="1" applyAlignment="1">
      <alignment horizontal="right"/>
    </xf>
    <xf numFmtId="166" fontId="9" fillId="0" borderId="3" xfId="15" applyNumberFormat="1" applyFont="1" applyBorder="1" applyAlignment="1">
      <alignment horizontal="right"/>
    </xf>
    <xf numFmtId="166" fontId="8" fillId="0" borderId="5" xfId="15" applyNumberFormat="1" applyFont="1" applyFill="1" applyBorder="1" applyAlignment="1">
      <alignment horizontal="right"/>
    </xf>
    <xf numFmtId="165" fontId="8" fillId="0" borderId="0" xfId="15" applyNumberFormat="1" applyFont="1" applyAlignment="1">
      <alignment horizontal="right"/>
    </xf>
    <xf numFmtId="166" fontId="8" fillId="0" borderId="0" xfId="15" applyNumberFormat="1" applyFont="1" applyFill="1" applyBorder="1" applyAlignment="1">
      <alignment horizontal="right"/>
    </xf>
    <xf numFmtId="174" fontId="9" fillId="0" borderId="1" xfId="15" applyNumberFormat="1" applyFont="1" applyBorder="1" applyAlignment="1">
      <alignment horizontal="right"/>
    </xf>
    <xf numFmtId="0" fontId="9" fillId="0" borderId="1" xfId="0" applyFont="1" applyBorder="1" applyAlignment="1">
      <alignment/>
    </xf>
    <xf numFmtId="39" fontId="9" fillId="0" borderId="5" xfId="0" applyNumberFormat="1" applyFont="1" applyBorder="1" applyAlignment="1">
      <alignment horizontal="right"/>
    </xf>
    <xf numFmtId="174" fontId="8" fillId="0" borderId="4" xfId="15" applyNumberFormat="1" applyFont="1" applyBorder="1" applyAlignment="1">
      <alignment horizontal="right"/>
    </xf>
    <xf numFmtId="174" fontId="9" fillId="0" borderId="8" xfId="15" applyNumberFormat="1" applyFont="1" applyBorder="1" applyAlignment="1">
      <alignment horizontal="right"/>
    </xf>
    <xf numFmtId="174" fontId="8" fillId="0" borderId="9" xfId="15" applyNumberFormat="1" applyFont="1" applyBorder="1" applyAlignment="1">
      <alignment horizontal="right"/>
    </xf>
    <xf numFmtId="174" fontId="9" fillId="0" borderId="10" xfId="15" applyNumberFormat="1" applyFont="1" applyBorder="1" applyAlignment="1">
      <alignment horizontal="right"/>
    </xf>
    <xf numFmtId="43" fontId="9" fillId="0" borderId="0" xfId="15" applyNumberFormat="1" applyFont="1" applyAlignment="1">
      <alignment/>
    </xf>
    <xf numFmtId="174" fontId="9" fillId="0" borderId="11" xfId="15" applyNumberFormat="1" applyFont="1" applyBorder="1" applyAlignment="1">
      <alignment horizontal="right"/>
    </xf>
    <xf numFmtId="174" fontId="9" fillId="0" borderId="0" xfId="0" applyNumberFormat="1" applyFont="1" applyBorder="1" applyAlignment="1">
      <alignment/>
    </xf>
    <xf numFmtId="174" fontId="8" fillId="0" borderId="1" xfId="15" applyNumberFormat="1" applyFont="1" applyBorder="1" applyAlignment="1">
      <alignment horizontal="right"/>
    </xf>
    <xf numFmtId="174" fontId="8" fillId="0" borderId="0" xfId="15" applyNumberFormat="1" applyFont="1" applyFill="1" applyBorder="1" applyAlignment="1">
      <alignment horizontal="right"/>
    </xf>
    <xf numFmtId="43" fontId="9" fillId="0" borderId="3" xfId="15" applyFont="1" applyBorder="1" applyAlignment="1">
      <alignment horizontal="right"/>
    </xf>
    <xf numFmtId="0" fontId="16" fillId="0" borderId="0" xfId="0" applyFont="1" applyFill="1" applyAlignment="1">
      <alignment horizontal="center"/>
    </xf>
    <xf numFmtId="0" fontId="16" fillId="0" borderId="0" xfId="0" applyFont="1" applyAlignment="1">
      <alignment horizontal="center"/>
    </xf>
    <xf numFmtId="38" fontId="9" fillId="0" borderId="0" xfId="0" applyNumberFormat="1" applyFont="1" applyFill="1" applyAlignment="1">
      <alignment/>
    </xf>
    <xf numFmtId="38" fontId="9" fillId="0" borderId="0" xfId="0" applyNumberFormat="1" applyFont="1" applyAlignment="1">
      <alignment/>
    </xf>
    <xf numFmtId="174" fontId="8" fillId="0" borderId="12" xfId="15" applyNumberFormat="1" applyFont="1" applyBorder="1" applyAlignment="1">
      <alignment horizontal="right"/>
    </xf>
    <xf numFmtId="165" fontId="9" fillId="0" borderId="0" xfId="0" applyNumberFormat="1" applyFont="1" applyAlignment="1">
      <alignment/>
    </xf>
    <xf numFmtId="10" fontId="9" fillId="0" borderId="0" xfId="21" applyNumberFormat="1" applyFont="1" applyAlignment="1">
      <alignment/>
    </xf>
    <xf numFmtId="43" fontId="8" fillId="0" borderId="0" xfId="15" applyFont="1" applyAlignment="1">
      <alignment horizontal="right"/>
    </xf>
    <xf numFmtId="0" fontId="12" fillId="0" borderId="0" xfId="0" applyFont="1" applyAlignment="1">
      <alignment/>
    </xf>
    <xf numFmtId="9" fontId="9" fillId="0" borderId="0" xfId="21" applyFont="1" applyFill="1" applyAlignment="1">
      <alignment/>
    </xf>
    <xf numFmtId="0" fontId="10" fillId="0" borderId="0" xfId="0" applyFont="1" applyFill="1" applyAlignment="1">
      <alignment/>
    </xf>
    <xf numFmtId="0" fontId="9" fillId="0" borderId="0" xfId="0" applyFont="1" applyFill="1" applyAlignment="1">
      <alignment wrapText="1"/>
    </xf>
    <xf numFmtId="0" fontId="9" fillId="0" borderId="0" xfId="0" applyFont="1" applyFill="1" applyAlignment="1">
      <alignment horizontal="justify" vertical="top"/>
    </xf>
    <xf numFmtId="0" fontId="9" fillId="0" borderId="0" xfId="0" applyFont="1" applyFill="1" applyAlignment="1">
      <alignment vertical="top"/>
    </xf>
    <xf numFmtId="166" fontId="8" fillId="0" borderId="0" xfId="15" applyNumberFormat="1" applyFont="1" applyFill="1" applyBorder="1" applyAlignment="1">
      <alignment/>
    </xf>
    <xf numFmtId="0" fontId="9" fillId="0" borderId="0" xfId="0" applyFont="1" applyFill="1" applyAlignment="1">
      <alignment horizontal="center"/>
    </xf>
    <xf numFmtId="166" fontId="9" fillId="0" borderId="0" xfId="15" applyNumberFormat="1" applyFont="1" applyFill="1" applyAlignment="1">
      <alignment vertical="top"/>
    </xf>
    <xf numFmtId="0" fontId="9" fillId="0" borderId="0" xfId="0" applyFont="1" applyFill="1" applyAlignment="1">
      <alignment vertical="center"/>
    </xf>
    <xf numFmtId="43" fontId="9" fillId="0" borderId="0" xfId="15" applyFont="1" applyFill="1" applyAlignment="1">
      <alignment horizontal="justify" vertical="top"/>
    </xf>
    <xf numFmtId="0" fontId="0" fillId="0" borderId="0" xfId="0" applyFill="1" applyAlignment="1">
      <alignment horizontal="justify" vertical="top" wrapText="1"/>
    </xf>
    <xf numFmtId="172" fontId="9" fillId="0" borderId="0" xfId="15" applyNumberFormat="1" applyFont="1" applyFill="1" applyBorder="1" applyAlignment="1">
      <alignment/>
    </xf>
    <xf numFmtId="172" fontId="8" fillId="0" borderId="0" xfId="15" applyNumberFormat="1" applyFont="1" applyFill="1" applyAlignment="1" quotePrefix="1">
      <alignment horizontal="right"/>
    </xf>
    <xf numFmtId="0" fontId="8" fillId="0" borderId="0" xfId="0" applyFont="1" applyFill="1" applyAlignment="1">
      <alignment horizontal="center"/>
    </xf>
    <xf numFmtId="172" fontId="9" fillId="0" borderId="0" xfId="15" applyNumberFormat="1" applyFont="1" applyFill="1" applyAlignment="1">
      <alignment/>
    </xf>
    <xf numFmtId="0" fontId="10" fillId="0" borderId="0" xfId="0" applyFont="1" applyFill="1" applyAlignment="1">
      <alignment horizontal="justify" vertical="top" wrapText="1"/>
    </xf>
    <xf numFmtId="172" fontId="9" fillId="0" borderId="0" xfId="0" applyNumberFormat="1" applyFont="1" applyFill="1" applyAlignment="1">
      <alignment/>
    </xf>
    <xf numFmtId="174" fontId="8" fillId="0" borderId="8" xfId="0" applyNumberFormat="1" applyFont="1" applyFill="1" applyBorder="1" applyAlignment="1">
      <alignment horizontal="right"/>
    </xf>
    <xf numFmtId="174" fontId="15" fillId="0" borderId="11" xfId="15" applyNumberFormat="1" applyFont="1" applyBorder="1" applyAlignment="1">
      <alignment horizontal="right"/>
    </xf>
    <xf numFmtId="43" fontId="9" fillId="0" borderId="0" xfId="15" applyFont="1" applyFill="1" applyAlignment="1">
      <alignment horizontal="justify" vertical="top" wrapText="1"/>
    </xf>
    <xf numFmtId="43" fontId="9" fillId="0" borderId="0" xfId="0" applyNumberFormat="1" applyFont="1" applyFill="1" applyAlignment="1">
      <alignment/>
    </xf>
    <xf numFmtId="41" fontId="9" fillId="0" borderId="0" xfId="0" applyNumberFormat="1" applyFont="1" applyAlignment="1">
      <alignment horizontal="center"/>
    </xf>
    <xf numFmtId="41" fontId="9" fillId="0" borderId="0" xfId="0" applyNumberFormat="1" applyFont="1" applyAlignment="1">
      <alignment/>
    </xf>
    <xf numFmtId="174" fontId="9" fillId="0" borderId="12" xfId="15" applyNumberFormat="1" applyFont="1" applyBorder="1" applyAlignment="1">
      <alignment horizontal="right"/>
    </xf>
    <xf numFmtId="10" fontId="8" fillId="0" borderId="4" xfId="21" applyNumberFormat="1" applyFont="1" applyBorder="1" applyAlignment="1">
      <alignment horizontal="right"/>
    </xf>
    <xf numFmtId="174" fontId="8" fillId="0" borderId="13" xfId="15" applyNumberFormat="1" applyFont="1" applyBorder="1" applyAlignment="1">
      <alignment horizontal="right"/>
    </xf>
    <xf numFmtId="166" fontId="9" fillId="0" borderId="0" xfId="15" applyNumberFormat="1" applyFont="1" applyFill="1" applyBorder="1" applyAlignment="1">
      <alignment horizontal="right"/>
    </xf>
    <xf numFmtId="174" fontId="9" fillId="0" borderId="7" xfId="15" applyNumberFormat="1" applyFont="1" applyBorder="1" applyAlignment="1">
      <alignment horizontal="right"/>
    </xf>
    <xf numFmtId="174" fontId="9" fillId="0" borderId="0" xfId="15" applyNumberFormat="1" applyFont="1" applyFill="1" applyBorder="1" applyAlignment="1">
      <alignment horizontal="right"/>
    </xf>
    <xf numFmtId="174" fontId="9" fillId="0" borderId="14" xfId="15" applyNumberFormat="1" applyFont="1" applyBorder="1" applyAlignment="1">
      <alignment horizontal="right"/>
    </xf>
    <xf numFmtId="0" fontId="8" fillId="0" borderId="2" xfId="0" applyNumberFormat="1" applyFont="1" applyBorder="1" applyAlignment="1">
      <alignment horizontal="right"/>
    </xf>
    <xf numFmtId="0" fontId="8" fillId="0" borderId="5" xfId="0" applyNumberFormat="1" applyFont="1" applyFill="1" applyBorder="1" applyAlignment="1">
      <alignment horizontal="right"/>
    </xf>
    <xf numFmtId="0" fontId="8" fillId="0" borderId="3" xfId="15" applyNumberFormat="1" applyFont="1" applyFill="1" applyBorder="1" applyAlignment="1">
      <alignment horizontal="right"/>
    </xf>
    <xf numFmtId="0" fontId="8" fillId="0" borderId="0" xfId="0" applyNumberFormat="1" applyFont="1" applyBorder="1" applyAlignment="1">
      <alignment horizontal="right"/>
    </xf>
    <xf numFmtId="0" fontId="8" fillId="0" borderId="0" xfId="0" applyNumberFormat="1" applyFont="1" applyFill="1" applyBorder="1" applyAlignment="1">
      <alignment horizontal="right"/>
    </xf>
    <xf numFmtId="0" fontId="8" fillId="0" borderId="0" xfId="15" applyNumberFormat="1" applyFont="1" applyFill="1" applyBorder="1" applyAlignment="1">
      <alignment horizontal="right"/>
    </xf>
    <xf numFmtId="0" fontId="13" fillId="0" borderId="0" xfId="0" applyNumberFormat="1" applyFont="1" applyBorder="1" applyAlignment="1">
      <alignment horizontal="right"/>
    </xf>
    <xf numFmtId="0" fontId="9" fillId="0" borderId="0" xfId="15" applyNumberFormat="1" applyFont="1" applyFill="1" applyBorder="1" applyAlignment="1">
      <alignment horizontal="right"/>
    </xf>
    <xf numFmtId="0" fontId="9" fillId="0" borderId="0" xfId="0" applyNumberFormat="1" applyFont="1" applyFill="1" applyBorder="1" applyAlignment="1">
      <alignment horizontal="right"/>
    </xf>
    <xf numFmtId="16" fontId="9" fillId="0" borderId="0" xfId="0" applyNumberFormat="1" applyFont="1" applyFill="1" applyAlignment="1">
      <alignment/>
    </xf>
    <xf numFmtId="0" fontId="8" fillId="0" borderId="15" xfId="0" applyFont="1" applyFill="1" applyBorder="1" applyAlignment="1">
      <alignment horizontal="center"/>
    </xf>
    <xf numFmtId="0" fontId="14" fillId="0" borderId="0" xfId="0" applyFont="1" applyFill="1" applyAlignment="1">
      <alignment/>
    </xf>
    <xf numFmtId="172" fontId="14" fillId="0" borderId="0" xfId="15" applyNumberFormat="1" applyFont="1" applyFill="1" applyBorder="1" applyAlignment="1">
      <alignment/>
    </xf>
    <xf numFmtId="37" fontId="8" fillId="0" borderId="0" xfId="0" applyNumberFormat="1" applyFont="1" applyFill="1" applyBorder="1" applyAlignment="1">
      <alignment horizontal="right"/>
    </xf>
    <xf numFmtId="166" fontId="9" fillId="0" borderId="6" xfId="15" applyNumberFormat="1" applyFont="1" applyFill="1" applyBorder="1" applyAlignment="1">
      <alignment/>
    </xf>
    <xf numFmtId="166" fontId="9" fillId="0" borderId="0" xfId="15" applyNumberFormat="1" applyFont="1" applyFill="1" applyAlignment="1" quotePrefix="1">
      <alignment/>
    </xf>
    <xf numFmtId="172" fontId="8" fillId="0" borderId="0" xfId="15" applyNumberFormat="1" applyFont="1" applyFill="1" applyAlignment="1">
      <alignment horizontal="right"/>
    </xf>
    <xf numFmtId="172" fontId="9" fillId="0" borderId="12" xfId="15" applyNumberFormat="1" applyFont="1" applyFill="1" applyBorder="1" applyAlignment="1">
      <alignment/>
    </xf>
    <xf numFmtId="166" fontId="8" fillId="0" borderId="0" xfId="15" applyNumberFormat="1" applyFont="1" applyFill="1" applyAlignment="1">
      <alignment horizontal="right"/>
    </xf>
    <xf numFmtId="172" fontId="8" fillId="0" borderId="0" xfId="15" applyNumberFormat="1" applyFont="1" applyFill="1" applyAlignment="1">
      <alignment horizontal="center"/>
    </xf>
    <xf numFmtId="0" fontId="9" fillId="0" borderId="0" xfId="0" applyFont="1" applyFill="1" applyAlignment="1" quotePrefix="1">
      <alignment/>
    </xf>
    <xf numFmtId="174" fontId="9" fillId="0" borderId="1" xfId="15" applyNumberFormat="1" applyFont="1" applyFill="1" applyBorder="1" applyAlignment="1">
      <alignment horizontal="right"/>
    </xf>
    <xf numFmtId="174" fontId="9" fillId="0" borderId="12" xfId="15" applyNumberFormat="1" applyFont="1" applyFill="1" applyBorder="1" applyAlignment="1">
      <alignment horizontal="right"/>
    </xf>
    <xf numFmtId="0" fontId="9" fillId="0" borderId="0" xfId="0" applyFont="1" applyFill="1" applyAlignment="1">
      <alignment horizontal="left"/>
    </xf>
    <xf numFmtId="0" fontId="9" fillId="0" borderId="0" xfId="0" applyFont="1" applyFill="1" applyAlignment="1">
      <alignment vertical="top" wrapText="1"/>
    </xf>
    <xf numFmtId="0" fontId="10" fillId="0" borderId="0" xfId="0" applyFont="1" applyFill="1" applyAlignment="1">
      <alignment/>
    </xf>
    <xf numFmtId="172" fontId="8" fillId="0" borderId="0" xfId="15" applyNumberFormat="1" applyFont="1" applyFill="1" applyBorder="1" applyAlignment="1">
      <alignment horizontal="center"/>
    </xf>
    <xf numFmtId="172" fontId="9" fillId="0" borderId="6" xfId="15" applyNumberFormat="1" applyFont="1" applyFill="1" applyBorder="1" applyAlignment="1">
      <alignment horizontal="center"/>
    </xf>
    <xf numFmtId="172" fontId="9" fillId="0" borderId="16" xfId="15" applyNumberFormat="1" applyFont="1" applyFill="1" applyBorder="1" applyAlignment="1">
      <alignment horizontal="center"/>
    </xf>
    <xf numFmtId="166" fontId="9" fillId="0" borderId="17" xfId="15" applyNumberFormat="1" applyFont="1" applyFill="1" applyBorder="1" applyAlignment="1">
      <alignment/>
    </xf>
    <xf numFmtId="0" fontId="8" fillId="0" borderId="2" xfId="0" applyFont="1" applyFill="1" applyBorder="1" applyAlignment="1">
      <alignment horizontal="center"/>
    </xf>
    <xf numFmtId="0" fontId="8" fillId="0" borderId="7" xfId="0" applyFont="1" applyFill="1" applyBorder="1" applyAlignment="1">
      <alignment horizontal="center"/>
    </xf>
    <xf numFmtId="166" fontId="8" fillId="0" borderId="2" xfId="15" applyNumberFormat="1" applyFont="1" applyFill="1" applyBorder="1" applyAlignment="1">
      <alignment horizontal="center"/>
    </xf>
    <xf numFmtId="0" fontId="8" fillId="0" borderId="18" xfId="0" applyFont="1" applyFill="1" applyBorder="1" applyAlignment="1">
      <alignment horizontal="center"/>
    </xf>
    <xf numFmtId="0" fontId="8" fillId="0" borderId="4" xfId="0" applyFont="1" applyFill="1" applyBorder="1" applyAlignment="1">
      <alignment horizontal="center"/>
    </xf>
    <xf numFmtId="0" fontId="8" fillId="0" borderId="5" xfId="0" applyFont="1" applyFill="1" applyBorder="1" applyAlignment="1">
      <alignment horizontal="center"/>
    </xf>
    <xf numFmtId="0" fontId="8" fillId="0" borderId="8" xfId="0" applyFont="1" applyFill="1" applyBorder="1" applyAlignment="1">
      <alignment horizontal="center"/>
    </xf>
    <xf numFmtId="0" fontId="8" fillId="0" borderId="0" xfId="0" applyFont="1" applyFill="1" applyBorder="1" applyAlignment="1">
      <alignment horizontal="center"/>
    </xf>
    <xf numFmtId="166" fontId="8" fillId="0" borderId="5" xfId="15" applyNumberFormat="1" applyFont="1" applyFill="1" applyBorder="1" applyAlignment="1">
      <alignment horizontal="center"/>
    </xf>
    <xf numFmtId="0" fontId="8" fillId="0" borderId="3" xfId="0" applyFont="1" applyFill="1" applyBorder="1" applyAlignment="1">
      <alignment horizontal="center"/>
    </xf>
    <xf numFmtId="0" fontId="8" fillId="0" borderId="9" xfId="0" applyFont="1" applyFill="1" applyBorder="1" applyAlignment="1">
      <alignment/>
    </xf>
    <xf numFmtId="0" fontId="8" fillId="0" borderId="1" xfId="0" applyFont="1" applyFill="1" applyBorder="1" applyAlignment="1">
      <alignment horizontal="center"/>
    </xf>
    <xf numFmtId="0" fontId="8" fillId="0" borderId="10" xfId="0" applyFont="1" applyFill="1" applyBorder="1" applyAlignment="1">
      <alignment horizontal="center"/>
    </xf>
    <xf numFmtId="43" fontId="9" fillId="0" borderId="17" xfId="15" applyFont="1" applyFill="1" applyBorder="1" applyAlignment="1">
      <alignment/>
    </xf>
    <xf numFmtId="166" fontId="8" fillId="0" borderId="17" xfId="0" applyNumberFormat="1" applyFont="1" applyFill="1" applyBorder="1" applyAlignment="1">
      <alignment/>
    </xf>
    <xf numFmtId="43" fontId="9" fillId="0" borderId="8" xfId="15" applyFont="1" applyBorder="1" applyAlignment="1">
      <alignment horizontal="right"/>
    </xf>
    <xf numFmtId="166" fontId="9" fillId="0" borderId="4" xfId="0" applyNumberFormat="1" applyFont="1" applyBorder="1" applyAlignment="1">
      <alignment/>
    </xf>
    <xf numFmtId="43" fontId="9" fillId="0" borderId="5" xfId="15" applyFont="1" applyBorder="1" applyAlignment="1">
      <alignment horizontal="right"/>
    </xf>
    <xf numFmtId="166" fontId="19" fillId="0" borderId="5" xfId="15" applyNumberFormat="1" applyFont="1" applyFill="1" applyBorder="1" applyAlignment="1">
      <alignment horizontal="right"/>
    </xf>
    <xf numFmtId="43" fontId="9" fillId="0" borderId="0" xfId="15" applyNumberFormat="1" applyFont="1" applyFill="1" applyAlignment="1">
      <alignment/>
    </xf>
    <xf numFmtId="43" fontId="8" fillId="0" borderId="17" xfId="0" applyNumberFormat="1" applyFont="1" applyFill="1" applyBorder="1" applyAlignment="1">
      <alignment/>
    </xf>
    <xf numFmtId="172" fontId="9" fillId="0" borderId="0" xfId="15" applyNumberFormat="1" applyFont="1" applyFill="1" applyBorder="1" applyAlignment="1" quotePrefix="1">
      <alignment horizontal="right"/>
    </xf>
    <xf numFmtId="172" fontId="9" fillId="0" borderId="0" xfId="15" applyNumberFormat="1" applyFont="1" applyFill="1" applyBorder="1" applyAlignment="1">
      <alignment horizontal="left"/>
    </xf>
    <xf numFmtId="167" fontId="9" fillId="0" borderId="17" xfId="15" applyNumberFormat="1" applyFont="1" applyFill="1" applyBorder="1" applyAlignment="1">
      <alignment/>
    </xf>
    <xf numFmtId="167" fontId="9" fillId="0" borderId="3" xfId="15" applyNumberFormat="1" applyFont="1" applyFill="1" applyBorder="1" applyAlignment="1">
      <alignment/>
    </xf>
    <xf numFmtId="167" fontId="8" fillId="0" borderId="17" xfId="15" applyNumberFormat="1" applyFont="1" applyFill="1" applyBorder="1" applyAlignment="1">
      <alignment/>
    </xf>
    <xf numFmtId="0" fontId="9" fillId="0" borderId="0" xfId="0" applyFont="1" applyAlignment="1">
      <alignment vertical="top" wrapText="1"/>
    </xf>
    <xf numFmtId="15" fontId="8" fillId="0" borderId="0" xfId="0" applyNumberFormat="1" applyFont="1" applyFill="1" applyAlignment="1" quotePrefix="1">
      <alignment horizontal="justify" vertical="top" wrapText="1"/>
    </xf>
    <xf numFmtId="0" fontId="9" fillId="0" borderId="0" xfId="0" applyFont="1" applyFill="1" applyAlignment="1">
      <alignment horizontal="left" vertical="top"/>
    </xf>
    <xf numFmtId="38" fontId="9" fillId="0" borderId="0" xfId="0" applyNumberFormat="1" applyFont="1" applyFill="1" applyAlignment="1">
      <alignment horizontal="right" vertical="top" wrapText="1"/>
    </xf>
    <xf numFmtId="38" fontId="9" fillId="0" borderId="12" xfId="0" applyNumberFormat="1" applyFont="1" applyFill="1" applyBorder="1" applyAlignment="1">
      <alignment horizontal="right" vertical="top" wrapText="1"/>
    </xf>
    <xf numFmtId="43" fontId="9" fillId="0" borderId="0" xfId="0" applyNumberFormat="1" applyFont="1" applyFill="1" applyAlignment="1">
      <alignment vertical="top"/>
    </xf>
    <xf numFmtId="9" fontId="9" fillId="0" borderId="0" xfId="21" applyFont="1" applyBorder="1" applyAlignment="1">
      <alignment horizontal="right"/>
    </xf>
    <xf numFmtId="9" fontId="9" fillId="0" borderId="8" xfId="21" applyFont="1" applyBorder="1" applyAlignment="1">
      <alignment horizontal="right"/>
    </xf>
    <xf numFmtId="38" fontId="9" fillId="0" borderId="0" xfId="0" applyNumberFormat="1" applyFont="1" applyFill="1" applyAlignment="1">
      <alignment horizontal="justify" vertical="top" wrapText="1"/>
    </xf>
    <xf numFmtId="185" fontId="9" fillId="0" borderId="0" xfId="15" applyNumberFormat="1" applyFont="1" applyAlignment="1">
      <alignment horizontal="right"/>
    </xf>
    <xf numFmtId="174" fontId="9" fillId="0" borderId="0" xfId="0" applyNumberFormat="1" applyFont="1" applyFill="1" applyAlignment="1">
      <alignment/>
    </xf>
    <xf numFmtId="174" fontId="8" fillId="0" borderId="4" xfId="15" applyNumberFormat="1" applyFont="1" applyFill="1" applyBorder="1" applyAlignment="1">
      <alignment horizontal="right"/>
    </xf>
    <xf numFmtId="174" fontId="8" fillId="0" borderId="9" xfId="15" applyNumberFormat="1" applyFont="1" applyFill="1" applyBorder="1" applyAlignment="1">
      <alignment horizontal="right"/>
    </xf>
    <xf numFmtId="9" fontId="8" fillId="0" borderId="4" xfId="21" applyFont="1" applyFill="1" applyBorder="1" applyAlignment="1">
      <alignment horizontal="right"/>
    </xf>
    <xf numFmtId="174" fontId="9" fillId="0" borderId="0" xfId="15" applyNumberFormat="1" applyFont="1" applyFill="1" applyAlignment="1">
      <alignment/>
    </xf>
    <xf numFmtId="39" fontId="8" fillId="0" borderId="4" xfId="15" applyNumberFormat="1" applyFont="1" applyFill="1" applyBorder="1" applyAlignment="1">
      <alignment horizontal="right"/>
    </xf>
    <xf numFmtId="39" fontId="9" fillId="0" borderId="0" xfId="15" applyNumberFormat="1" applyFont="1" applyFill="1" applyBorder="1" applyAlignment="1">
      <alignment horizontal="right"/>
    </xf>
    <xf numFmtId="39" fontId="9" fillId="0" borderId="8" xfId="15" applyNumberFormat="1" applyFont="1" applyFill="1" applyBorder="1" applyAlignment="1">
      <alignment horizontal="right"/>
    </xf>
    <xf numFmtId="39" fontId="9" fillId="0" borderId="0" xfId="15" applyNumberFormat="1" applyFont="1" applyFill="1" applyAlignment="1">
      <alignment/>
    </xf>
    <xf numFmtId="39" fontId="8" fillId="0" borderId="4" xfId="0" applyNumberFormat="1" applyFont="1" applyFill="1" applyBorder="1" applyAlignment="1">
      <alignment horizontal="right"/>
    </xf>
    <xf numFmtId="39" fontId="9" fillId="0" borderId="0" xfId="0" applyNumberFormat="1" applyFont="1" applyFill="1" applyBorder="1" applyAlignment="1">
      <alignment horizontal="right"/>
    </xf>
    <xf numFmtId="39" fontId="9" fillId="0" borderId="8" xfId="0" applyNumberFormat="1" applyFont="1" applyFill="1" applyBorder="1" applyAlignment="1">
      <alignment horizontal="right"/>
    </xf>
    <xf numFmtId="39" fontId="9" fillId="0" borderId="0" xfId="0" applyNumberFormat="1" applyFont="1" applyFill="1" applyAlignment="1">
      <alignment/>
    </xf>
    <xf numFmtId="166" fontId="8" fillId="0" borderId="3" xfId="15" applyNumberFormat="1" applyFont="1" applyFill="1" applyBorder="1" applyAlignment="1">
      <alignment horizontal="right"/>
    </xf>
    <xf numFmtId="166" fontId="8" fillId="0" borderId="19" xfId="15" applyNumberFormat="1" applyFont="1" applyFill="1" applyBorder="1" applyAlignment="1">
      <alignment horizontal="right"/>
    </xf>
    <xf numFmtId="43" fontId="9" fillId="0" borderId="5" xfId="15" applyFont="1" applyFill="1" applyBorder="1" applyAlignment="1">
      <alignment horizontal="right"/>
    </xf>
    <xf numFmtId="43" fontId="8" fillId="0" borderId="5" xfId="15" applyNumberFormat="1" applyFont="1" applyFill="1" applyBorder="1" applyAlignment="1">
      <alignment horizontal="right"/>
    </xf>
    <xf numFmtId="43" fontId="8" fillId="0" borderId="3" xfId="15" applyFont="1" applyFill="1" applyBorder="1" applyAlignment="1">
      <alignment horizontal="right"/>
    </xf>
    <xf numFmtId="174" fontId="8" fillId="0" borderId="7" xfId="15" applyNumberFormat="1" applyFont="1" applyFill="1" applyBorder="1" applyAlignment="1">
      <alignment horizontal="right"/>
    </xf>
    <xf numFmtId="174" fontId="8" fillId="0" borderId="1" xfId="15" applyNumberFormat="1" applyFont="1" applyFill="1" applyBorder="1" applyAlignment="1">
      <alignment horizontal="right"/>
    </xf>
    <xf numFmtId="174" fontId="8" fillId="0" borderId="14" xfId="15" applyNumberFormat="1" applyFont="1" applyFill="1" applyBorder="1" applyAlignment="1">
      <alignment horizontal="right"/>
    </xf>
    <xf numFmtId="174" fontId="8" fillId="0" borderId="12" xfId="15" applyNumberFormat="1" applyFont="1" applyFill="1" applyBorder="1" applyAlignment="1">
      <alignment horizontal="right"/>
    </xf>
    <xf numFmtId="41" fontId="9" fillId="0" borderId="0" xfId="0" applyNumberFormat="1" applyFont="1" applyFill="1" applyBorder="1" applyAlignment="1">
      <alignment horizontal="right"/>
    </xf>
    <xf numFmtId="166" fontId="9" fillId="0" borderId="20" xfId="15" applyNumberFormat="1" applyFont="1" applyBorder="1" applyAlignment="1">
      <alignment/>
    </xf>
    <xf numFmtId="37" fontId="9" fillId="0" borderId="0" xfId="0" applyNumberFormat="1" applyFont="1" applyAlignment="1">
      <alignment vertical="center"/>
    </xf>
    <xf numFmtId="37" fontId="8" fillId="0" borderId="0" xfId="15" applyNumberFormat="1" applyFont="1" applyBorder="1" applyAlignment="1">
      <alignment horizontal="right"/>
    </xf>
    <xf numFmtId="37" fontId="8" fillId="0" borderId="21" xfId="15" applyNumberFormat="1" applyFont="1" applyBorder="1" applyAlignment="1">
      <alignment horizontal="right"/>
    </xf>
    <xf numFmtId="166" fontId="19" fillId="0" borderId="0" xfId="15" applyNumberFormat="1" applyFont="1" applyFill="1" applyBorder="1" applyAlignment="1">
      <alignment horizontal="right"/>
    </xf>
    <xf numFmtId="166" fontId="8" fillId="0" borderId="17" xfId="15" applyNumberFormat="1" applyFont="1" applyFill="1" applyBorder="1" applyAlignment="1">
      <alignment horizontal="right"/>
    </xf>
    <xf numFmtId="166" fontId="9" fillId="0" borderId="17" xfId="15" applyNumberFormat="1" applyFont="1" applyBorder="1" applyAlignment="1">
      <alignment horizontal="right"/>
    </xf>
    <xf numFmtId="166" fontId="9" fillId="0" borderId="17" xfId="15" applyNumberFormat="1" applyFont="1" applyFill="1" applyBorder="1" applyAlignment="1">
      <alignment horizontal="right"/>
    </xf>
    <xf numFmtId="166" fontId="9" fillId="0" borderId="19" xfId="15" applyNumberFormat="1" applyFont="1" applyFill="1" applyBorder="1" applyAlignment="1">
      <alignment horizontal="right"/>
    </xf>
    <xf numFmtId="166" fontId="8" fillId="0" borderId="4" xfId="15" applyNumberFormat="1" applyFont="1" applyFill="1" applyBorder="1" applyAlignment="1">
      <alignment horizontal="right"/>
    </xf>
    <xf numFmtId="3" fontId="9" fillId="0" borderId="0" xfId="0" applyNumberFormat="1" applyFont="1" applyAlignment="1">
      <alignment/>
    </xf>
    <xf numFmtId="3" fontId="9" fillId="0" borderId="1" xfId="0" applyNumberFormat="1" applyFont="1" applyFill="1" applyBorder="1" applyAlignment="1">
      <alignment horizontal="center"/>
    </xf>
    <xf numFmtId="3" fontId="9" fillId="0" borderId="0" xfId="0" applyNumberFormat="1" applyFont="1" applyFill="1" applyBorder="1" applyAlignment="1">
      <alignment/>
    </xf>
    <xf numFmtId="0" fontId="8" fillId="0" borderId="0" xfId="0" applyFont="1" applyFill="1" applyAlignment="1">
      <alignment vertical="top"/>
    </xf>
    <xf numFmtId="41" fontId="9" fillId="0" borderId="0" xfId="0" applyNumberFormat="1" applyFont="1" applyBorder="1" applyAlignment="1">
      <alignment horizontal="center"/>
    </xf>
    <xf numFmtId="41" fontId="9" fillId="0" borderId="1" xfId="0" applyNumberFormat="1" applyFont="1" applyBorder="1" applyAlignment="1">
      <alignment/>
    </xf>
    <xf numFmtId="174" fontId="9" fillId="0" borderId="8" xfId="15" applyNumberFormat="1" applyFont="1" applyFill="1" applyBorder="1" applyAlignment="1">
      <alignment horizontal="right"/>
    </xf>
    <xf numFmtId="37" fontId="9" fillId="0" borderId="22" xfId="15" applyNumberFormat="1" applyFont="1" applyBorder="1" applyAlignment="1">
      <alignment horizontal="right"/>
    </xf>
    <xf numFmtId="41" fontId="9" fillId="0" borderId="23" xfId="0" applyNumberFormat="1" applyFont="1" applyBorder="1" applyAlignment="1">
      <alignment/>
    </xf>
    <xf numFmtId="0" fontId="9" fillId="0" borderId="14" xfId="0" applyFont="1" applyBorder="1" applyAlignment="1">
      <alignment/>
    </xf>
    <xf numFmtId="41" fontId="9" fillId="0" borderId="14" xfId="0" applyNumberFormat="1" applyFont="1" applyBorder="1" applyAlignment="1">
      <alignment/>
    </xf>
    <xf numFmtId="41" fontId="9" fillId="0" borderId="24" xfId="0" applyNumberFormat="1" applyFont="1" applyBorder="1" applyAlignment="1">
      <alignment/>
    </xf>
    <xf numFmtId="41" fontId="9" fillId="0" borderId="17" xfId="0" applyNumberFormat="1" applyFont="1" applyBorder="1" applyAlignment="1">
      <alignment/>
    </xf>
    <xf numFmtId="41" fontId="9" fillId="0" borderId="15" xfId="0" applyNumberFormat="1" applyFont="1" applyBorder="1" applyAlignment="1">
      <alignment/>
    </xf>
    <xf numFmtId="41" fontId="9" fillId="0" borderId="7" xfId="0" applyNumberFormat="1" applyFont="1" applyBorder="1" applyAlignment="1">
      <alignment/>
    </xf>
    <xf numFmtId="41" fontId="9" fillId="0" borderId="18" xfId="0" applyNumberFormat="1" applyFont="1" applyBorder="1" applyAlignment="1">
      <alignment/>
    </xf>
    <xf numFmtId="41" fontId="9" fillId="0" borderId="2" xfId="0" applyNumberFormat="1" applyFont="1" applyBorder="1" applyAlignment="1">
      <alignment/>
    </xf>
    <xf numFmtId="41" fontId="9" fillId="0" borderId="4" xfId="0" applyNumberFormat="1" applyFont="1" applyBorder="1" applyAlignment="1">
      <alignment/>
    </xf>
    <xf numFmtId="41" fontId="9" fillId="0" borderId="8" xfId="0" applyNumberFormat="1" applyFont="1" applyBorder="1" applyAlignment="1">
      <alignment/>
    </xf>
    <xf numFmtId="3" fontId="9" fillId="0" borderId="2" xfId="0" applyNumberFormat="1" applyFont="1" applyBorder="1" applyAlignment="1">
      <alignment/>
    </xf>
    <xf numFmtId="41" fontId="9" fillId="0" borderId="5" xfId="0" applyNumberFormat="1" applyFont="1" applyFill="1" applyBorder="1" applyAlignment="1">
      <alignment horizontal="right"/>
    </xf>
    <xf numFmtId="3" fontId="9" fillId="0" borderId="5" xfId="0" applyNumberFormat="1" applyFont="1" applyBorder="1" applyAlignment="1">
      <alignment/>
    </xf>
    <xf numFmtId="41" fontId="9" fillId="0" borderId="5" xfId="0" applyNumberFormat="1" applyFont="1" applyBorder="1" applyAlignment="1">
      <alignment/>
    </xf>
    <xf numFmtId="41" fontId="9" fillId="0" borderId="9" xfId="0" applyNumberFormat="1" applyFont="1" applyBorder="1" applyAlignment="1">
      <alignment/>
    </xf>
    <xf numFmtId="41" fontId="9" fillId="0" borderId="10" xfId="0" applyNumberFormat="1" applyFont="1" applyBorder="1" applyAlignment="1">
      <alignment/>
    </xf>
    <xf numFmtId="41" fontId="9" fillId="0" borderId="1" xfId="0" applyNumberFormat="1" applyFont="1" applyBorder="1" applyAlignment="1">
      <alignment horizontal="right"/>
    </xf>
    <xf numFmtId="166" fontId="9" fillId="0" borderId="3" xfId="15" applyNumberFormat="1" applyFont="1" applyBorder="1" applyAlignment="1">
      <alignment/>
    </xf>
    <xf numFmtId="41" fontId="9" fillId="0" borderId="3" xfId="0" applyNumberFormat="1" applyFont="1" applyBorder="1" applyAlignment="1">
      <alignment/>
    </xf>
    <xf numFmtId="166" fontId="9" fillId="0" borderId="17" xfId="15" applyNumberFormat="1" applyFont="1" applyBorder="1" applyAlignment="1">
      <alignment/>
    </xf>
    <xf numFmtId="41" fontId="9" fillId="0" borderId="8" xfId="0" applyNumberFormat="1" applyFont="1" applyFill="1" applyBorder="1" applyAlignment="1">
      <alignment/>
    </xf>
    <xf numFmtId="166" fontId="9" fillId="0" borderId="5" xfId="15" applyNumberFormat="1" applyFont="1" applyFill="1" applyBorder="1" applyAlignment="1">
      <alignment/>
    </xf>
    <xf numFmtId="0" fontId="9" fillId="0" borderId="0" xfId="0" applyFont="1" applyFill="1" applyAlignment="1">
      <alignment horizontal="left" vertical="top" wrapText="1"/>
    </xf>
    <xf numFmtId="0" fontId="9" fillId="0" borderId="0" xfId="0" applyFont="1" applyFill="1" applyAlignment="1">
      <alignment wrapText="1"/>
    </xf>
    <xf numFmtId="0" fontId="0" fillId="0" borderId="0" xfId="0" applyFill="1" applyAlignment="1">
      <alignment wrapText="1"/>
    </xf>
    <xf numFmtId="37" fontId="8" fillId="0" borderId="15" xfId="0" applyNumberFormat="1" applyFont="1" applyBorder="1" applyAlignment="1">
      <alignment horizontal="center"/>
    </xf>
    <xf numFmtId="37" fontId="8" fillId="0" borderId="7" xfId="0" applyNumberFormat="1" applyFont="1" applyBorder="1" applyAlignment="1">
      <alignment horizontal="center"/>
    </xf>
    <xf numFmtId="37" fontId="8" fillId="0" borderId="18" xfId="0" applyNumberFormat="1" applyFont="1" applyBorder="1" applyAlignment="1">
      <alignment horizontal="center"/>
    </xf>
    <xf numFmtId="37" fontId="9" fillId="0" borderId="0" xfId="0" applyNumberFormat="1" applyFont="1" applyAlignment="1">
      <alignment horizontal="justify" vertical="center" wrapText="1"/>
    </xf>
    <xf numFmtId="0" fontId="8" fillId="0" borderId="0" xfId="0" applyFont="1" applyAlignment="1">
      <alignment horizontal="left" wrapText="1"/>
    </xf>
    <xf numFmtId="0" fontId="8" fillId="0" borderId="8" xfId="0" applyFont="1" applyBorder="1" applyAlignment="1">
      <alignment horizontal="left" wrapText="1"/>
    </xf>
    <xf numFmtId="0" fontId="8" fillId="0" borderId="0" xfId="0" applyFont="1" applyAlignment="1" quotePrefix="1">
      <alignment horizontal="center"/>
    </xf>
    <xf numFmtId="0" fontId="8" fillId="0" borderId="0" xfId="0" applyFont="1" applyAlignment="1">
      <alignment horizontal="center"/>
    </xf>
    <xf numFmtId="0" fontId="9" fillId="0" borderId="0" xfId="0" applyFont="1" applyFill="1" applyAlignment="1">
      <alignment horizontal="left"/>
    </xf>
    <xf numFmtId="0" fontId="9" fillId="0" borderId="0" xfId="0" applyFont="1" applyFill="1" applyAlignment="1">
      <alignment horizontal="left" wrapText="1"/>
    </xf>
    <xf numFmtId="0" fontId="8" fillId="0" borderId="15" xfId="0" applyFont="1" applyFill="1" applyBorder="1" applyAlignment="1">
      <alignment horizontal="center"/>
    </xf>
    <xf numFmtId="0" fontId="8" fillId="0" borderId="18" xfId="0" applyFont="1" applyFill="1" applyBorder="1" applyAlignment="1">
      <alignment horizontal="center"/>
    </xf>
    <xf numFmtId="0" fontId="8" fillId="0" borderId="4" xfId="0" applyFont="1" applyFill="1" applyBorder="1" applyAlignment="1">
      <alignment horizontal="center"/>
    </xf>
    <xf numFmtId="0" fontId="8" fillId="0" borderId="8" xfId="0" applyFont="1" applyFill="1" applyBorder="1" applyAlignment="1">
      <alignment horizontal="center"/>
    </xf>
    <xf numFmtId="0" fontId="8" fillId="0" borderId="9" xfId="0" applyFont="1" applyFill="1" applyBorder="1" applyAlignment="1">
      <alignment horizontal="center"/>
    </xf>
    <xf numFmtId="0" fontId="8" fillId="0" borderId="10" xfId="0" applyFont="1" applyFill="1" applyBorder="1" applyAlignment="1">
      <alignment horizontal="center"/>
    </xf>
    <xf numFmtId="17" fontId="9" fillId="0" borderId="23" xfId="0" applyNumberFormat="1" applyFont="1" applyFill="1" applyBorder="1" applyAlignment="1">
      <alignment horizontal="center"/>
    </xf>
    <xf numFmtId="17" fontId="9" fillId="0" borderId="24" xfId="0" applyNumberFormat="1" applyFont="1" applyFill="1" applyBorder="1" applyAlignment="1">
      <alignment horizontal="center"/>
    </xf>
    <xf numFmtId="0" fontId="8" fillId="0" borderId="23" xfId="0" applyFont="1" applyFill="1" applyBorder="1" applyAlignment="1">
      <alignment horizontal="center"/>
    </xf>
    <xf numFmtId="0" fontId="8" fillId="0" borderId="24" xfId="0" applyFont="1" applyFill="1" applyBorder="1" applyAlignment="1">
      <alignment horizontal="center"/>
    </xf>
    <xf numFmtId="37" fontId="8" fillId="0" borderId="0" xfId="0" applyNumberFormat="1" applyFont="1" applyFill="1" applyAlignment="1">
      <alignment horizontal="center"/>
    </xf>
    <xf numFmtId="0" fontId="9" fillId="0" borderId="0" xfId="0" applyFont="1" applyFill="1" applyAlignment="1">
      <alignment horizontal="justify" vertical="top" wrapText="1"/>
    </xf>
    <xf numFmtId="0" fontId="0" fillId="0" borderId="0" xfId="0" applyFill="1" applyAlignment="1">
      <alignment horizontal="justify" vertical="top" wrapText="1"/>
    </xf>
    <xf numFmtId="166" fontId="8" fillId="0" borderId="0" xfId="15" applyNumberFormat="1" applyFont="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46</xdr:row>
      <xdr:rowOff>9525</xdr:rowOff>
    </xdr:from>
    <xdr:to>
      <xdr:col>9</xdr:col>
      <xdr:colOff>885825</xdr:colOff>
      <xdr:row>48</xdr:row>
      <xdr:rowOff>47625</xdr:rowOff>
    </xdr:to>
    <xdr:sp>
      <xdr:nvSpPr>
        <xdr:cNvPr id="1" name="TextBox 1"/>
        <xdr:cNvSpPr txBox="1">
          <a:spLocks noChangeArrowheads="1"/>
        </xdr:cNvSpPr>
      </xdr:nvSpPr>
      <xdr:spPr>
        <a:xfrm>
          <a:off x="9525" y="8772525"/>
          <a:ext cx="6276975" cy="4191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Report for the year ended 31 December 2002)</a:t>
          </a:r>
        </a:p>
      </xdr:txBody>
    </xdr:sp>
    <xdr:clientData/>
  </xdr:twoCellAnchor>
  <xdr:twoCellAnchor>
    <xdr:from>
      <xdr:col>0</xdr:col>
      <xdr:colOff>9525</xdr:colOff>
      <xdr:row>46</xdr:row>
      <xdr:rowOff>9525</xdr:rowOff>
    </xdr:from>
    <xdr:to>
      <xdr:col>9</xdr:col>
      <xdr:colOff>885825</xdr:colOff>
      <xdr:row>48</xdr:row>
      <xdr:rowOff>47625</xdr:rowOff>
    </xdr:to>
    <xdr:sp>
      <xdr:nvSpPr>
        <xdr:cNvPr id="2" name="TextBox 2"/>
        <xdr:cNvSpPr txBox="1">
          <a:spLocks noChangeArrowheads="1"/>
        </xdr:cNvSpPr>
      </xdr:nvSpPr>
      <xdr:spPr>
        <a:xfrm>
          <a:off x="9525" y="8772525"/>
          <a:ext cx="6276975" cy="4191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Income Statements should be read in conjunction with the Annual Financial Report for the year ended 31 December 2005)</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66</xdr:row>
      <xdr:rowOff>19050</xdr:rowOff>
    </xdr:from>
    <xdr:to>
      <xdr:col>4</xdr:col>
      <xdr:colOff>1076325</xdr:colOff>
      <xdr:row>68</xdr:row>
      <xdr:rowOff>19050</xdr:rowOff>
    </xdr:to>
    <xdr:sp>
      <xdr:nvSpPr>
        <xdr:cNvPr id="1" name="TextBox 1"/>
        <xdr:cNvSpPr txBox="1">
          <a:spLocks noChangeArrowheads="1"/>
        </xdr:cNvSpPr>
      </xdr:nvSpPr>
      <xdr:spPr>
        <a:xfrm>
          <a:off x="28575" y="10706100"/>
          <a:ext cx="5848350" cy="32385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2002)</a:t>
          </a:r>
        </a:p>
      </xdr:txBody>
    </xdr:sp>
    <xdr:clientData/>
  </xdr:twoCellAnchor>
  <xdr:twoCellAnchor>
    <xdr:from>
      <xdr:col>0</xdr:col>
      <xdr:colOff>28575</xdr:colOff>
      <xdr:row>66</xdr:row>
      <xdr:rowOff>19050</xdr:rowOff>
    </xdr:from>
    <xdr:to>
      <xdr:col>5</xdr:col>
      <xdr:colOff>0</xdr:colOff>
      <xdr:row>68</xdr:row>
      <xdr:rowOff>57150</xdr:rowOff>
    </xdr:to>
    <xdr:sp>
      <xdr:nvSpPr>
        <xdr:cNvPr id="2" name="TextBox 3"/>
        <xdr:cNvSpPr txBox="1">
          <a:spLocks noChangeArrowheads="1"/>
        </xdr:cNvSpPr>
      </xdr:nvSpPr>
      <xdr:spPr>
        <a:xfrm>
          <a:off x="28575" y="10706100"/>
          <a:ext cx="5848350" cy="361950"/>
        </a:xfrm>
        <a:prstGeom prst="rect">
          <a:avLst/>
        </a:prstGeom>
        <a:solidFill>
          <a:srgbClr val="FFFFFF"/>
        </a:solidFill>
        <a:ln w="9525" cmpd="sng">
          <a:noFill/>
        </a:ln>
      </xdr:spPr>
      <xdr:txBody>
        <a:bodyPr vertOverflow="clip" wrap="square"/>
        <a:p>
          <a:pPr algn="just">
            <a:defRPr/>
          </a:pPr>
          <a:r>
            <a:rPr lang="en-US" cap="none" sz="1000" b="0" i="0" u="none" baseline="0"/>
            <a:t>(The Condensed Consolidated Balance Sheets should be read in conjunction with the Annual Financial Report for the year ended 31 December 2005)</a:t>
          </a:r>
        </a:p>
      </xdr:txBody>
    </xdr:sp>
    <xdr:clientData/>
  </xdr:twoCellAnchor>
  <xdr:twoCellAnchor>
    <xdr:from>
      <xdr:col>0</xdr:col>
      <xdr:colOff>28575</xdr:colOff>
      <xdr:row>70</xdr:row>
      <xdr:rowOff>19050</xdr:rowOff>
    </xdr:from>
    <xdr:to>
      <xdr:col>5</xdr:col>
      <xdr:colOff>0</xdr:colOff>
      <xdr:row>73</xdr:row>
      <xdr:rowOff>85725</xdr:rowOff>
    </xdr:to>
    <xdr:sp>
      <xdr:nvSpPr>
        <xdr:cNvPr id="3" name="TextBox 5"/>
        <xdr:cNvSpPr txBox="1">
          <a:spLocks noChangeArrowheads="1"/>
        </xdr:cNvSpPr>
      </xdr:nvSpPr>
      <xdr:spPr>
        <a:xfrm>
          <a:off x="28575" y="11306175"/>
          <a:ext cx="5848350" cy="552450"/>
        </a:xfrm>
        <a:prstGeom prst="rect">
          <a:avLst/>
        </a:prstGeom>
        <a:solidFill>
          <a:srgbClr val="FFFFFF"/>
        </a:solidFill>
        <a:ln w="9525" cmpd="sng">
          <a:noFill/>
        </a:ln>
      </xdr:spPr>
      <xdr:txBody>
        <a:bodyPr vertOverflow="clip" wrap="square"/>
        <a:p>
          <a:pPr algn="just">
            <a:defRPr/>
          </a:pPr>
          <a:r>
            <a:rPr lang="en-US" cap="none" sz="1000" b="0" i="0" u="none" baseline="0"/>
            <a:t>Note (a): The computation of Net assets per share (NAPS) does not take into account the number of shares bought back and treasury shares as shown in the Balance Sheets. The Board is of the view that the NAPS will be overstated by reflecting the shares bought back in the computation.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72</xdr:row>
      <xdr:rowOff>152400</xdr:rowOff>
    </xdr:from>
    <xdr:to>
      <xdr:col>5</xdr:col>
      <xdr:colOff>647700</xdr:colOff>
      <xdr:row>75</xdr:row>
      <xdr:rowOff>133350</xdr:rowOff>
    </xdr:to>
    <xdr:sp>
      <xdr:nvSpPr>
        <xdr:cNvPr id="1" name="TextBox 1"/>
        <xdr:cNvSpPr txBox="1">
          <a:spLocks noChangeArrowheads="1"/>
        </xdr:cNvSpPr>
      </xdr:nvSpPr>
      <xdr:spPr>
        <a:xfrm>
          <a:off x="9525" y="9544050"/>
          <a:ext cx="6353175" cy="466725"/>
        </a:xfrm>
        <a:prstGeom prst="rect">
          <a:avLst/>
        </a:prstGeom>
        <a:solidFill>
          <a:srgbClr val="FFFFFF"/>
        </a:solidFill>
        <a:ln w="9525" cmpd="sng">
          <a:noFill/>
        </a:ln>
      </xdr:spPr>
      <xdr:txBody>
        <a:bodyPr vertOverflow="clip" wrap="square"/>
        <a:p>
          <a:pPr algn="l">
            <a:defRPr/>
          </a:pPr>
          <a:r>
            <a:rPr lang="en-US" cap="none" sz="1000" b="0" i="0" u="none" baseline="0"/>
            <a:t>(The Condensed Consolidated Cash Flow Statements should be read in conjunction with the Annual Financial Report for the year ended 31 December 2005)</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47</xdr:row>
      <xdr:rowOff>142875</xdr:rowOff>
    </xdr:from>
    <xdr:to>
      <xdr:col>16</xdr:col>
      <xdr:colOff>971550</xdr:colOff>
      <xdr:row>50</xdr:row>
      <xdr:rowOff>0</xdr:rowOff>
    </xdr:to>
    <xdr:sp>
      <xdr:nvSpPr>
        <xdr:cNvPr id="1" name="TextBox 1"/>
        <xdr:cNvSpPr txBox="1">
          <a:spLocks noChangeArrowheads="1"/>
        </xdr:cNvSpPr>
      </xdr:nvSpPr>
      <xdr:spPr>
        <a:xfrm>
          <a:off x="9525" y="7753350"/>
          <a:ext cx="11468100" cy="3429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Statements of Changes in Equity should be read in conjunction with the Annual Financial Report for the year ended 31 December 2002)</a:t>
          </a:r>
        </a:p>
      </xdr:txBody>
    </xdr:sp>
    <xdr:clientData/>
  </xdr:twoCellAnchor>
  <xdr:twoCellAnchor>
    <xdr:from>
      <xdr:col>0</xdr:col>
      <xdr:colOff>9525</xdr:colOff>
      <xdr:row>47</xdr:row>
      <xdr:rowOff>142875</xdr:rowOff>
    </xdr:from>
    <xdr:to>
      <xdr:col>16</xdr:col>
      <xdr:colOff>971550</xdr:colOff>
      <xdr:row>50</xdr:row>
      <xdr:rowOff>0</xdr:rowOff>
    </xdr:to>
    <xdr:sp>
      <xdr:nvSpPr>
        <xdr:cNvPr id="2" name="TextBox 2"/>
        <xdr:cNvSpPr txBox="1">
          <a:spLocks noChangeArrowheads="1"/>
        </xdr:cNvSpPr>
      </xdr:nvSpPr>
      <xdr:spPr>
        <a:xfrm>
          <a:off x="9525" y="7753350"/>
          <a:ext cx="11468100" cy="342900"/>
        </a:xfrm>
        <a:prstGeom prst="rect">
          <a:avLst/>
        </a:prstGeom>
        <a:solidFill>
          <a:srgbClr val="FFFFFF"/>
        </a:solidFill>
        <a:ln w="9525" cmpd="sng">
          <a:noFill/>
        </a:ln>
      </xdr:spPr>
      <xdr:txBody>
        <a:bodyPr vertOverflow="clip" wrap="square"/>
        <a:p>
          <a:pPr algn="l">
            <a:defRPr/>
          </a:pPr>
          <a:r>
            <a:rPr lang="en-US" cap="none" sz="1000" b="0" i="0" u="none" baseline="0"/>
            <a:t>(The Condensed Consolidated Statements of Changes in Equity should be read in conjunction with the Annual Financial Report for the year ended 31 December 2005)</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97</xdr:row>
      <xdr:rowOff>0</xdr:rowOff>
    </xdr:from>
    <xdr:to>
      <xdr:col>8</xdr:col>
      <xdr:colOff>904875</xdr:colOff>
      <xdr:row>99</xdr:row>
      <xdr:rowOff>0</xdr:rowOff>
    </xdr:to>
    <xdr:sp>
      <xdr:nvSpPr>
        <xdr:cNvPr id="1" name="TextBox 19"/>
        <xdr:cNvSpPr txBox="1">
          <a:spLocks noChangeArrowheads="1"/>
        </xdr:cNvSpPr>
      </xdr:nvSpPr>
      <xdr:spPr>
        <a:xfrm>
          <a:off x="228600" y="15706725"/>
          <a:ext cx="6715125" cy="3238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unusual items affecting the assets, liabilities, equity, net income or cash flow during the financial period under review.</a:t>
          </a:r>
        </a:p>
      </xdr:txBody>
    </xdr:sp>
    <xdr:clientData/>
  </xdr:twoCellAnchor>
  <xdr:twoCellAnchor>
    <xdr:from>
      <xdr:col>0</xdr:col>
      <xdr:colOff>200025</xdr:colOff>
      <xdr:row>7</xdr:row>
      <xdr:rowOff>0</xdr:rowOff>
    </xdr:from>
    <xdr:to>
      <xdr:col>8</xdr:col>
      <xdr:colOff>895350</xdr:colOff>
      <xdr:row>15</xdr:row>
      <xdr:rowOff>57150</xdr:rowOff>
    </xdr:to>
    <xdr:sp>
      <xdr:nvSpPr>
        <xdr:cNvPr id="2" name="TextBox 59"/>
        <xdr:cNvSpPr txBox="1">
          <a:spLocks noChangeArrowheads="1"/>
        </xdr:cNvSpPr>
      </xdr:nvSpPr>
      <xdr:spPr>
        <a:xfrm>
          <a:off x="200025" y="1133475"/>
          <a:ext cx="6734175" cy="13525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interim financial statements are unaudited and have been prepared in accordance with the requirements of Financial Reporting Standards (FRS) 134  "Interim Financial Reporting" issued by the Malaysian Accounting Standards Board (MASB) and Paragraph 9.22 of the Bursa Malaysia Securities Berhad Listing Requirements.
This interim financial statements should be read in conjunction with the Group's Audited Financial Statements for the year ended 31 December 2005. These explanatory notes attached to the interim financial statements provide an explanation of events and transactions that are significant to an understanding of the changes in the financial position and performance of the Group since the year ended 31 December 2005. </a:t>
          </a:r>
        </a:p>
      </xdr:txBody>
    </xdr:sp>
    <xdr:clientData/>
  </xdr:twoCellAnchor>
  <xdr:twoCellAnchor>
    <xdr:from>
      <xdr:col>1</xdr:col>
      <xdr:colOff>19050</xdr:colOff>
      <xdr:row>211</xdr:row>
      <xdr:rowOff>114300</xdr:rowOff>
    </xdr:from>
    <xdr:to>
      <xdr:col>8</xdr:col>
      <xdr:colOff>914400</xdr:colOff>
      <xdr:row>214</xdr:row>
      <xdr:rowOff>114300</xdr:rowOff>
    </xdr:to>
    <xdr:sp>
      <xdr:nvSpPr>
        <xdr:cNvPr id="3" name="TextBox 66"/>
        <xdr:cNvSpPr txBox="1">
          <a:spLocks noChangeArrowheads="1"/>
        </xdr:cNvSpPr>
      </xdr:nvSpPr>
      <xdr:spPr>
        <a:xfrm>
          <a:off x="238125" y="34985325"/>
          <a:ext cx="6715125" cy="4857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Group's effective rate of taxation for the current quarter and financial year-to-date was higher than the statutory rate of taxation due to the losses of certain companies which cannot be set off against the profits made by other companies within the Group and certain expenses which are not deductible for tax purposes.</a:t>
          </a:r>
        </a:p>
      </xdr:txBody>
    </xdr:sp>
    <xdr:clientData/>
  </xdr:twoCellAnchor>
  <xdr:twoCellAnchor>
    <xdr:from>
      <xdr:col>0</xdr:col>
      <xdr:colOff>161925</xdr:colOff>
      <xdr:row>113</xdr:row>
      <xdr:rowOff>95250</xdr:rowOff>
    </xdr:from>
    <xdr:to>
      <xdr:col>8</xdr:col>
      <xdr:colOff>885825</xdr:colOff>
      <xdr:row>121</xdr:row>
      <xdr:rowOff>28575</xdr:rowOff>
    </xdr:to>
    <xdr:sp>
      <xdr:nvSpPr>
        <xdr:cNvPr id="4" name="TextBox 67"/>
        <xdr:cNvSpPr txBox="1">
          <a:spLocks noChangeArrowheads="1"/>
        </xdr:cNvSpPr>
      </xdr:nvSpPr>
      <xdr:spPr>
        <a:xfrm>
          <a:off x="161925" y="18392775"/>
          <a:ext cx="6762750" cy="12287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issuances, cancellations, resale and repayments of debt and equity securities during the financial period ended 31 March 2006 other than as mentioned below:
On 11 October 2004, the shareholders of the company have approved the purchase of own shares by the company. The mandate for renewal of authority on purchase of own shares by the Company was approved by the shareholders at the Twelfth Annual General Meeting held on 27 May 2005. In the quarter under review, the company purchased a total of 472,200 of its issued share capital from the open market.
The details of the shares bought back for the quarter ended 31 December 2005 were as follows:
</a:t>
          </a:r>
        </a:p>
      </xdr:txBody>
    </xdr:sp>
    <xdr:clientData/>
  </xdr:twoCellAnchor>
  <xdr:twoCellAnchor>
    <xdr:from>
      <xdr:col>1</xdr:col>
      <xdr:colOff>19050</xdr:colOff>
      <xdr:row>277</xdr:row>
      <xdr:rowOff>9525</xdr:rowOff>
    </xdr:from>
    <xdr:to>
      <xdr:col>9</xdr:col>
      <xdr:colOff>0</xdr:colOff>
      <xdr:row>279</xdr:row>
      <xdr:rowOff>104775</xdr:rowOff>
    </xdr:to>
    <xdr:sp>
      <xdr:nvSpPr>
        <xdr:cNvPr id="5" name="TextBox 69"/>
        <xdr:cNvSpPr txBox="1">
          <a:spLocks noChangeArrowheads="1"/>
        </xdr:cNvSpPr>
      </xdr:nvSpPr>
      <xdr:spPr>
        <a:xfrm>
          <a:off x="238125" y="45567600"/>
          <a:ext cx="6753225" cy="4191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the financial year ended 31 December 2005, the Board has recommended a final dividend of 2% less 28% tax, subject to the approval of shareholders in the forthcoming annual general meeting.
</a:t>
          </a:r>
        </a:p>
      </xdr:txBody>
    </xdr:sp>
    <xdr:clientData/>
  </xdr:twoCellAnchor>
  <xdr:twoCellAnchor>
    <xdr:from>
      <xdr:col>1</xdr:col>
      <xdr:colOff>0</xdr:colOff>
      <xdr:row>174</xdr:row>
      <xdr:rowOff>123825</xdr:rowOff>
    </xdr:from>
    <xdr:to>
      <xdr:col>8</xdr:col>
      <xdr:colOff>942975</xdr:colOff>
      <xdr:row>182</xdr:row>
      <xdr:rowOff>28575</xdr:rowOff>
    </xdr:to>
    <xdr:sp>
      <xdr:nvSpPr>
        <xdr:cNvPr id="6" name="TextBox 71"/>
        <xdr:cNvSpPr txBox="1">
          <a:spLocks noChangeArrowheads="1"/>
        </xdr:cNvSpPr>
      </xdr:nvSpPr>
      <xdr:spPr>
        <a:xfrm>
          <a:off x="219075" y="29003625"/>
          <a:ext cx="6762750" cy="12001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For this current quarter under review, the Group recorded a lower turnover of RM46.09 million compared to turnover of RM65.22 million in the preceding year's corresponding quarter. The decrease in turnover is mainly due to lower revenue recognition from construction as well as manufacturing and trading division.
Correspondingly the Group has a lower profit before tax of RM1.63 million for this current quarter compared to RM3.05 million in the preceding year's corresponding period. This is consistent with lower revenue achieved for the current quarter as compared to preceding year's corresponding quarter.</a:t>
          </a:r>
        </a:p>
      </xdr:txBody>
    </xdr:sp>
    <xdr:clientData/>
  </xdr:twoCellAnchor>
  <xdr:twoCellAnchor>
    <xdr:from>
      <xdr:col>1</xdr:col>
      <xdr:colOff>28575</xdr:colOff>
      <xdr:row>185</xdr:row>
      <xdr:rowOff>9525</xdr:rowOff>
    </xdr:from>
    <xdr:to>
      <xdr:col>8</xdr:col>
      <xdr:colOff>914400</xdr:colOff>
      <xdr:row>189</xdr:row>
      <xdr:rowOff>152400</xdr:rowOff>
    </xdr:to>
    <xdr:sp>
      <xdr:nvSpPr>
        <xdr:cNvPr id="7" name="TextBox 76"/>
        <xdr:cNvSpPr txBox="1">
          <a:spLocks noChangeArrowheads="1"/>
        </xdr:cNvSpPr>
      </xdr:nvSpPr>
      <xdr:spPr>
        <a:xfrm>
          <a:off x="247650" y="30670500"/>
          <a:ext cx="6705600" cy="7905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In this current quarter, the Group has recorded a lower turnover of RM46.09 million and a lower profit before tax of RM1.63 million compared to a turnover of RM68.85 million and a profit before tax of RM6.87 million in the preceding quarter. The lower profit recognition in construction division as well as property development divison and South Africa operations were the main factors that contributed to the decrease in the profit before tax.</a:t>
          </a:r>
        </a:p>
      </xdr:txBody>
    </xdr:sp>
    <xdr:clientData/>
  </xdr:twoCellAnchor>
  <xdr:twoCellAnchor>
    <xdr:from>
      <xdr:col>0</xdr:col>
      <xdr:colOff>180975</xdr:colOff>
      <xdr:row>155</xdr:row>
      <xdr:rowOff>9525</xdr:rowOff>
    </xdr:from>
    <xdr:to>
      <xdr:col>8</xdr:col>
      <xdr:colOff>904875</xdr:colOff>
      <xdr:row>156</xdr:row>
      <xdr:rowOff>47625</xdr:rowOff>
    </xdr:to>
    <xdr:sp>
      <xdr:nvSpPr>
        <xdr:cNvPr id="8" name="TextBox 79"/>
        <xdr:cNvSpPr txBox="1">
          <a:spLocks noChangeArrowheads="1"/>
        </xdr:cNvSpPr>
      </xdr:nvSpPr>
      <xdr:spPr>
        <a:xfrm>
          <a:off x="180975" y="25812750"/>
          <a:ext cx="6762750" cy="2000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were no changes in the composition of the Group for the financial period under review.</a:t>
          </a:r>
        </a:p>
      </xdr:txBody>
    </xdr:sp>
    <xdr:clientData/>
  </xdr:twoCellAnchor>
  <xdr:twoCellAnchor>
    <xdr:from>
      <xdr:col>1</xdr:col>
      <xdr:colOff>19050</xdr:colOff>
      <xdr:row>266</xdr:row>
      <xdr:rowOff>9525</xdr:rowOff>
    </xdr:from>
    <xdr:to>
      <xdr:col>9</xdr:col>
      <xdr:colOff>0</xdr:colOff>
      <xdr:row>273</xdr:row>
      <xdr:rowOff>66675</xdr:rowOff>
    </xdr:to>
    <xdr:sp>
      <xdr:nvSpPr>
        <xdr:cNvPr id="9" name="TextBox 82"/>
        <xdr:cNvSpPr txBox="1">
          <a:spLocks noChangeArrowheads="1"/>
        </xdr:cNvSpPr>
      </xdr:nvSpPr>
      <xdr:spPr>
        <a:xfrm>
          <a:off x="238125" y="43786425"/>
          <a:ext cx="6753225" cy="11906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On 4 January 2006, the Company was served with a writ and statement of claim by Pandan Perkasa Sdn Bhd ("PPSB"). 
The Company's solicitors have on 12 January 2006 filed a Memorandum of Appearance for the Company. On 26 January 2006, the Company's solicitors have filed a Counterclaim against PPSB. 
On 28 March 2006, the Company's solicitors were instructed to request from PPSB the payment for stakeholders security for costs in the sum of RM150,000, pursuant to Section 351 of the Companies Act 1965. </a:t>
          </a:r>
        </a:p>
      </xdr:txBody>
    </xdr:sp>
    <xdr:clientData/>
  </xdr:twoCellAnchor>
  <xdr:twoCellAnchor>
    <xdr:from>
      <xdr:col>1</xdr:col>
      <xdr:colOff>0</xdr:colOff>
      <xdr:row>242</xdr:row>
      <xdr:rowOff>57150</xdr:rowOff>
    </xdr:from>
    <xdr:to>
      <xdr:col>8</xdr:col>
      <xdr:colOff>895350</xdr:colOff>
      <xdr:row>245</xdr:row>
      <xdr:rowOff>152400</xdr:rowOff>
    </xdr:to>
    <xdr:sp>
      <xdr:nvSpPr>
        <xdr:cNvPr id="10" name="TextBox 83"/>
        <xdr:cNvSpPr txBox="1">
          <a:spLocks noChangeArrowheads="1"/>
        </xdr:cNvSpPr>
      </xdr:nvSpPr>
      <xdr:spPr>
        <a:xfrm>
          <a:off x="219075" y="39947850"/>
          <a:ext cx="6715125" cy="58102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There was no corporate proposal announced as at the date of issue of this quarterly report except for the proposed renewal of share buy-back mandate and the proposed exemption for Mr. Tan Eng Piow and persons acting in concert from the obligation to undertake a mandatory general offer upon the implementation of the share buy-back. </a:t>
          </a:r>
        </a:p>
      </xdr:txBody>
    </xdr:sp>
    <xdr:clientData/>
  </xdr:twoCellAnchor>
  <xdr:twoCellAnchor>
    <xdr:from>
      <xdr:col>0</xdr:col>
      <xdr:colOff>200025</xdr:colOff>
      <xdr:row>18</xdr:row>
      <xdr:rowOff>123825</xdr:rowOff>
    </xdr:from>
    <xdr:to>
      <xdr:col>8</xdr:col>
      <xdr:colOff>895350</xdr:colOff>
      <xdr:row>22</xdr:row>
      <xdr:rowOff>28575</xdr:rowOff>
    </xdr:to>
    <xdr:sp>
      <xdr:nvSpPr>
        <xdr:cNvPr id="11" name="TextBox 84"/>
        <xdr:cNvSpPr txBox="1">
          <a:spLocks noChangeArrowheads="1"/>
        </xdr:cNvSpPr>
      </xdr:nvSpPr>
      <xdr:spPr>
        <a:xfrm>
          <a:off x="200025" y="3038475"/>
          <a:ext cx="6734175" cy="5524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significant accounting policies adopted are consistent with those of the audited financial statements for the year ended 31 December 2005 except for the adoption of the following new/revised FRS effective for financial period beginning 1 January 2006:  
</a:t>
          </a:r>
        </a:p>
      </xdr:txBody>
    </xdr:sp>
    <xdr:clientData/>
  </xdr:twoCellAnchor>
  <xdr:twoCellAnchor>
    <xdr:from>
      <xdr:col>0</xdr:col>
      <xdr:colOff>200025</xdr:colOff>
      <xdr:row>41</xdr:row>
      <xdr:rowOff>28575</xdr:rowOff>
    </xdr:from>
    <xdr:to>
      <xdr:col>8</xdr:col>
      <xdr:colOff>895350</xdr:colOff>
      <xdr:row>44</xdr:row>
      <xdr:rowOff>104775</xdr:rowOff>
    </xdr:to>
    <xdr:sp>
      <xdr:nvSpPr>
        <xdr:cNvPr id="12" name="TextBox 85"/>
        <xdr:cNvSpPr txBox="1">
          <a:spLocks noChangeArrowheads="1"/>
        </xdr:cNvSpPr>
      </xdr:nvSpPr>
      <xdr:spPr>
        <a:xfrm>
          <a:off x="200025" y="6667500"/>
          <a:ext cx="6734175" cy="561975"/>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adoption of FRS 2, 5, 102, 108, 110, 116, 127, 128, 131, 132, 133, 136, 138 and 140 does not have significant financial impact on the Group. The principal effects of the changes in accounting policies resulting from the adoption of the other new/revised FRSs are discussed below:</a:t>
          </a:r>
        </a:p>
      </xdr:txBody>
    </xdr:sp>
    <xdr:clientData/>
  </xdr:twoCellAnchor>
  <xdr:twoCellAnchor>
    <xdr:from>
      <xdr:col>2</xdr:col>
      <xdr:colOff>9525</xdr:colOff>
      <xdr:row>47</xdr:row>
      <xdr:rowOff>28575</xdr:rowOff>
    </xdr:from>
    <xdr:to>
      <xdr:col>8</xdr:col>
      <xdr:colOff>904875</xdr:colOff>
      <xdr:row>56</xdr:row>
      <xdr:rowOff>152400</xdr:rowOff>
    </xdr:to>
    <xdr:sp>
      <xdr:nvSpPr>
        <xdr:cNvPr id="13" name="TextBox 86"/>
        <xdr:cNvSpPr txBox="1">
          <a:spLocks noChangeArrowheads="1"/>
        </xdr:cNvSpPr>
      </xdr:nvSpPr>
      <xdr:spPr>
        <a:xfrm>
          <a:off x="466725" y="7639050"/>
          <a:ext cx="6477000" cy="15811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adoption of the new FRS 3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Prior to 1 January 2006, goodwill was amortised on a straight-line basis over its useful economic life not exceeding 20 years.
In accordance with the transitional provisions of FRS 3, the carrying amount of goodwill as at 1 January 2006 of RM4,987,223 ceased to be amortised. This has the effect of reducing the amortisation charges by RM601,058 in the current quarter under review.
</a:t>
          </a:r>
        </a:p>
      </xdr:txBody>
    </xdr:sp>
    <xdr:clientData/>
  </xdr:twoCellAnchor>
  <xdr:twoCellAnchor>
    <xdr:from>
      <xdr:col>2</xdr:col>
      <xdr:colOff>9525</xdr:colOff>
      <xdr:row>60</xdr:row>
      <xdr:rowOff>28575</xdr:rowOff>
    </xdr:from>
    <xdr:to>
      <xdr:col>8</xdr:col>
      <xdr:colOff>904875</xdr:colOff>
      <xdr:row>71</xdr:row>
      <xdr:rowOff>133350</xdr:rowOff>
    </xdr:to>
    <xdr:sp>
      <xdr:nvSpPr>
        <xdr:cNvPr id="14" name="TextBox 87"/>
        <xdr:cNvSpPr txBox="1">
          <a:spLocks noChangeArrowheads="1"/>
        </xdr:cNvSpPr>
      </xdr:nvSpPr>
      <xdr:spPr>
        <a:xfrm>
          <a:off x="466725" y="9744075"/>
          <a:ext cx="6477000" cy="18859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adoption of the revised FRS 101 has affected the presentation of minority interests, share of net after-tax result of associate and other disclosures. 
In the consolidated balance sheet, minority interests are now presented within total equity. In the consolidated income statement, minority interests are presented as an allocation of the profit or loss for the period. A similar requirement is also applicable to the statement of changes in equity. FRS 101 also requires disclosure, on the face of the statement of changes in equity, total recognised income and expenses for the period, showing separately the amounts attributable to equity holders of the parent and to minority interests.
The current period's presentation of the Group's financial statements is based on the revised requirements of FRS 101, with the comparatives restated to conform with the current period's presentation.</a:t>
          </a:r>
        </a:p>
      </xdr:txBody>
    </xdr:sp>
    <xdr:clientData/>
  </xdr:twoCellAnchor>
  <xdr:twoCellAnchor>
    <xdr:from>
      <xdr:col>2</xdr:col>
      <xdr:colOff>9525</xdr:colOff>
      <xdr:row>75</xdr:row>
      <xdr:rowOff>28575</xdr:rowOff>
    </xdr:from>
    <xdr:to>
      <xdr:col>8</xdr:col>
      <xdr:colOff>904875</xdr:colOff>
      <xdr:row>85</xdr:row>
      <xdr:rowOff>85725</xdr:rowOff>
    </xdr:to>
    <xdr:sp>
      <xdr:nvSpPr>
        <xdr:cNvPr id="15" name="TextBox 88"/>
        <xdr:cNvSpPr txBox="1">
          <a:spLocks noChangeArrowheads="1"/>
        </xdr:cNvSpPr>
      </xdr:nvSpPr>
      <xdr:spPr>
        <a:xfrm>
          <a:off x="466725" y="12172950"/>
          <a:ext cx="6477000" cy="167640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Under the revised FRS 121, any goodwill arising  on the acquistion of a foreign operation and any fair value adjustments to the carrying amounts of assets and liabilities arising on the acquisition are now treated as assets and liabilities of the foreign operation and translated at the closing rate. 
Prior to 1 January 2006, goodwill acquired in business combinations and fair value adjustments arising on those acquisitions are deemed to be assets and liabilities of the parent company and were translated using the exchange rate at the date of acquisition.
In accordance with the transitional provisions of FRS 121, this change is applied prospectively. This has the effect of reducing the exchange reserve by RM412,548 in the current quarter under review.</a:t>
          </a:r>
        </a:p>
      </xdr:txBody>
    </xdr:sp>
    <xdr:clientData/>
  </xdr:twoCellAnchor>
  <xdr:twoCellAnchor>
    <xdr:from>
      <xdr:col>1</xdr:col>
      <xdr:colOff>9525</xdr:colOff>
      <xdr:row>102</xdr:row>
      <xdr:rowOff>76200</xdr:rowOff>
    </xdr:from>
    <xdr:to>
      <xdr:col>8</xdr:col>
      <xdr:colOff>857250</xdr:colOff>
      <xdr:row>111</xdr:row>
      <xdr:rowOff>9525</xdr:rowOff>
    </xdr:to>
    <xdr:sp>
      <xdr:nvSpPr>
        <xdr:cNvPr id="16" name="TextBox 89"/>
        <xdr:cNvSpPr txBox="1">
          <a:spLocks noChangeArrowheads="1"/>
        </xdr:cNvSpPr>
      </xdr:nvSpPr>
      <xdr:spPr>
        <a:xfrm>
          <a:off x="228600" y="16592550"/>
          <a:ext cx="6667500" cy="1390650"/>
        </a:xfrm>
        <a:prstGeom prst="rect">
          <a:avLst/>
        </a:prstGeom>
        <a:solidFill>
          <a:srgbClr val="FFFFFF"/>
        </a:solidFill>
        <a:ln w="9525" cmpd="sng">
          <a:solidFill>
            <a:srgbClr val="FFFFFF"/>
          </a:solidFill>
          <a:headEnd type="none"/>
          <a:tailEnd type="none"/>
        </a:ln>
      </xdr:spPr>
      <xdr:txBody>
        <a:bodyPr vertOverflow="clip" wrap="square"/>
        <a:p>
          <a:pPr algn="just">
            <a:defRPr/>
          </a:pPr>
          <a:r>
            <a:rPr lang="en-US" cap="none" sz="1000" b="0" i="0" u="none" baseline="0"/>
            <a:t>The revised FRS 116: Property, Plant and Equipment requires the review of the residual value and remaining useful life of an item of property, plant and equipment at least at each financial year end. 
The Group revised the residual values and the estimated useful lives of certain property, plant and equipment with effect from 1 January 2006. The revisions were accounted for as change in accounting estimates and as a result, the depreciation charges for the financial period under review have been reduced by RM363,227.
There were no other changes in estimates that have had a material effect in the current quarter results.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79"/>
  <sheetViews>
    <sheetView zoomScaleSheetLayoutView="100" workbookViewId="0" topLeftCell="A1">
      <pane xSplit="2" ySplit="9" topLeftCell="C19" activePane="bottomRight" state="frozen"/>
      <selection pane="topLeft" activeCell="T26" sqref="T26"/>
      <selection pane="topRight" activeCell="T26" sqref="T26"/>
      <selection pane="bottomLeft" activeCell="T26" sqref="T26"/>
      <selection pane="bottomRight" activeCell="J14" sqref="J14"/>
    </sheetView>
  </sheetViews>
  <sheetFormatPr defaultColWidth="9.00390625" defaultRowHeight="15" customHeight="1"/>
  <cols>
    <col min="1" max="1" width="3.125" style="51" customWidth="1"/>
    <col min="2" max="2" width="24.50390625" style="51" customWidth="1"/>
    <col min="3" max="3" width="2.625" style="51" customWidth="1"/>
    <col min="4" max="4" width="11.625" style="78" customWidth="1"/>
    <col min="5" max="5" width="1.4921875" style="51" customWidth="1"/>
    <col min="6" max="6" width="11.625" style="51" customWidth="1"/>
    <col min="7" max="7" width="2.625" style="51" customWidth="1"/>
    <col min="8" max="8" width="11.625" style="75" customWidth="1"/>
    <col min="9" max="9" width="1.625" style="51" customWidth="1"/>
    <col min="10" max="10" width="11.625" style="51" customWidth="1"/>
    <col min="11" max="16384" width="9.00390625" style="51" customWidth="1"/>
  </cols>
  <sheetData>
    <row r="1" ht="15" customHeight="1">
      <c r="A1" s="14" t="s">
        <v>185</v>
      </c>
    </row>
    <row r="2" spans="1:10" ht="15" customHeight="1">
      <c r="A2" s="75" t="s">
        <v>149</v>
      </c>
      <c r="J2" s="1"/>
    </row>
    <row r="3" spans="1:10" ht="15" customHeight="1">
      <c r="A3" s="75" t="s">
        <v>9</v>
      </c>
      <c r="J3" s="1"/>
    </row>
    <row r="4" spans="1:10" ht="15" customHeight="1">
      <c r="A4" s="75"/>
      <c r="J4" s="1"/>
    </row>
    <row r="5" ht="15" customHeight="1">
      <c r="A5" s="75" t="s">
        <v>279</v>
      </c>
    </row>
    <row r="6" ht="15" customHeight="1">
      <c r="A6" s="53"/>
    </row>
    <row r="7" spans="4:10" s="75" customFormat="1" ht="15" customHeight="1">
      <c r="D7" s="291" t="s">
        <v>7</v>
      </c>
      <c r="E7" s="292"/>
      <c r="F7" s="293"/>
      <c r="G7" s="78"/>
      <c r="H7" s="291" t="s">
        <v>8</v>
      </c>
      <c r="I7" s="292"/>
      <c r="J7" s="293"/>
    </row>
    <row r="8" spans="4:10" s="75" customFormat="1" ht="15" customHeight="1">
      <c r="D8" s="85" t="s">
        <v>242</v>
      </c>
      <c r="E8" s="171"/>
      <c r="F8" s="86" t="s">
        <v>140</v>
      </c>
      <c r="G8" s="78"/>
      <c r="H8" s="85" t="str">
        <f>+D8</f>
        <v>31.03.2006</v>
      </c>
      <c r="I8" s="84"/>
      <c r="J8" s="86" t="str">
        <f>+F8</f>
        <v>31.03.2005</v>
      </c>
    </row>
    <row r="9" spans="4:10" s="75" customFormat="1" ht="15" customHeight="1">
      <c r="D9" s="97" t="s">
        <v>86</v>
      </c>
      <c r="E9" s="98"/>
      <c r="F9" s="99" t="s">
        <v>86</v>
      </c>
      <c r="G9" s="79"/>
      <c r="H9" s="97" t="s">
        <v>86</v>
      </c>
      <c r="I9" s="98"/>
      <c r="J9" s="99" t="s">
        <v>86</v>
      </c>
    </row>
    <row r="10" spans="4:10" ht="15" customHeight="1">
      <c r="D10" s="85"/>
      <c r="E10" s="87"/>
      <c r="F10" s="145"/>
      <c r="G10" s="54"/>
      <c r="H10" s="85"/>
      <c r="I10" s="87"/>
      <c r="J10" s="86"/>
    </row>
    <row r="11" spans="1:10" ht="15" customHeight="1">
      <c r="A11" s="51" t="s">
        <v>132</v>
      </c>
      <c r="D11" s="225">
        <v>46089</v>
      </c>
      <c r="E11" s="48"/>
      <c r="F11" s="110">
        <v>65221</v>
      </c>
      <c r="G11" s="74"/>
      <c r="H11" s="225">
        <v>46089</v>
      </c>
      <c r="I11" s="48"/>
      <c r="J11" s="110">
        <v>65221</v>
      </c>
    </row>
    <row r="12" spans="4:10" ht="15" customHeight="1">
      <c r="D12" s="225"/>
      <c r="E12" s="48"/>
      <c r="F12" s="110"/>
      <c r="G12" s="74"/>
      <c r="H12" s="225"/>
      <c r="I12" s="48"/>
      <c r="J12" s="110"/>
    </row>
    <row r="13" spans="1:10" ht="15" customHeight="1">
      <c r="A13" s="51" t="s">
        <v>262</v>
      </c>
      <c r="D13" s="225">
        <v>-44357</v>
      </c>
      <c r="E13" s="48"/>
      <c r="F13" s="110">
        <v>-62160</v>
      </c>
      <c r="G13" s="74"/>
      <c r="H13" s="225">
        <v>-44357</v>
      </c>
      <c r="I13" s="48"/>
      <c r="J13" s="110">
        <v>-62160</v>
      </c>
    </row>
    <row r="14" spans="4:10" ht="15" customHeight="1">
      <c r="D14" s="227"/>
      <c r="E14" s="220"/>
      <c r="F14" s="221"/>
      <c r="G14" s="74"/>
      <c r="H14" s="225"/>
      <c r="I14" s="48"/>
      <c r="J14" s="110"/>
    </row>
    <row r="15" spans="1:10" ht="15" customHeight="1">
      <c r="A15" s="51" t="s">
        <v>68</v>
      </c>
      <c r="D15" s="226">
        <v>529</v>
      </c>
      <c r="E15" s="48"/>
      <c r="F15" s="112">
        <v>1831</v>
      </c>
      <c r="G15" s="74"/>
      <c r="H15" s="226">
        <v>529</v>
      </c>
      <c r="I15" s="48"/>
      <c r="J15" s="112">
        <v>1831</v>
      </c>
    </row>
    <row r="16" spans="4:10" ht="15" customHeight="1">
      <c r="D16" s="109"/>
      <c r="E16" s="48"/>
      <c r="F16" s="110"/>
      <c r="G16" s="74"/>
      <c r="H16" s="225"/>
      <c r="I16" s="48"/>
      <c r="J16" s="110"/>
    </row>
    <row r="17" spans="1:10" ht="15" customHeight="1">
      <c r="A17" s="51" t="s">
        <v>261</v>
      </c>
      <c r="D17" s="109">
        <f>+D11+D13+D15</f>
        <v>2261</v>
      </c>
      <c r="E17" s="48"/>
      <c r="F17" s="110">
        <f>SUM(F11:F16)</f>
        <v>4892</v>
      </c>
      <c r="G17" s="74"/>
      <c r="H17" s="109">
        <f>+H11+H13+H15</f>
        <v>2261</v>
      </c>
      <c r="I17" s="48"/>
      <c r="J17" s="110">
        <f>SUM(J11:J16)</f>
        <v>4892</v>
      </c>
    </row>
    <row r="18" spans="4:10" ht="15" customHeight="1">
      <c r="D18" s="152"/>
      <c r="E18" s="48"/>
      <c r="F18" s="110"/>
      <c r="G18" s="74"/>
      <c r="H18" s="152"/>
      <c r="I18" s="48"/>
      <c r="J18" s="110"/>
    </row>
    <row r="19" spans="1:10" ht="15" customHeight="1">
      <c r="A19" s="51" t="s">
        <v>81</v>
      </c>
      <c r="D19" s="109">
        <v>-634</v>
      </c>
      <c r="E19" s="48"/>
      <c r="F19" s="110">
        <v>-1845</v>
      </c>
      <c r="G19" s="74"/>
      <c r="H19" s="109">
        <v>-634</v>
      </c>
      <c r="I19" s="48"/>
      <c r="J19" s="110">
        <v>-1845</v>
      </c>
    </row>
    <row r="20" spans="4:10" ht="15" customHeight="1">
      <c r="D20" s="111"/>
      <c r="E20" s="48"/>
      <c r="F20" s="112"/>
      <c r="G20" s="74"/>
      <c r="H20" s="111"/>
      <c r="I20" s="48"/>
      <c r="J20" s="112"/>
    </row>
    <row r="21" spans="1:10" ht="15" customHeight="1">
      <c r="A21" s="294" t="s">
        <v>109</v>
      </c>
      <c r="B21" s="294"/>
      <c r="C21" s="77"/>
      <c r="D21" s="109">
        <f>+D17+D19</f>
        <v>1627</v>
      </c>
      <c r="E21" s="48"/>
      <c r="F21" s="110">
        <f>SUM(F17:F20)</f>
        <v>3047</v>
      </c>
      <c r="G21" s="4"/>
      <c r="H21" s="109">
        <f>+H17+H19</f>
        <v>1627</v>
      </c>
      <c r="I21" s="48"/>
      <c r="J21" s="110">
        <f>SUM(J17:J20)</f>
        <v>3047</v>
      </c>
    </row>
    <row r="22" spans="1:10" ht="15" customHeight="1">
      <c r="A22" s="294"/>
      <c r="B22" s="294"/>
      <c r="C22" s="77"/>
      <c r="D22" s="109"/>
      <c r="E22" s="48"/>
      <c r="F22" s="110"/>
      <c r="G22" s="4"/>
      <c r="H22" s="109"/>
      <c r="I22" s="48"/>
      <c r="J22" s="110"/>
    </row>
    <row r="23" spans="4:10" ht="15" customHeight="1">
      <c r="D23" s="109"/>
      <c r="E23" s="48"/>
      <c r="F23" s="110"/>
      <c r="G23" s="4"/>
      <c r="H23" s="109"/>
      <c r="I23" s="48"/>
      <c r="J23" s="110"/>
    </row>
    <row r="24" spans="1:10" ht="15" customHeight="1">
      <c r="A24" s="51" t="s">
        <v>125</v>
      </c>
      <c r="D24" s="109">
        <v>1</v>
      </c>
      <c r="E24" s="48"/>
      <c r="F24" s="110">
        <v>1</v>
      </c>
      <c r="G24" s="4"/>
      <c r="H24" s="109">
        <v>1</v>
      </c>
      <c r="I24" s="48"/>
      <c r="J24" s="110">
        <v>1</v>
      </c>
    </row>
    <row r="25" spans="1:10" ht="15" customHeight="1">
      <c r="A25" s="51" t="s">
        <v>126</v>
      </c>
      <c r="D25" s="111"/>
      <c r="E25" s="48"/>
      <c r="F25" s="112"/>
      <c r="G25" s="4"/>
      <c r="H25" s="111"/>
      <c r="I25" s="48"/>
      <c r="J25" s="112"/>
    </row>
    <row r="26" spans="4:10" ht="15" customHeight="1">
      <c r="D26" s="109"/>
      <c r="E26" s="48"/>
      <c r="F26" s="110"/>
      <c r="G26" s="4"/>
      <c r="H26" s="109"/>
      <c r="I26" s="48"/>
      <c r="J26" s="110"/>
    </row>
    <row r="27" spans="1:10" ht="15" customHeight="1">
      <c r="A27" s="248" t="s">
        <v>110</v>
      </c>
      <c r="B27" s="248"/>
      <c r="C27" s="77"/>
      <c r="D27" s="109">
        <f>+D21+D24</f>
        <v>1628</v>
      </c>
      <c r="E27" s="48"/>
      <c r="F27" s="110">
        <f>SUM(F21:F26)</f>
        <v>3048</v>
      </c>
      <c r="G27" s="4"/>
      <c r="H27" s="109">
        <f>+H21+H24</f>
        <v>1628</v>
      </c>
      <c r="I27" s="48"/>
      <c r="J27" s="110">
        <f>SUM(J21:J26)</f>
        <v>3048</v>
      </c>
    </row>
    <row r="28" spans="4:10" ht="15" customHeight="1">
      <c r="D28" s="109"/>
      <c r="E28" s="48"/>
      <c r="F28" s="110"/>
      <c r="G28" s="4"/>
      <c r="H28" s="109"/>
      <c r="I28" s="48"/>
      <c r="J28" s="110"/>
    </row>
    <row r="29" spans="1:10" ht="15" customHeight="1">
      <c r="A29" s="51" t="s">
        <v>133</v>
      </c>
      <c r="D29" s="111">
        <v>-1052</v>
      </c>
      <c r="E29" s="48"/>
      <c r="F29" s="112">
        <v>-2034</v>
      </c>
      <c r="G29" s="4"/>
      <c r="H29" s="111">
        <v>-1052</v>
      </c>
      <c r="I29" s="48"/>
      <c r="J29" s="112">
        <v>-2034</v>
      </c>
    </row>
    <row r="30" spans="4:10" ht="15" customHeight="1">
      <c r="D30" s="109"/>
      <c r="E30" s="48"/>
      <c r="F30" s="110"/>
      <c r="G30" s="4"/>
      <c r="H30" s="109"/>
      <c r="I30" s="48"/>
      <c r="J30" s="110"/>
    </row>
    <row r="31" spans="1:10" ht="15" customHeight="1">
      <c r="A31" s="76" t="s">
        <v>111</v>
      </c>
      <c r="B31" s="76"/>
      <c r="C31" s="76"/>
      <c r="D31" s="225">
        <f>+D27+D29</f>
        <v>576</v>
      </c>
      <c r="E31" s="156"/>
      <c r="F31" s="263">
        <f>+F27+F29</f>
        <v>1014</v>
      </c>
      <c r="G31" s="228"/>
      <c r="H31" s="225">
        <f>+H27+H29</f>
        <v>576</v>
      </c>
      <c r="I31" s="156"/>
      <c r="J31" s="263">
        <f>+J27+J29</f>
        <v>1014</v>
      </c>
    </row>
    <row r="32" spans="1:10" ht="15" customHeight="1" thickBot="1">
      <c r="A32" s="76"/>
      <c r="B32" s="76"/>
      <c r="C32" s="76"/>
      <c r="D32" s="153"/>
      <c r="E32" s="48"/>
      <c r="F32" s="146"/>
      <c r="G32" s="4"/>
      <c r="H32" s="153"/>
      <c r="I32" s="48"/>
      <c r="J32" s="114"/>
    </row>
    <row r="33" spans="1:10" ht="15" customHeight="1" thickTop="1">
      <c r="A33" s="59"/>
      <c r="B33" s="59"/>
      <c r="C33" s="59"/>
      <c r="D33" s="91"/>
      <c r="E33" s="69"/>
      <c r="F33" s="89"/>
      <c r="G33" s="57"/>
      <c r="H33" s="91"/>
      <c r="I33" s="69"/>
      <c r="J33" s="89"/>
    </row>
    <row r="34" spans="1:10" ht="15" customHeight="1">
      <c r="A34" s="76" t="s">
        <v>112</v>
      </c>
      <c r="B34" s="76"/>
      <c r="C34" s="59"/>
      <c r="D34" s="91"/>
      <c r="E34" s="69"/>
      <c r="F34" s="89"/>
      <c r="G34" s="57"/>
      <c r="H34" s="88"/>
      <c r="I34" s="69"/>
      <c r="J34" s="89"/>
    </row>
    <row r="35" spans="1:10" ht="15" customHeight="1">
      <c r="A35" s="76" t="s">
        <v>208</v>
      </c>
      <c r="B35" s="76"/>
      <c r="C35" s="59"/>
      <c r="D35" s="88">
        <v>488</v>
      </c>
      <c r="E35" s="69"/>
      <c r="F35" s="89">
        <v>476</v>
      </c>
      <c r="G35" s="57"/>
      <c r="H35" s="88">
        <v>488</v>
      </c>
      <c r="I35" s="69"/>
      <c r="J35" s="89">
        <v>476</v>
      </c>
    </row>
    <row r="36" spans="1:10" ht="15" customHeight="1">
      <c r="A36" s="76" t="s">
        <v>184</v>
      </c>
      <c r="B36" s="76"/>
      <c r="C36" s="59"/>
      <c r="D36" s="88">
        <v>88</v>
      </c>
      <c r="E36" s="69"/>
      <c r="F36" s="89">
        <v>538</v>
      </c>
      <c r="G36" s="57"/>
      <c r="H36" s="88">
        <v>88</v>
      </c>
      <c r="I36" s="69"/>
      <c r="J36" s="89">
        <v>538</v>
      </c>
    </row>
    <row r="37" spans="1:10" ht="15" customHeight="1" thickBot="1">
      <c r="A37" s="76"/>
      <c r="B37" s="76"/>
      <c r="C37" s="59"/>
      <c r="D37" s="250">
        <f>+D36+D35</f>
        <v>576</v>
      </c>
      <c r="E37" s="249"/>
      <c r="F37" s="264">
        <f>+F36+F35</f>
        <v>1014</v>
      </c>
      <c r="G37" s="90"/>
      <c r="H37" s="250">
        <f>+H36+H35</f>
        <v>576</v>
      </c>
      <c r="I37" s="249"/>
      <c r="J37" s="264">
        <f>+J36+J35</f>
        <v>1014</v>
      </c>
    </row>
    <row r="38" spans="1:10" ht="15" customHeight="1" thickTop="1">
      <c r="A38" s="76"/>
      <c r="B38" s="76"/>
      <c r="C38" s="59"/>
      <c r="D38" s="91"/>
      <c r="E38" s="69"/>
      <c r="F38" s="89"/>
      <c r="G38" s="57"/>
      <c r="H38" s="91"/>
      <c r="I38" s="69"/>
      <c r="J38" s="89"/>
    </row>
    <row r="39" spans="1:10" ht="15" customHeight="1">
      <c r="A39" s="51" t="s">
        <v>113</v>
      </c>
      <c r="D39" s="88"/>
      <c r="E39" s="69"/>
      <c r="F39" s="89"/>
      <c r="G39" s="57"/>
      <c r="H39" s="88"/>
      <c r="I39" s="69"/>
      <c r="J39" s="89"/>
    </row>
    <row r="40" spans="1:10" ht="15" customHeight="1">
      <c r="A40" s="51" t="s">
        <v>114</v>
      </c>
      <c r="D40" s="88"/>
      <c r="E40" s="69"/>
      <c r="F40" s="89"/>
      <c r="G40" s="57"/>
      <c r="H40" s="88"/>
      <c r="I40" s="69"/>
      <c r="J40" s="89"/>
    </row>
    <row r="41" spans="4:10" ht="15" customHeight="1">
      <c r="D41" s="88"/>
      <c r="E41" s="69"/>
      <c r="F41" s="203"/>
      <c r="G41" s="57"/>
      <c r="H41" s="88"/>
      <c r="I41" s="69"/>
      <c r="J41" s="89"/>
    </row>
    <row r="42" spans="1:10" ht="15" customHeight="1">
      <c r="A42" s="51" t="s">
        <v>71</v>
      </c>
      <c r="B42" s="60" t="s">
        <v>230</v>
      </c>
      <c r="C42" s="60"/>
      <c r="D42" s="229">
        <v>0.36</v>
      </c>
      <c r="E42" s="230"/>
      <c r="F42" s="231">
        <v>0.34</v>
      </c>
      <c r="G42" s="232"/>
      <c r="H42" s="229">
        <v>0.36</v>
      </c>
      <c r="I42" s="230"/>
      <c r="J42" s="231">
        <v>0.33</v>
      </c>
    </row>
    <row r="43" spans="2:10" ht="15" customHeight="1">
      <c r="B43" s="60"/>
      <c r="C43" s="60"/>
      <c r="D43" s="233"/>
      <c r="E43" s="234"/>
      <c r="F43" s="235"/>
      <c r="G43" s="236"/>
      <c r="H43" s="233"/>
      <c r="I43" s="234"/>
      <c r="J43" s="235"/>
    </row>
    <row r="44" spans="1:10" ht="15" customHeight="1">
      <c r="A44" s="51" t="s">
        <v>72</v>
      </c>
      <c r="B44" s="60" t="s">
        <v>229</v>
      </c>
      <c r="C44" s="60"/>
      <c r="D44" s="229">
        <v>0.36</v>
      </c>
      <c r="E44" s="230"/>
      <c r="F44" s="231">
        <v>0.34</v>
      </c>
      <c r="G44" s="232"/>
      <c r="H44" s="229">
        <v>0.36</v>
      </c>
      <c r="I44" s="230"/>
      <c r="J44" s="231">
        <v>0.33</v>
      </c>
    </row>
    <row r="45" spans="2:10" ht="15" customHeight="1">
      <c r="B45" s="60"/>
      <c r="C45" s="60"/>
      <c r="D45" s="92"/>
      <c r="E45" s="93"/>
      <c r="F45" s="94"/>
      <c r="G45" s="61"/>
      <c r="H45" s="92"/>
      <c r="I45" s="93"/>
      <c r="J45" s="94"/>
    </row>
    <row r="46" spans="4:10" ht="15" customHeight="1">
      <c r="D46" s="81"/>
      <c r="E46" s="57"/>
      <c r="F46" s="58"/>
      <c r="G46" s="57"/>
      <c r="H46" s="81"/>
      <c r="I46" s="57"/>
      <c r="J46" s="58"/>
    </row>
    <row r="47" spans="4:10" ht="15" customHeight="1">
      <c r="D47" s="80"/>
      <c r="E47" s="55"/>
      <c r="F47" s="55"/>
      <c r="G47" s="56"/>
      <c r="H47" s="83"/>
      <c r="I47" s="56"/>
      <c r="J47" s="55"/>
    </row>
    <row r="48" spans="4:10" ht="15" customHeight="1">
      <c r="D48" s="80"/>
      <c r="E48" s="55"/>
      <c r="F48" s="55"/>
      <c r="G48" s="56"/>
      <c r="H48" s="83"/>
      <c r="I48" s="56"/>
      <c r="J48" s="55"/>
    </row>
    <row r="49" spans="4:10" ht="15" customHeight="1">
      <c r="D49" s="80"/>
      <c r="E49" s="55"/>
      <c r="F49" s="55"/>
      <c r="G49" s="56"/>
      <c r="H49" s="83"/>
      <c r="I49" s="56"/>
      <c r="J49" s="55"/>
    </row>
    <row r="50" spans="4:10" ht="15" customHeight="1">
      <c r="D50" s="80"/>
      <c r="E50" s="55"/>
      <c r="F50" s="55"/>
      <c r="G50" s="56"/>
      <c r="H50" s="83"/>
      <c r="I50" s="56"/>
      <c r="J50" s="55"/>
    </row>
    <row r="51" spans="4:10" ht="15" customHeight="1">
      <c r="D51" s="80"/>
      <c r="E51" s="55"/>
      <c r="F51" s="55"/>
      <c r="G51" s="56"/>
      <c r="H51" s="83"/>
      <c r="I51" s="56"/>
      <c r="J51" s="55"/>
    </row>
    <row r="52" spans="4:10" ht="15" customHeight="1">
      <c r="D52" s="80"/>
      <c r="E52" s="55"/>
      <c r="F52" s="55"/>
      <c r="G52" s="56"/>
      <c r="H52" s="83"/>
      <c r="I52" s="56"/>
      <c r="J52" s="55"/>
    </row>
    <row r="53" spans="4:10" ht="15" customHeight="1">
      <c r="D53" s="80"/>
      <c r="E53" s="55"/>
      <c r="F53" s="55"/>
      <c r="G53" s="56"/>
      <c r="H53" s="83"/>
      <c r="I53" s="56"/>
      <c r="J53" s="56"/>
    </row>
    <row r="54" spans="4:10" ht="15" customHeight="1">
      <c r="D54" s="82"/>
      <c r="E54" s="56"/>
      <c r="F54" s="56"/>
      <c r="G54" s="56"/>
      <c r="H54" s="83"/>
      <c r="I54" s="56"/>
      <c r="J54" s="55"/>
    </row>
    <row r="55" spans="4:10" ht="15" customHeight="1">
      <c r="D55" s="80"/>
      <c r="E55" s="56"/>
      <c r="F55" s="55"/>
      <c r="G55" s="56"/>
      <c r="H55" s="83"/>
      <c r="I55" s="56"/>
      <c r="J55" s="55"/>
    </row>
    <row r="56" spans="4:10" ht="15" customHeight="1">
      <c r="D56" s="80"/>
      <c r="E56" s="56"/>
      <c r="F56" s="55"/>
      <c r="G56" s="56"/>
      <c r="H56" s="83"/>
      <c r="I56" s="56"/>
      <c r="J56" s="56"/>
    </row>
    <row r="57" spans="4:10" ht="15" customHeight="1">
      <c r="D57" s="82"/>
      <c r="E57" s="56"/>
      <c r="F57" s="56"/>
      <c r="G57" s="56"/>
      <c r="H57" s="83"/>
      <c r="I57" s="56"/>
      <c r="J57" s="55"/>
    </row>
    <row r="58" spans="4:10" ht="15" customHeight="1">
      <c r="D58" s="82"/>
      <c r="E58" s="56"/>
      <c r="F58" s="56"/>
      <c r="G58" s="56"/>
      <c r="H58" s="83"/>
      <c r="I58" s="56"/>
      <c r="J58" s="55"/>
    </row>
    <row r="59" spans="4:10" ht="15" customHeight="1">
      <c r="D59" s="82"/>
      <c r="E59" s="56"/>
      <c r="F59" s="56"/>
      <c r="G59" s="56"/>
      <c r="H59" s="83"/>
      <c r="I59" s="56"/>
      <c r="J59" s="55"/>
    </row>
    <row r="60" spans="4:10" ht="15" customHeight="1">
      <c r="D60" s="80"/>
      <c r="E60" s="55"/>
      <c r="F60" s="55"/>
      <c r="G60" s="56"/>
      <c r="H60" s="83"/>
      <c r="I60" s="56"/>
      <c r="J60" s="55"/>
    </row>
    <row r="61" spans="4:10" ht="15" customHeight="1">
      <c r="D61" s="80"/>
      <c r="E61" s="55"/>
      <c r="F61" s="55"/>
      <c r="G61" s="56"/>
      <c r="H61" s="83"/>
      <c r="I61" s="56"/>
      <c r="J61" s="56"/>
    </row>
    <row r="62" spans="4:10" ht="15" customHeight="1">
      <c r="D62" s="80"/>
      <c r="E62" s="55"/>
      <c r="F62" s="55"/>
      <c r="G62" s="56"/>
      <c r="H62" s="83"/>
      <c r="I62" s="56"/>
      <c r="J62" s="56"/>
    </row>
    <row r="63" spans="4:10" ht="15" customHeight="1">
      <c r="D63" s="80"/>
      <c r="E63" s="55"/>
      <c r="F63" s="55"/>
      <c r="G63" s="56"/>
      <c r="H63" s="83"/>
      <c r="I63" s="56"/>
      <c r="J63" s="55"/>
    </row>
    <row r="64" spans="4:10" ht="15" customHeight="1">
      <c r="D64" s="80"/>
      <c r="E64" s="55"/>
      <c r="F64" s="55"/>
      <c r="G64" s="56"/>
      <c r="H64" s="83"/>
      <c r="I64" s="56"/>
      <c r="J64" s="55"/>
    </row>
    <row r="65" spans="4:10" ht="15" customHeight="1">
      <c r="D65" s="80"/>
      <c r="E65" s="55"/>
      <c r="F65" s="55"/>
      <c r="G65" s="56"/>
      <c r="H65" s="83"/>
      <c r="I65" s="56"/>
      <c r="J65" s="55"/>
    </row>
    <row r="66" spans="4:10" ht="15" customHeight="1">
      <c r="D66" s="80"/>
      <c r="E66" s="55"/>
      <c r="F66" s="55"/>
      <c r="G66" s="56"/>
      <c r="H66" s="83"/>
      <c r="I66" s="56"/>
      <c r="J66" s="55"/>
    </row>
    <row r="67" spans="4:10" ht="15" customHeight="1">
      <c r="D67" s="80"/>
      <c r="E67" s="55"/>
      <c r="F67" s="55"/>
      <c r="G67" s="56"/>
      <c r="H67" s="83"/>
      <c r="I67" s="56"/>
      <c r="J67" s="55"/>
    </row>
    <row r="68" spans="4:10" ht="15" customHeight="1">
      <c r="D68" s="80"/>
      <c r="E68" s="55"/>
      <c r="F68" s="55"/>
      <c r="G68" s="56"/>
      <c r="H68" s="83"/>
      <c r="I68" s="56"/>
      <c r="J68" s="55"/>
    </row>
    <row r="69" spans="4:10" ht="15" customHeight="1">
      <c r="D69" s="80"/>
      <c r="E69" s="55"/>
      <c r="F69" s="55"/>
      <c r="G69" s="56"/>
      <c r="H69" s="83"/>
      <c r="I69" s="56"/>
      <c r="J69" s="55"/>
    </row>
    <row r="70" spans="4:10" ht="15" customHeight="1">
      <c r="D70" s="80"/>
      <c r="E70" s="55"/>
      <c r="F70" s="55"/>
      <c r="G70" s="56"/>
      <c r="H70" s="83"/>
      <c r="I70" s="56"/>
      <c r="J70" s="55"/>
    </row>
    <row r="71" spans="4:10" ht="15" customHeight="1">
      <c r="D71" s="80"/>
      <c r="E71" s="55"/>
      <c r="F71" s="55"/>
      <c r="G71" s="56"/>
      <c r="H71" s="83"/>
      <c r="I71" s="56"/>
      <c r="J71" s="55"/>
    </row>
    <row r="72" spans="4:10" ht="15" customHeight="1">
      <c r="D72" s="80"/>
      <c r="E72" s="55"/>
      <c r="F72" s="55"/>
      <c r="G72" s="56"/>
      <c r="H72" s="83"/>
      <c r="I72" s="56"/>
      <c r="J72" s="55"/>
    </row>
    <row r="73" spans="4:10" ht="15" customHeight="1">
      <c r="D73" s="80"/>
      <c r="E73" s="55"/>
      <c r="F73" s="55"/>
      <c r="G73" s="56"/>
      <c r="H73" s="83"/>
      <c r="I73" s="56"/>
      <c r="J73" s="55"/>
    </row>
    <row r="74" spans="4:10" ht="15" customHeight="1">
      <c r="D74" s="80"/>
      <c r="E74" s="55"/>
      <c r="F74" s="55"/>
      <c r="G74" s="56"/>
      <c r="H74" s="83"/>
      <c r="I74" s="56"/>
      <c r="J74" s="55"/>
    </row>
    <row r="75" spans="4:10" ht="15" customHeight="1">
      <c r="D75" s="80"/>
      <c r="E75" s="55"/>
      <c r="F75" s="55"/>
      <c r="G75" s="56"/>
      <c r="H75" s="83"/>
      <c r="I75" s="56"/>
      <c r="J75" s="55"/>
    </row>
    <row r="76" spans="4:10" ht="15" customHeight="1">
      <c r="D76" s="80"/>
      <c r="E76" s="55"/>
      <c r="F76" s="55"/>
      <c r="G76" s="56"/>
      <c r="H76" s="83"/>
      <c r="I76" s="56"/>
      <c r="J76" s="56"/>
    </row>
    <row r="77" spans="4:10" ht="15" customHeight="1">
      <c r="D77" s="80"/>
      <c r="E77" s="55"/>
      <c r="F77" s="55"/>
      <c r="G77" s="56"/>
      <c r="H77" s="83"/>
      <c r="I77" s="56"/>
      <c r="J77" s="56"/>
    </row>
    <row r="78" spans="4:6" ht="15" customHeight="1">
      <c r="D78" s="81"/>
      <c r="E78" s="57"/>
      <c r="F78" s="57"/>
    </row>
    <row r="79" spans="4:6" ht="15" customHeight="1">
      <c r="D79" s="81"/>
      <c r="E79" s="57"/>
      <c r="F79" s="57"/>
    </row>
  </sheetData>
  <mergeCells count="3">
    <mergeCell ref="H7:J7"/>
    <mergeCell ref="A21:B22"/>
    <mergeCell ref="D7:F7"/>
  </mergeCells>
  <printOptions horizontalCentered="1"/>
  <pageMargins left="0" right="0" top="0.5" bottom="0"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G72"/>
  <sheetViews>
    <sheetView zoomScaleSheetLayoutView="100" workbookViewId="0" topLeftCell="A1">
      <pane xSplit="2" ySplit="8" topLeftCell="C27" activePane="bottomRight" state="frozen"/>
      <selection pane="topLeft" activeCell="H33" sqref="H33"/>
      <selection pane="topRight" activeCell="H33" sqref="H33"/>
      <selection pane="bottomLeft" activeCell="H33" sqref="H33"/>
      <selection pane="bottomRight" activeCell="E64" sqref="E64"/>
    </sheetView>
  </sheetViews>
  <sheetFormatPr defaultColWidth="9.00390625" defaultRowHeight="12.75" customHeight="1"/>
  <cols>
    <col min="1" max="1" width="3.375" style="14" customWidth="1"/>
    <col min="2" max="2" width="40.625" style="15" customWidth="1"/>
    <col min="3" max="3" width="14.50390625" style="38" bestFit="1" customWidth="1"/>
    <col min="4" max="4" width="4.50390625" style="15" bestFit="1" customWidth="1"/>
    <col min="5" max="5" width="14.125" style="45" customWidth="1"/>
    <col min="6" max="6" width="13.375" style="15" bestFit="1" customWidth="1"/>
    <col min="7" max="16384" width="9.00390625" style="15" customWidth="1"/>
  </cols>
  <sheetData>
    <row r="1" ht="12.75" customHeight="1">
      <c r="A1" s="14" t="s">
        <v>185</v>
      </c>
    </row>
    <row r="2" ht="12.75" customHeight="1">
      <c r="A2" s="75" t="s">
        <v>149</v>
      </c>
    </row>
    <row r="3" ht="12.75" customHeight="1">
      <c r="A3" s="75"/>
    </row>
    <row r="4" ht="12.75" customHeight="1">
      <c r="A4" s="14" t="s">
        <v>280</v>
      </c>
    </row>
    <row r="6" spans="3:5" ht="12.75" customHeight="1">
      <c r="C6" s="158" t="s">
        <v>10</v>
      </c>
      <c r="D6" s="96"/>
      <c r="E6" s="158" t="s">
        <v>11</v>
      </c>
    </row>
    <row r="7" spans="3:5" ht="12.75" customHeight="1">
      <c r="C7" s="159" t="s">
        <v>242</v>
      </c>
      <c r="D7" s="27"/>
      <c r="E7" s="159" t="s">
        <v>60</v>
      </c>
    </row>
    <row r="8" spans="3:5" ht="12.75" customHeight="1">
      <c r="C8" s="160" t="s">
        <v>86</v>
      </c>
      <c r="D8" s="27"/>
      <c r="E8" s="160" t="s">
        <v>86</v>
      </c>
    </row>
    <row r="9" spans="1:5" ht="12.75" customHeight="1">
      <c r="A9" s="14" t="s">
        <v>137</v>
      </c>
      <c r="C9" s="103"/>
      <c r="D9" s="27"/>
      <c r="E9" s="100"/>
    </row>
    <row r="10" spans="1:5" ht="12.75" customHeight="1">
      <c r="A10" s="14" t="s">
        <v>115</v>
      </c>
      <c r="C10" s="103"/>
      <c r="D10" s="27"/>
      <c r="E10" s="100"/>
    </row>
    <row r="11" spans="1:7" ht="12.75" customHeight="1">
      <c r="A11" s="15"/>
      <c r="B11" s="15" t="s">
        <v>189</v>
      </c>
      <c r="C11" s="103">
        <v>34835</v>
      </c>
      <c r="E11" s="101">
        <v>35236</v>
      </c>
      <c r="F11" s="30"/>
      <c r="G11" s="30"/>
    </row>
    <row r="12" spans="1:5" ht="12.75" customHeight="1">
      <c r="A12" s="15"/>
      <c r="B12" s="15" t="s">
        <v>116</v>
      </c>
      <c r="C12" s="103">
        <v>27378</v>
      </c>
      <c r="E12" s="101">
        <v>27405</v>
      </c>
    </row>
    <row r="13" spans="1:5" ht="12.75" customHeight="1">
      <c r="A13" s="15"/>
      <c r="B13" s="15" t="s">
        <v>117</v>
      </c>
      <c r="C13" s="103">
        <v>4575</v>
      </c>
      <c r="E13" s="100">
        <v>4987</v>
      </c>
    </row>
    <row r="14" spans="1:5" ht="12.75" customHeight="1">
      <c r="A14" s="15"/>
      <c r="B14" s="15" t="s">
        <v>118</v>
      </c>
      <c r="C14" s="103">
        <v>124</v>
      </c>
      <c r="E14" s="101">
        <v>123</v>
      </c>
    </row>
    <row r="15" spans="1:5" ht="12.75" customHeight="1">
      <c r="A15" s="15"/>
      <c r="B15" s="15" t="s">
        <v>119</v>
      </c>
      <c r="C15" s="103">
        <v>2915</v>
      </c>
      <c r="E15" s="101">
        <v>2928</v>
      </c>
    </row>
    <row r="16" spans="1:5" ht="12.75" customHeight="1">
      <c r="A16" s="15"/>
      <c r="B16" s="15" t="s">
        <v>260</v>
      </c>
      <c r="C16" s="237">
        <v>3247</v>
      </c>
      <c r="E16" s="100">
        <v>3303</v>
      </c>
    </row>
    <row r="17" spans="1:5" ht="12.75" customHeight="1">
      <c r="A17" s="15"/>
      <c r="C17" s="252">
        <f>SUM(C11:C16)</f>
        <v>73074</v>
      </c>
      <c r="E17" s="254">
        <f>SUM(E11:E16)</f>
        <v>73982</v>
      </c>
    </row>
    <row r="18" spans="3:5" ht="12.75" customHeight="1">
      <c r="C18" s="103"/>
      <c r="E18" s="101"/>
    </row>
    <row r="19" spans="1:5" ht="12.75" customHeight="1">
      <c r="A19" s="14" t="s">
        <v>87</v>
      </c>
      <c r="C19" s="103"/>
      <c r="E19" s="101"/>
    </row>
    <row r="20" spans="2:6" ht="12.75" customHeight="1">
      <c r="B20" s="15" t="s">
        <v>99</v>
      </c>
      <c r="C20" s="103">
        <v>158908</v>
      </c>
      <c r="E20" s="100">
        <v>163597</v>
      </c>
      <c r="F20" s="30"/>
    </row>
    <row r="21" spans="2:6" ht="12.75" customHeight="1">
      <c r="B21" s="15" t="s">
        <v>134</v>
      </c>
      <c r="C21" s="103">
        <v>30003</v>
      </c>
      <c r="E21" s="100">
        <v>30306</v>
      </c>
      <c r="F21" s="30"/>
    </row>
    <row r="22" spans="2:6" ht="12.75" customHeight="1">
      <c r="B22" s="15" t="s">
        <v>263</v>
      </c>
      <c r="C22" s="103">
        <v>95142</v>
      </c>
      <c r="D22" s="206"/>
      <c r="E22" s="100">
        <f>105649-229</f>
        <v>105420</v>
      </c>
      <c r="F22" s="30"/>
    </row>
    <row r="23" spans="2:6" ht="12.75" customHeight="1">
      <c r="B23" s="15" t="s">
        <v>245</v>
      </c>
      <c r="C23" s="103">
        <v>703</v>
      </c>
      <c r="D23" s="251"/>
      <c r="E23" s="100">
        <v>229</v>
      </c>
      <c r="F23" s="30"/>
    </row>
    <row r="24" spans="2:6" ht="12.75" customHeight="1">
      <c r="B24" s="15" t="s">
        <v>120</v>
      </c>
      <c r="C24" s="103">
        <v>127</v>
      </c>
      <c r="E24" s="100">
        <v>127</v>
      </c>
      <c r="F24" s="30"/>
    </row>
    <row r="25" spans="2:5" ht="12.75" customHeight="1">
      <c r="B25" s="15" t="s">
        <v>100</v>
      </c>
      <c r="C25" s="103">
        <v>19285</v>
      </c>
      <c r="E25" s="100">
        <v>16113</v>
      </c>
    </row>
    <row r="26" spans="2:6" ht="12.75" customHeight="1">
      <c r="B26" s="15" t="s">
        <v>32</v>
      </c>
      <c r="C26" s="103">
        <v>124</v>
      </c>
      <c r="E26" s="101">
        <v>500</v>
      </c>
      <c r="F26" s="30"/>
    </row>
    <row r="27" spans="2:5" ht="12.75" customHeight="1">
      <c r="B27" s="15" t="s">
        <v>88</v>
      </c>
      <c r="C27" s="103">
        <v>745</v>
      </c>
      <c r="E27" s="101">
        <v>1622</v>
      </c>
    </row>
    <row r="28" spans="3:7" ht="12.75" customHeight="1">
      <c r="C28" s="252">
        <f>SUM(C20:C27)</f>
        <v>305037</v>
      </c>
      <c r="E28" s="253">
        <f>SUM(E20:E27)</f>
        <v>317914</v>
      </c>
      <c r="F28" s="30"/>
      <c r="G28" s="30"/>
    </row>
    <row r="29" spans="3:5" ht="12.75" customHeight="1">
      <c r="C29" s="103"/>
      <c r="E29" s="101"/>
    </row>
    <row r="30" spans="1:6" ht="12.75" customHeight="1" thickBot="1">
      <c r="A30" s="14" t="s">
        <v>76</v>
      </c>
      <c r="C30" s="238">
        <f>+C28+C17</f>
        <v>378111</v>
      </c>
      <c r="E30" s="255">
        <f>+E28+E17</f>
        <v>391896</v>
      </c>
      <c r="F30" s="33"/>
    </row>
    <row r="31" spans="3:5" ht="12.75" customHeight="1" thickTop="1">
      <c r="C31" s="103"/>
      <c r="E31" s="101"/>
    </row>
    <row r="32" spans="1:5" ht="12.75" customHeight="1">
      <c r="A32" s="14" t="s">
        <v>209</v>
      </c>
      <c r="C32" s="103"/>
      <c r="E32" s="101"/>
    </row>
    <row r="33" spans="1:5" ht="12.75" customHeight="1">
      <c r="A33" s="14" t="s">
        <v>210</v>
      </c>
      <c r="C33" s="103"/>
      <c r="E33" s="101"/>
    </row>
    <row r="34" spans="1:5" ht="12.75" customHeight="1">
      <c r="A34" s="15" t="s">
        <v>69</v>
      </c>
      <c r="C34" s="103">
        <v>142150</v>
      </c>
      <c r="E34" s="101">
        <v>142150</v>
      </c>
    </row>
    <row r="35" spans="1:5" ht="12.75" customHeight="1">
      <c r="A35" s="15" t="s">
        <v>89</v>
      </c>
      <c r="C35" s="103"/>
      <c r="E35" s="101"/>
    </row>
    <row r="36" spans="2:6" ht="12.75" customHeight="1">
      <c r="B36" s="15" t="s">
        <v>36</v>
      </c>
      <c r="C36" s="103">
        <v>12323</v>
      </c>
      <c r="E36" s="101">
        <v>12323</v>
      </c>
      <c r="F36" s="36"/>
    </row>
    <row r="37" spans="1:6" ht="12.75" customHeight="1">
      <c r="A37" s="15"/>
      <c r="B37" s="15" t="s">
        <v>121</v>
      </c>
      <c r="C37" s="256">
        <v>-2854</v>
      </c>
      <c r="D37" s="36"/>
      <c r="E37" s="101">
        <v>-2641</v>
      </c>
      <c r="F37" s="204"/>
    </row>
    <row r="38" spans="2:6" ht="12.75" customHeight="1">
      <c r="B38" s="15" t="s">
        <v>35</v>
      </c>
      <c r="C38" s="103">
        <v>4275</v>
      </c>
      <c r="D38" s="39"/>
      <c r="E38" s="101">
        <v>4313</v>
      </c>
      <c r="F38" s="204"/>
    </row>
    <row r="39" spans="2:7" ht="12.75" customHeight="1">
      <c r="B39" s="15" t="s">
        <v>122</v>
      </c>
      <c r="C39" s="237">
        <v>56876</v>
      </c>
      <c r="D39" s="31"/>
      <c r="E39" s="102">
        <v>56388</v>
      </c>
      <c r="F39" s="204"/>
      <c r="G39" s="30"/>
    </row>
    <row r="40" spans="3:7" ht="12.75" customHeight="1">
      <c r="C40" s="103">
        <f>SUM(C34:C39)</f>
        <v>212770</v>
      </c>
      <c r="E40" s="101">
        <f>SUM(E34:E39)</f>
        <v>212533</v>
      </c>
      <c r="F40" s="125"/>
      <c r="G40" s="30"/>
    </row>
    <row r="41" spans="1:6" ht="12.75" customHeight="1">
      <c r="A41" s="14" t="s">
        <v>123</v>
      </c>
      <c r="C41" s="103">
        <v>13361</v>
      </c>
      <c r="E41" s="101">
        <v>14785</v>
      </c>
      <c r="F41" s="30"/>
    </row>
    <row r="42" spans="1:6" ht="12.75" customHeight="1">
      <c r="A42" s="14" t="s">
        <v>211</v>
      </c>
      <c r="C42" s="252">
        <f>+C41+C40</f>
        <v>226131</v>
      </c>
      <c r="E42" s="254">
        <f>+E41+E40</f>
        <v>227318</v>
      </c>
      <c r="F42" s="30"/>
    </row>
    <row r="43" spans="3:6" ht="12.75" customHeight="1">
      <c r="C43" s="103"/>
      <c r="E43" s="103"/>
      <c r="F43" s="30"/>
    </row>
    <row r="44" spans="1:6" ht="12.75" customHeight="1">
      <c r="A44" s="14" t="s">
        <v>212</v>
      </c>
      <c r="C44" s="103"/>
      <c r="E44" s="103"/>
      <c r="F44" s="30"/>
    </row>
    <row r="45" spans="1:5" ht="12.75" customHeight="1">
      <c r="A45" s="15"/>
      <c r="B45" s="15" t="s">
        <v>78</v>
      </c>
      <c r="C45" s="103">
        <v>8797</v>
      </c>
      <c r="E45" s="101">
        <v>11283</v>
      </c>
    </row>
    <row r="46" spans="1:6" ht="12.75" customHeight="1">
      <c r="A46" s="15"/>
      <c r="B46" s="15" t="s">
        <v>240</v>
      </c>
      <c r="C46" s="103">
        <v>20480</v>
      </c>
      <c r="E46" s="101">
        <v>20480</v>
      </c>
      <c r="F46" s="30"/>
    </row>
    <row r="47" spans="1:6" ht="12.75" customHeight="1">
      <c r="A47" s="15"/>
      <c r="B47" s="15" t="s">
        <v>241</v>
      </c>
      <c r="C47" s="103">
        <v>1932</v>
      </c>
      <c r="E47" s="101">
        <v>1921</v>
      </c>
      <c r="F47" s="30"/>
    </row>
    <row r="48" spans="3:7" ht="12.75" customHeight="1">
      <c r="C48" s="252">
        <f>SUM(C45:C47)</f>
        <v>31209</v>
      </c>
      <c r="E48" s="254">
        <f>SUM(E45:E47)</f>
        <v>33684</v>
      </c>
      <c r="F48" s="30"/>
      <c r="G48" s="5"/>
    </row>
    <row r="49" spans="3:7" ht="12.75" customHeight="1">
      <c r="C49" s="103"/>
      <c r="E49" s="100"/>
      <c r="F49" s="30"/>
      <c r="G49" s="5"/>
    </row>
    <row r="50" spans="1:5" ht="12.75" customHeight="1">
      <c r="A50" s="14" t="s">
        <v>138</v>
      </c>
      <c r="C50" s="103"/>
      <c r="E50" s="101"/>
    </row>
    <row r="51" spans="2:6" ht="12.75" customHeight="1">
      <c r="B51" s="15" t="s">
        <v>264</v>
      </c>
      <c r="C51" s="103">
        <v>45682</v>
      </c>
      <c r="E51" s="101">
        <v>65535</v>
      </c>
      <c r="F51" s="30"/>
    </row>
    <row r="52" spans="2:6" ht="12.75" customHeight="1">
      <c r="B52" s="15" t="s">
        <v>33</v>
      </c>
      <c r="C52" s="103">
        <v>57760</v>
      </c>
      <c r="E52" s="101">
        <v>53916</v>
      </c>
      <c r="F52" s="30"/>
    </row>
    <row r="53" spans="2:6" ht="12.75" customHeight="1">
      <c r="B53" s="15" t="s">
        <v>124</v>
      </c>
      <c r="C53" s="103">
        <v>1963</v>
      </c>
      <c r="E53" s="101">
        <v>1870</v>
      </c>
      <c r="F53" s="30"/>
    </row>
    <row r="54" spans="2:6" ht="12.75" customHeight="1">
      <c r="B54" s="15" t="s">
        <v>101</v>
      </c>
      <c r="C54" s="103">
        <v>15321</v>
      </c>
      <c r="D54" s="31"/>
      <c r="E54" s="101">
        <v>9531</v>
      </c>
      <c r="F54" s="30"/>
    </row>
    <row r="55" spans="2:5" ht="12.75" customHeight="1">
      <c r="B55" s="15" t="s">
        <v>31</v>
      </c>
      <c r="C55" s="103">
        <v>45</v>
      </c>
      <c r="D55" s="31"/>
      <c r="E55" s="101">
        <v>42</v>
      </c>
    </row>
    <row r="56" spans="3:6" ht="12.75" customHeight="1">
      <c r="C56" s="252">
        <f>SUM(C51:C55)</f>
        <v>120771</v>
      </c>
      <c r="E56" s="253">
        <f>SUM(E51:E55)</f>
        <v>130894</v>
      </c>
      <c r="F56" s="1"/>
    </row>
    <row r="57" spans="3:6" ht="12.75" customHeight="1">
      <c r="C57" s="103"/>
      <c r="E57" s="101"/>
      <c r="F57" s="1"/>
    </row>
    <row r="58" spans="1:6" ht="12.75" customHeight="1">
      <c r="A58" s="14" t="s">
        <v>213</v>
      </c>
      <c r="C58" s="103">
        <f>+C56+C48</f>
        <v>151980</v>
      </c>
      <c r="E58" s="100">
        <f>+E56+E48</f>
        <v>164578</v>
      </c>
      <c r="F58" s="1"/>
    </row>
    <row r="59" spans="3:6" ht="12.75" customHeight="1">
      <c r="C59" s="103"/>
      <c r="E59" s="101"/>
      <c r="F59" s="1"/>
    </row>
    <row r="60" spans="1:6" ht="12.75" customHeight="1" thickBot="1">
      <c r="A60" s="14" t="s">
        <v>214</v>
      </c>
      <c r="C60" s="238">
        <f>+C58+C42</f>
        <v>378111</v>
      </c>
      <c r="D60" s="30"/>
      <c r="E60" s="255">
        <f>+E58+E42</f>
        <v>391896</v>
      </c>
      <c r="F60" s="1"/>
    </row>
    <row r="61" spans="3:5" ht="12.75" customHeight="1" thickTop="1">
      <c r="C61" s="103"/>
      <c r="E61" s="101"/>
    </row>
    <row r="62" spans="1:5" ht="12.75" customHeight="1">
      <c r="A62" s="18" t="s">
        <v>47</v>
      </c>
      <c r="C62" s="239"/>
      <c r="E62" s="205"/>
    </row>
    <row r="63" spans="1:6" ht="12.75" customHeight="1">
      <c r="A63" s="295" t="s">
        <v>30</v>
      </c>
      <c r="B63" s="296"/>
      <c r="C63" s="240">
        <v>1.52</v>
      </c>
      <c r="D63" s="19"/>
      <c r="E63" s="108">
        <v>1.51</v>
      </c>
      <c r="F63" s="30"/>
    </row>
    <row r="64" spans="1:6" ht="12.75" customHeight="1">
      <c r="A64" s="295"/>
      <c r="B64" s="296"/>
      <c r="C64" s="240"/>
      <c r="D64" s="19"/>
      <c r="E64" s="108"/>
      <c r="F64" s="30"/>
    </row>
    <row r="65" spans="3:6" ht="12.75" customHeight="1">
      <c r="C65" s="241"/>
      <c r="E65" s="118"/>
      <c r="F65" s="124"/>
    </row>
    <row r="66" ht="12.75" customHeight="1">
      <c r="C66" s="126"/>
    </row>
    <row r="68" spans="3:5" ht="12.75" customHeight="1">
      <c r="C68" s="104"/>
      <c r="E68" s="70"/>
    </row>
    <row r="70" ht="9" customHeight="1"/>
    <row r="71" ht="12.75" customHeight="1">
      <c r="C71" s="126"/>
    </row>
    <row r="72" ht="12.75" customHeight="1">
      <c r="C72" s="126"/>
    </row>
  </sheetData>
  <mergeCells count="1">
    <mergeCell ref="A63:B64"/>
  </mergeCells>
  <printOptions horizontalCentered="1"/>
  <pageMargins left="0" right="0" top="0.5" bottom="0" header="0" footer="0"/>
  <pageSetup fitToHeight="1" fitToWidth="1"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F90"/>
  <sheetViews>
    <sheetView workbookViewId="0" topLeftCell="A1">
      <pane xSplit="2" ySplit="7" topLeftCell="C74" activePane="bottomRight" state="frozen"/>
      <selection pane="topLeft" activeCell="H33" sqref="H33"/>
      <selection pane="topRight" activeCell="H33" sqref="H33"/>
      <selection pane="bottomLeft" activeCell="H33" sqref="H33"/>
      <selection pane="bottomRight" activeCell="E13" sqref="E13"/>
    </sheetView>
  </sheetViews>
  <sheetFormatPr defaultColWidth="9.00390625" defaultRowHeight="12.75" customHeight="1"/>
  <cols>
    <col min="1" max="1" width="40.625" style="15" customWidth="1"/>
    <col min="2" max="2" width="4.625" style="15" customWidth="1"/>
    <col min="3" max="3" width="13.50390625" style="38" customWidth="1"/>
    <col min="4" max="4" width="2.75390625" style="15" customWidth="1"/>
    <col min="5" max="5" width="13.50390625" style="45" customWidth="1"/>
    <col min="6" max="16384" width="9.00390625" style="15" customWidth="1"/>
  </cols>
  <sheetData>
    <row r="1" ht="12.75" customHeight="1">
      <c r="A1" s="14" t="s">
        <v>185</v>
      </c>
    </row>
    <row r="2" ht="12.75" customHeight="1">
      <c r="A2" s="75" t="s">
        <v>149</v>
      </c>
    </row>
    <row r="3" ht="12.75" customHeight="1">
      <c r="E3" s="223"/>
    </row>
    <row r="4" ht="12.75" customHeight="1">
      <c r="A4" s="14" t="s">
        <v>267</v>
      </c>
    </row>
    <row r="5" spans="3:5" ht="12.75" customHeight="1">
      <c r="C5" s="161" t="s">
        <v>10</v>
      </c>
      <c r="D5" s="52"/>
      <c r="E5" s="164" t="s">
        <v>10</v>
      </c>
    </row>
    <row r="6" spans="3:5" ht="12.75" customHeight="1">
      <c r="C6" s="162" t="s">
        <v>242</v>
      </c>
      <c r="D6" s="52"/>
      <c r="E6" s="166" t="s">
        <v>140</v>
      </c>
    </row>
    <row r="7" spans="3:5" ht="12.75" customHeight="1">
      <c r="C7" s="163" t="s">
        <v>86</v>
      </c>
      <c r="D7" s="27"/>
      <c r="E7" s="165" t="s">
        <v>86</v>
      </c>
    </row>
    <row r="8" spans="3:5" ht="12.75" customHeight="1">
      <c r="C8" s="105"/>
      <c r="D8" s="27"/>
      <c r="E8" s="95"/>
    </row>
    <row r="9" spans="1:5" s="31" customFormat="1" ht="12.75" customHeight="1">
      <c r="A9" s="31" t="s">
        <v>268</v>
      </c>
      <c r="C9" s="117">
        <v>1628</v>
      </c>
      <c r="E9" s="48">
        <v>3048</v>
      </c>
    </row>
    <row r="10" spans="3:5" s="31" customFormat="1" ht="12.75" customHeight="1">
      <c r="C10" s="117"/>
      <c r="E10" s="48"/>
    </row>
    <row r="11" spans="1:5" s="31" customFormat="1" ht="12.75" customHeight="1">
      <c r="A11" s="31" t="s">
        <v>14</v>
      </c>
      <c r="C11" s="117"/>
      <c r="E11" s="48"/>
    </row>
    <row r="12" spans="1:5" s="31" customFormat="1" ht="12.75" customHeight="1">
      <c r="A12" s="31" t="s">
        <v>270</v>
      </c>
      <c r="C12" s="117">
        <v>625</v>
      </c>
      <c r="E12" s="48">
        <v>1377</v>
      </c>
    </row>
    <row r="13" spans="1:5" s="31" customFormat="1" ht="12.75" customHeight="1">
      <c r="A13" s="31" t="s">
        <v>269</v>
      </c>
      <c r="C13" s="95">
        <v>1629</v>
      </c>
      <c r="E13" s="48">
        <v>2717</v>
      </c>
    </row>
    <row r="14" spans="3:5" s="31" customFormat="1" ht="12.75" customHeight="1">
      <c r="C14" s="117"/>
      <c r="E14" s="48"/>
    </row>
    <row r="15" spans="1:5" s="31" customFormat="1" ht="12.75" customHeight="1">
      <c r="A15" s="31" t="s">
        <v>271</v>
      </c>
      <c r="C15" s="242">
        <f>SUM(C9:C14)</f>
        <v>3882</v>
      </c>
      <c r="E15" s="155">
        <f>SUM(E9:E14)</f>
        <v>7142</v>
      </c>
    </row>
    <row r="16" spans="3:5" s="31" customFormat="1" ht="12.75" customHeight="1">
      <c r="C16" s="117"/>
      <c r="E16" s="48"/>
    </row>
    <row r="17" spans="1:5" s="31" customFormat="1" ht="12.75" customHeight="1">
      <c r="A17" s="31" t="s">
        <v>272</v>
      </c>
      <c r="C17" s="117">
        <v>7378</v>
      </c>
      <c r="E17" s="48">
        <v>-1306</v>
      </c>
    </row>
    <row r="18" spans="1:5" s="31" customFormat="1" ht="12.75" customHeight="1">
      <c r="A18" s="31" t="s">
        <v>273</v>
      </c>
      <c r="C18" s="117">
        <v>10265</v>
      </c>
      <c r="E18" s="48">
        <v>-8279</v>
      </c>
    </row>
    <row r="19" spans="1:5" s="31" customFormat="1" ht="12.75" customHeight="1">
      <c r="A19" s="31" t="s">
        <v>274</v>
      </c>
      <c r="C19" s="117">
        <v>-19827</v>
      </c>
      <c r="E19" s="48">
        <v>1113</v>
      </c>
    </row>
    <row r="20" spans="3:5" s="31" customFormat="1" ht="12.75" customHeight="1">
      <c r="C20" s="243"/>
      <c r="E20" s="106"/>
    </row>
    <row r="21" spans="1:6" s="31" customFormat="1" ht="12.75" customHeight="1">
      <c r="A21" s="31" t="s">
        <v>12</v>
      </c>
      <c r="C21" s="117">
        <f>SUM(C15:C20)</f>
        <v>1698</v>
      </c>
      <c r="E21" s="156">
        <f>SUM(E15:E20)</f>
        <v>-1330</v>
      </c>
      <c r="F21" s="28"/>
    </row>
    <row r="22" spans="3:5" s="31" customFormat="1" ht="12.75" customHeight="1">
      <c r="C22" s="117"/>
      <c r="E22" s="48"/>
    </row>
    <row r="23" spans="1:5" s="31" customFormat="1" ht="12.75" customHeight="1">
      <c r="A23" s="31" t="s">
        <v>128</v>
      </c>
      <c r="C23" s="117">
        <v>-634</v>
      </c>
      <c r="E23" s="48">
        <v>-1398</v>
      </c>
    </row>
    <row r="24" spans="1:5" s="31" customFormat="1" ht="12.75" customHeight="1">
      <c r="A24" s="31" t="s">
        <v>129</v>
      </c>
      <c r="C24" s="117">
        <v>9</v>
      </c>
      <c r="E24" s="48">
        <v>505</v>
      </c>
    </row>
    <row r="25" spans="1:5" s="31" customFormat="1" ht="12.75" customHeight="1">
      <c r="A25" s="31" t="s">
        <v>235</v>
      </c>
      <c r="C25" s="117">
        <v>-1347</v>
      </c>
      <c r="E25" s="48">
        <v>-1480</v>
      </c>
    </row>
    <row r="26" spans="3:5" s="31" customFormat="1" ht="12.75" customHeight="1">
      <c r="C26" s="117"/>
      <c r="E26" s="48"/>
    </row>
    <row r="27" spans="1:5" s="32" customFormat="1" ht="12.75" customHeight="1">
      <c r="A27" s="32" t="s">
        <v>236</v>
      </c>
      <c r="C27" s="244">
        <f>SUM(C21:C26)</f>
        <v>-274</v>
      </c>
      <c r="E27" s="157">
        <f>SUM(E21:E26)</f>
        <v>-3703</v>
      </c>
    </row>
    <row r="28" spans="3:5" s="31" customFormat="1" ht="12.75" customHeight="1">
      <c r="C28" s="117"/>
      <c r="E28" s="48"/>
    </row>
    <row r="29" spans="1:5" s="31" customFormat="1" ht="12.75" customHeight="1">
      <c r="A29" s="31" t="s">
        <v>237</v>
      </c>
      <c r="C29" s="117"/>
      <c r="E29" s="48"/>
    </row>
    <row r="30" spans="1:5" s="31" customFormat="1" ht="12.75" customHeight="1" hidden="1">
      <c r="A30" s="31" t="s">
        <v>291</v>
      </c>
      <c r="C30" s="117">
        <v>0</v>
      </c>
      <c r="E30" s="48">
        <v>0</v>
      </c>
    </row>
    <row r="31" spans="1:5" s="31" customFormat="1" ht="12.75" customHeight="1">
      <c r="A31" s="31" t="s">
        <v>292</v>
      </c>
      <c r="C31" s="117">
        <v>-717</v>
      </c>
      <c r="E31" s="48">
        <v>-200</v>
      </c>
    </row>
    <row r="32" spans="1:5" s="31" customFormat="1" ht="12.75" customHeight="1">
      <c r="A32" s="31" t="s">
        <v>246</v>
      </c>
      <c r="C32" s="117">
        <v>2</v>
      </c>
      <c r="E32" s="48">
        <v>0</v>
      </c>
    </row>
    <row r="33" spans="1:5" s="31" customFormat="1" ht="12.75" customHeight="1" hidden="1">
      <c r="A33" s="31" t="s">
        <v>253</v>
      </c>
      <c r="C33" s="117">
        <v>0</v>
      </c>
      <c r="E33" s="48">
        <v>0</v>
      </c>
    </row>
    <row r="34" spans="1:5" s="31" customFormat="1" ht="12.75" customHeight="1">
      <c r="A34" s="51"/>
      <c r="C34" s="117"/>
      <c r="E34" s="48"/>
    </row>
    <row r="35" spans="1:5" s="32" customFormat="1" ht="12.75" customHeight="1">
      <c r="A35" s="32" t="s">
        <v>238</v>
      </c>
      <c r="C35" s="244">
        <f>SUM(C30:C34)</f>
        <v>-715</v>
      </c>
      <c r="E35" s="157">
        <f>SUM(E30:E34)</f>
        <v>-200</v>
      </c>
    </row>
    <row r="36" spans="1:5" s="31" customFormat="1" ht="12.75" customHeight="1">
      <c r="A36" s="51"/>
      <c r="C36" s="117"/>
      <c r="E36" s="48"/>
    </row>
    <row r="37" spans="1:5" s="31" customFormat="1" ht="12.75" customHeight="1">
      <c r="A37" s="31" t="s">
        <v>239</v>
      </c>
      <c r="C37" s="117"/>
      <c r="E37" s="48"/>
    </row>
    <row r="38" spans="1:5" s="31" customFormat="1" ht="12.75" customHeight="1">
      <c r="A38" s="31" t="s">
        <v>224</v>
      </c>
      <c r="C38" s="117">
        <v>363</v>
      </c>
      <c r="E38" s="48">
        <v>-214</v>
      </c>
    </row>
    <row r="39" spans="1:5" s="31" customFormat="1" ht="12.75" customHeight="1">
      <c r="A39" s="31" t="s">
        <v>275</v>
      </c>
      <c r="C39" s="117">
        <v>7373</v>
      </c>
      <c r="E39" s="48">
        <v>1190</v>
      </c>
    </row>
    <row r="40" spans="1:5" s="31" customFormat="1" ht="12.75" customHeight="1" hidden="1">
      <c r="A40" s="31" t="s">
        <v>15</v>
      </c>
      <c r="C40" s="117"/>
      <c r="E40" s="48">
        <v>0</v>
      </c>
    </row>
    <row r="41" spans="1:5" s="31" customFormat="1" ht="12.75" customHeight="1">
      <c r="A41" s="31" t="s">
        <v>70</v>
      </c>
      <c r="C41" s="117">
        <v>-213</v>
      </c>
      <c r="E41" s="48">
        <v>-421</v>
      </c>
    </row>
    <row r="42" spans="1:5" s="31" customFormat="1" ht="12.75" customHeight="1" hidden="1">
      <c r="A42" s="31" t="s">
        <v>48</v>
      </c>
      <c r="C42" s="117"/>
      <c r="E42" s="48">
        <v>0</v>
      </c>
    </row>
    <row r="43" spans="1:5" s="31" customFormat="1" ht="12.75" customHeight="1" hidden="1">
      <c r="A43" s="31" t="s">
        <v>61</v>
      </c>
      <c r="C43" s="117"/>
      <c r="E43" s="48">
        <v>0</v>
      </c>
    </row>
    <row r="44" spans="1:5" s="31" customFormat="1" ht="12.75" customHeight="1">
      <c r="A44" s="31" t="s">
        <v>62</v>
      </c>
      <c r="C44" s="117">
        <v>-1512</v>
      </c>
      <c r="E44" s="48">
        <v>0</v>
      </c>
    </row>
    <row r="45" spans="3:5" s="31" customFormat="1" ht="12.75" customHeight="1">
      <c r="C45" s="117"/>
      <c r="E45" s="48"/>
    </row>
    <row r="46" spans="1:5" s="32" customFormat="1" ht="12.75" customHeight="1">
      <c r="A46" s="32" t="s">
        <v>13</v>
      </c>
      <c r="C46" s="244">
        <f>SUM(C38:C45)</f>
        <v>6011</v>
      </c>
      <c r="E46" s="157">
        <f>SUM(E38:E45)</f>
        <v>555</v>
      </c>
    </row>
    <row r="47" spans="3:5" s="31" customFormat="1" ht="12.75" customHeight="1">
      <c r="C47" s="117"/>
      <c r="E47" s="48"/>
    </row>
    <row r="48" spans="1:5" s="31" customFormat="1" ht="12.75" customHeight="1">
      <c r="A48" s="31" t="s">
        <v>277</v>
      </c>
      <c r="C48" s="117">
        <f>+C27+C35+C46</f>
        <v>5022</v>
      </c>
      <c r="E48" s="48">
        <f>+E27+E35+E46</f>
        <v>-3348</v>
      </c>
    </row>
    <row r="49" spans="3:5" s="31" customFormat="1" ht="12.75" customHeight="1">
      <c r="C49" s="117"/>
      <c r="E49" s="48"/>
    </row>
    <row r="50" spans="1:5" s="31" customFormat="1" ht="12.75" customHeight="1">
      <c r="A50" s="31" t="s">
        <v>276</v>
      </c>
      <c r="C50" s="117">
        <v>-8444</v>
      </c>
      <c r="E50" s="48">
        <v>-7512</v>
      </c>
    </row>
    <row r="51" spans="3:5" s="31" customFormat="1" ht="12.75" customHeight="1">
      <c r="C51" s="117"/>
      <c r="E51" s="48"/>
    </row>
    <row r="52" spans="1:5" s="31" customFormat="1" ht="12.75" customHeight="1">
      <c r="A52" s="31" t="s">
        <v>278</v>
      </c>
      <c r="C52" s="117">
        <v>103</v>
      </c>
      <c r="E52" s="48">
        <v>923</v>
      </c>
    </row>
    <row r="53" spans="3:6" s="31" customFormat="1" ht="12.75" customHeight="1">
      <c r="C53" s="117"/>
      <c r="E53" s="48"/>
      <c r="F53" s="119"/>
    </row>
    <row r="54" spans="1:6" s="31" customFormat="1" ht="12.75" customHeight="1" thickBot="1">
      <c r="A54" s="31" t="s">
        <v>231</v>
      </c>
      <c r="C54" s="245">
        <f>SUM(C48:C52)</f>
        <v>-3319</v>
      </c>
      <c r="E54" s="151">
        <f>SUM(E48:E52)</f>
        <v>-9937</v>
      </c>
      <c r="F54" s="119"/>
    </row>
    <row r="55" spans="3:6" s="31" customFormat="1" ht="12.75" customHeight="1" thickTop="1">
      <c r="C55" s="117"/>
      <c r="E55" s="48"/>
      <c r="F55" s="119"/>
    </row>
    <row r="56" ht="12.75" customHeight="1" hidden="1">
      <c r="A56" s="14" t="str">
        <f>+A1</f>
        <v>MITRAJAYA HOLDINGS BERHAD (268257-T)</v>
      </c>
    </row>
    <row r="57" ht="12.75" customHeight="1" hidden="1">
      <c r="A57" s="14" t="str">
        <f>+A2</f>
        <v>INTERIM FINANCIAL STATEMENT FOR THE PERIOD ENDED 31 MARCH 2006</v>
      </c>
    </row>
    <row r="58" ht="12.75" customHeight="1" hidden="1"/>
    <row r="59" ht="12.75" customHeight="1" hidden="1">
      <c r="A59" s="14" t="s">
        <v>27</v>
      </c>
    </row>
    <row r="60" ht="12.75" customHeight="1">
      <c r="A60" s="14"/>
    </row>
    <row r="61" spans="1:6" s="31" customFormat="1" ht="12.75" customHeight="1">
      <c r="A61" s="32" t="s">
        <v>293</v>
      </c>
      <c r="C61" s="95"/>
      <c r="E61" s="48"/>
      <c r="F61" s="120"/>
    </row>
    <row r="62" spans="3:5" s="31" customFormat="1" ht="12.75" customHeight="1">
      <c r="C62" s="95"/>
      <c r="E62" s="48"/>
    </row>
    <row r="63" spans="1:5" s="31" customFormat="1" ht="12.75" customHeight="1">
      <c r="A63" s="15" t="s">
        <v>290</v>
      </c>
      <c r="C63" s="95">
        <v>124</v>
      </c>
      <c r="D63" s="10"/>
      <c r="E63" s="48">
        <v>1326</v>
      </c>
    </row>
    <row r="64" spans="1:5" s="31" customFormat="1" ht="12.75" customHeight="1">
      <c r="A64" s="31" t="s">
        <v>243</v>
      </c>
      <c r="C64" s="95">
        <v>745</v>
      </c>
      <c r="D64" s="115"/>
      <c r="E64" s="48">
        <v>1639</v>
      </c>
    </row>
    <row r="65" spans="1:5" s="31" customFormat="1" ht="12.75" customHeight="1">
      <c r="A65" s="31" t="s">
        <v>244</v>
      </c>
      <c r="C65" s="116">
        <v>-4188</v>
      </c>
      <c r="E65" s="106">
        <v>-12902</v>
      </c>
    </row>
    <row r="66" spans="3:5" s="31" customFormat="1" ht="12.75" customHeight="1" hidden="1">
      <c r="C66" s="95">
        <f>SUM(C63:C65)</f>
        <v>-3319</v>
      </c>
      <c r="E66" s="48">
        <f>SUM(E63:E65)</f>
        <v>-9937</v>
      </c>
    </row>
    <row r="67" spans="1:5" s="31" customFormat="1" ht="12.75" customHeight="1" hidden="1">
      <c r="A67" s="31" t="s">
        <v>24</v>
      </c>
      <c r="C67" s="95"/>
      <c r="E67" s="48"/>
    </row>
    <row r="68" spans="1:5" s="31" customFormat="1" ht="12.75" customHeight="1" hidden="1">
      <c r="A68" s="121" t="s">
        <v>25</v>
      </c>
      <c r="C68" s="95"/>
      <c r="E68" s="48"/>
    </row>
    <row r="69" spans="1:5" s="31" customFormat="1" ht="12.75" customHeight="1" hidden="1">
      <c r="A69" s="121" t="s">
        <v>26</v>
      </c>
      <c r="C69" s="95">
        <v>0</v>
      </c>
      <c r="E69" s="48">
        <v>0</v>
      </c>
    </row>
    <row r="70" spans="1:5" s="31" customFormat="1" ht="12.75" customHeight="1" hidden="1">
      <c r="A70" s="122" t="s">
        <v>249</v>
      </c>
      <c r="C70" s="95">
        <v>0</v>
      </c>
      <c r="E70" s="48">
        <v>0</v>
      </c>
    </row>
    <row r="71" spans="3:5" s="31" customFormat="1" ht="12.75" customHeight="1" thickBot="1">
      <c r="C71" s="123">
        <f>SUM(C66:C70)</f>
        <v>-3319</v>
      </c>
      <c r="E71" s="151">
        <f>SUM(E66:E70)</f>
        <v>-9937</v>
      </c>
    </row>
    <row r="72" spans="3:5" s="31" customFormat="1" ht="12.75" customHeight="1" thickTop="1">
      <c r="C72" s="35"/>
      <c r="E72" s="7"/>
    </row>
    <row r="73" spans="3:5" s="31" customFormat="1" ht="12.75" customHeight="1">
      <c r="C73" s="35"/>
      <c r="E73" s="7"/>
    </row>
    <row r="74" spans="3:5" s="31" customFormat="1" ht="12.75" customHeight="1">
      <c r="C74" s="35"/>
      <c r="E74" s="7"/>
    </row>
    <row r="75" spans="3:5" s="31" customFormat="1" ht="12.75" customHeight="1">
      <c r="C75" s="35"/>
      <c r="E75" s="7"/>
    </row>
    <row r="76" spans="3:5" s="31" customFormat="1" ht="12.75" customHeight="1">
      <c r="C76" s="105"/>
      <c r="E76" s="154"/>
    </row>
    <row r="77" spans="3:5" s="31" customFormat="1" ht="12.75" customHeight="1">
      <c r="C77" s="35"/>
      <c r="E77" s="154"/>
    </row>
    <row r="78" spans="3:5" s="31" customFormat="1" ht="12.75" customHeight="1">
      <c r="C78" s="35" t="s">
        <v>77</v>
      </c>
      <c r="E78" s="7"/>
    </row>
    <row r="79" spans="3:5" s="31" customFormat="1" ht="12.75" customHeight="1">
      <c r="C79" s="35"/>
      <c r="E79" s="7"/>
    </row>
    <row r="80" spans="3:5" s="31" customFormat="1" ht="12.75" customHeight="1">
      <c r="C80" s="35"/>
      <c r="E80" s="7"/>
    </row>
    <row r="81" spans="3:5" s="31" customFormat="1" ht="12.75" customHeight="1">
      <c r="C81" s="35"/>
      <c r="E81" s="7"/>
    </row>
    <row r="82" spans="3:5" s="31" customFormat="1" ht="12.75" customHeight="1">
      <c r="C82" s="35"/>
      <c r="E82" s="7"/>
    </row>
    <row r="83" spans="3:5" s="31" customFormat="1" ht="12.75" customHeight="1">
      <c r="C83" s="35"/>
      <c r="E83" s="7"/>
    </row>
    <row r="84" spans="3:5" s="31" customFormat="1" ht="12.75" customHeight="1">
      <c r="C84" s="35"/>
      <c r="E84" s="7"/>
    </row>
    <row r="85" spans="3:5" s="31" customFormat="1" ht="12.75" customHeight="1">
      <c r="C85" s="35"/>
      <c r="E85" s="7"/>
    </row>
    <row r="86" spans="3:5" s="31" customFormat="1" ht="12.75" customHeight="1">
      <c r="C86" s="35"/>
      <c r="E86" s="7"/>
    </row>
    <row r="87" ht="12.75" customHeight="1">
      <c r="E87" s="7"/>
    </row>
    <row r="89" ht="12.75" customHeight="1">
      <c r="C89" s="104"/>
    </row>
    <row r="90" ht="12.75" customHeight="1">
      <c r="E90" s="70"/>
    </row>
  </sheetData>
  <printOptions horizontalCentered="1"/>
  <pageMargins left="0.5" right="0" top="0.5" bottom="0" header="0" footer="0"/>
  <pageSetup fitToHeight="1" fitToWidth="1" horizontalDpi="600" verticalDpi="600" orientation="portrait" paperSize="9" scale="96" r:id="rId2"/>
  <rowBreaks count="1" manualBreakCount="1">
    <brk id="55" max="255" man="1"/>
  </row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R51"/>
  <sheetViews>
    <sheetView zoomScale="75" zoomScaleNormal="75" workbookViewId="0" topLeftCell="A28">
      <selection activeCell="D56" sqref="D56"/>
    </sheetView>
  </sheetViews>
  <sheetFormatPr defaultColWidth="9.00390625" defaultRowHeight="12.75" customHeight="1"/>
  <cols>
    <col min="1" max="1" width="37.50390625" style="15" customWidth="1"/>
    <col min="2" max="2" width="2.625" style="15" customWidth="1"/>
    <col min="3" max="3" width="13.625" style="15" customWidth="1"/>
    <col min="4" max="4" width="1.625" style="15" customWidth="1"/>
    <col min="5" max="5" width="13.625" style="15" customWidth="1"/>
    <col min="6" max="6" width="2.00390625" style="15" customWidth="1"/>
    <col min="7" max="7" width="13.625" style="15" customWidth="1"/>
    <col min="8" max="8" width="1.625" style="15" customWidth="1"/>
    <col min="9" max="9" width="10.875" style="15" customWidth="1"/>
    <col min="10" max="10" width="1.625" style="15" customWidth="1"/>
    <col min="11" max="11" width="13.625" style="15" customWidth="1"/>
    <col min="12" max="12" width="1.4921875" style="15" customWidth="1"/>
    <col min="13" max="13" width="10.625" style="15" customWidth="1"/>
    <col min="14" max="14" width="1.4921875" style="15" customWidth="1"/>
    <col min="15" max="15" width="10.25390625" style="15" customWidth="1"/>
    <col min="16" max="16" width="1.625" style="15" customWidth="1"/>
    <col min="17" max="17" width="13.625" style="15" customWidth="1"/>
    <col min="18" max="16384" width="9.00390625" style="15" customWidth="1"/>
  </cols>
  <sheetData>
    <row r="1" spans="1:4" ht="12.75" customHeight="1">
      <c r="A1" s="14" t="s">
        <v>185</v>
      </c>
      <c r="B1" s="75"/>
      <c r="D1" s="5"/>
    </row>
    <row r="2" spans="1:4" ht="12.75" customHeight="1">
      <c r="A2" s="75" t="s">
        <v>149</v>
      </c>
      <c r="B2" s="75"/>
      <c r="D2" s="5"/>
    </row>
    <row r="3" ht="12.75" customHeight="1">
      <c r="D3" s="5"/>
    </row>
    <row r="4" spans="1:2" ht="12.75" customHeight="1">
      <c r="A4" s="14" t="s">
        <v>294</v>
      </c>
      <c r="B4" s="14"/>
    </row>
    <row r="6" spans="3:17" ht="12.75" customHeight="1">
      <c r="C6" s="297" t="s">
        <v>105</v>
      </c>
      <c r="D6" s="298"/>
      <c r="E6" s="298"/>
      <c r="F6" s="298"/>
      <c r="G6" s="298"/>
      <c r="H6" s="298"/>
      <c r="I6" s="298"/>
      <c r="J6" s="298"/>
      <c r="K6" s="298"/>
      <c r="L6" s="298"/>
      <c r="M6" s="298"/>
      <c r="O6" s="20" t="s">
        <v>75</v>
      </c>
      <c r="P6" s="20"/>
      <c r="Q6" s="20" t="s">
        <v>82</v>
      </c>
    </row>
    <row r="7" spans="3:17" ht="12.75" customHeight="1">
      <c r="C7" s="20"/>
      <c r="D7" s="20"/>
      <c r="E7" s="297" t="s">
        <v>106</v>
      </c>
      <c r="F7" s="298"/>
      <c r="G7" s="298"/>
      <c r="H7" s="298"/>
      <c r="I7" s="298"/>
      <c r="J7" s="20"/>
      <c r="K7" s="34" t="s">
        <v>102</v>
      </c>
      <c r="L7" s="34"/>
      <c r="M7" s="34"/>
      <c r="N7" s="34"/>
      <c r="O7" s="20" t="s">
        <v>107</v>
      </c>
      <c r="P7" s="20"/>
      <c r="Q7" s="20" t="s">
        <v>108</v>
      </c>
    </row>
    <row r="8" spans="3:17" ht="12.75" customHeight="1">
      <c r="C8" s="20" t="s">
        <v>281</v>
      </c>
      <c r="D8" s="20"/>
      <c r="E8" s="20" t="s">
        <v>281</v>
      </c>
      <c r="F8" s="20"/>
      <c r="G8" s="20" t="s">
        <v>98</v>
      </c>
      <c r="H8" s="20"/>
      <c r="I8" s="20" t="s">
        <v>104</v>
      </c>
      <c r="J8" s="20"/>
      <c r="K8" s="20" t="s">
        <v>79</v>
      </c>
      <c r="L8" s="20"/>
      <c r="M8" s="20"/>
      <c r="N8" s="20"/>
      <c r="O8" s="20"/>
      <c r="P8" s="20"/>
      <c r="Q8" s="20"/>
    </row>
    <row r="9" spans="3:17" ht="12.75" customHeight="1">
      <c r="C9" s="20" t="s">
        <v>80</v>
      </c>
      <c r="D9" s="20"/>
      <c r="E9" s="20" t="s">
        <v>103</v>
      </c>
      <c r="F9" s="20"/>
      <c r="G9" s="20" t="s">
        <v>95</v>
      </c>
      <c r="H9" s="20"/>
      <c r="I9" s="20" t="s">
        <v>89</v>
      </c>
      <c r="J9" s="20"/>
      <c r="K9" s="20" t="s">
        <v>97</v>
      </c>
      <c r="L9" s="20"/>
      <c r="M9" s="20" t="s">
        <v>82</v>
      </c>
      <c r="N9" s="20"/>
      <c r="O9" s="20"/>
      <c r="P9" s="20"/>
      <c r="Q9" s="20"/>
    </row>
    <row r="10" spans="3:17" ht="12.75" customHeight="1">
      <c r="C10" s="20" t="s">
        <v>86</v>
      </c>
      <c r="D10" s="20"/>
      <c r="E10" s="20" t="s">
        <v>86</v>
      </c>
      <c r="F10" s="20"/>
      <c r="G10" s="20" t="s">
        <v>86</v>
      </c>
      <c r="H10" s="20"/>
      <c r="I10" s="20" t="s">
        <v>86</v>
      </c>
      <c r="J10" s="20"/>
      <c r="K10" s="20" t="s">
        <v>86</v>
      </c>
      <c r="L10" s="20"/>
      <c r="M10" s="20" t="s">
        <v>86</v>
      </c>
      <c r="N10" s="20"/>
      <c r="O10" s="20" t="s">
        <v>86</v>
      </c>
      <c r="P10" s="20"/>
      <c r="Q10" s="20" t="s">
        <v>86</v>
      </c>
    </row>
    <row r="11" spans="3:17" ht="12.75" customHeight="1">
      <c r="C11" s="20"/>
      <c r="D11" s="20"/>
      <c r="E11" s="20"/>
      <c r="F11" s="20"/>
      <c r="G11" s="20"/>
      <c r="H11" s="20"/>
      <c r="I11" s="20"/>
      <c r="J11" s="20"/>
      <c r="K11" s="20"/>
      <c r="L11" s="20"/>
      <c r="M11" s="20"/>
      <c r="N11" s="20"/>
      <c r="O11" s="20"/>
      <c r="P11" s="20"/>
      <c r="Q11" s="20"/>
    </row>
    <row r="12" spans="1:17" ht="12.75" customHeight="1">
      <c r="A12" s="127" t="s">
        <v>142</v>
      </c>
      <c r="C12" s="8"/>
      <c r="E12" s="8"/>
      <c r="F12" s="8"/>
      <c r="G12" s="9"/>
      <c r="K12" s="3"/>
      <c r="L12" s="9"/>
      <c r="M12" s="9"/>
      <c r="N12" s="9"/>
      <c r="Q12" s="8"/>
    </row>
    <row r="13" spans="1:18" ht="12.75" customHeight="1">
      <c r="A13" s="15" t="s">
        <v>143</v>
      </c>
      <c r="C13" s="62">
        <v>142150</v>
      </c>
      <c r="E13" s="62">
        <v>12323</v>
      </c>
      <c r="F13" s="62"/>
      <c r="G13" s="62">
        <v>-2641</v>
      </c>
      <c r="I13" s="5">
        <v>4313</v>
      </c>
      <c r="K13" s="62">
        <v>56388</v>
      </c>
      <c r="L13" s="62"/>
      <c r="M13" s="62">
        <f>+SUM(C13:K13)</f>
        <v>212533</v>
      </c>
      <c r="N13" s="62"/>
      <c r="O13" s="1">
        <v>0</v>
      </c>
      <c r="Q13" s="62">
        <f>+O13+M13</f>
        <v>212533</v>
      </c>
      <c r="R13" s="150"/>
    </row>
    <row r="14" spans="1:18" ht="12.75" customHeight="1">
      <c r="A14" s="15" t="s">
        <v>28</v>
      </c>
      <c r="C14" s="262">
        <v>0</v>
      </c>
      <c r="E14" s="262">
        <v>0</v>
      </c>
      <c r="F14" s="62"/>
      <c r="G14" s="262">
        <v>0</v>
      </c>
      <c r="I14" s="2">
        <v>0</v>
      </c>
      <c r="K14" s="262">
        <v>0</v>
      </c>
      <c r="L14" s="62"/>
      <c r="M14" s="262">
        <f>+SUM(C14:K14)</f>
        <v>0</v>
      </c>
      <c r="N14" s="62"/>
      <c r="O14" s="29">
        <v>14785</v>
      </c>
      <c r="Q14" s="262">
        <f>+O14+M14</f>
        <v>14785</v>
      </c>
      <c r="R14" s="150"/>
    </row>
    <row r="15" spans="1:18" ht="12.75" customHeight="1">
      <c r="A15" s="15" t="s">
        <v>29</v>
      </c>
      <c r="C15" s="62">
        <f>+C13+C14</f>
        <v>142150</v>
      </c>
      <c r="E15" s="62">
        <f>+E13+E14</f>
        <v>12323</v>
      </c>
      <c r="F15" s="62"/>
      <c r="G15" s="62">
        <f>+G13+G14</f>
        <v>-2641</v>
      </c>
      <c r="I15" s="62">
        <f>+I13+I14</f>
        <v>4313</v>
      </c>
      <c r="K15" s="62">
        <f>+K13+K14</f>
        <v>56388</v>
      </c>
      <c r="L15" s="62"/>
      <c r="M15" s="62">
        <f>+M13+M14</f>
        <v>212533</v>
      </c>
      <c r="N15" s="62"/>
      <c r="O15" s="6">
        <f>+O13+O14</f>
        <v>14785</v>
      </c>
      <c r="Q15" s="62">
        <f>+Q13+Q14</f>
        <v>227318</v>
      </c>
      <c r="R15" s="150"/>
    </row>
    <row r="16" spans="3:17" ht="12.75" customHeight="1">
      <c r="C16" s="62"/>
      <c r="E16" s="62"/>
      <c r="F16" s="62"/>
      <c r="G16" s="62"/>
      <c r="K16" s="62"/>
      <c r="L16" s="62"/>
      <c r="M16" s="62"/>
      <c r="N16" s="62"/>
      <c r="O16" s="257"/>
      <c r="Q16" s="62"/>
    </row>
    <row r="17" spans="1:17" ht="12.75" customHeight="1">
      <c r="A17" s="15" t="s">
        <v>257</v>
      </c>
      <c r="C17" s="270"/>
      <c r="D17" s="68"/>
      <c r="E17" s="271"/>
      <c r="F17" s="271"/>
      <c r="G17" s="271"/>
      <c r="H17" s="68"/>
      <c r="I17" s="68"/>
      <c r="J17" s="68"/>
      <c r="K17" s="271"/>
      <c r="L17" s="271"/>
      <c r="M17" s="272"/>
      <c r="N17" s="62"/>
      <c r="O17" s="276"/>
      <c r="Q17" s="273"/>
    </row>
    <row r="18" spans="1:17" ht="12.75" customHeight="1">
      <c r="A18" s="15" t="s">
        <v>258</v>
      </c>
      <c r="C18" s="274">
        <v>0</v>
      </c>
      <c r="D18" s="31"/>
      <c r="E18" s="62">
        <v>0</v>
      </c>
      <c r="F18" s="62"/>
      <c r="G18" s="62">
        <v>0</v>
      </c>
      <c r="H18" s="31"/>
      <c r="I18" s="71">
        <v>-38</v>
      </c>
      <c r="J18" s="31"/>
      <c r="K18" s="62">
        <v>0</v>
      </c>
      <c r="L18" s="62"/>
      <c r="M18" s="275">
        <f>+SUM(C18:K18)</f>
        <v>-38</v>
      </c>
      <c r="N18" s="62"/>
      <c r="O18" s="277">
        <v>0</v>
      </c>
      <c r="Q18" s="279">
        <f>+O18+M18</f>
        <v>-38</v>
      </c>
    </row>
    <row r="19" spans="1:18" ht="12.75" customHeight="1">
      <c r="A19" s="15" t="s">
        <v>255</v>
      </c>
      <c r="B19" s="31"/>
      <c r="C19" s="270">
        <f>+C18</f>
        <v>0</v>
      </c>
      <c r="D19" s="68"/>
      <c r="E19" s="271">
        <f>E18</f>
        <v>0</v>
      </c>
      <c r="F19" s="271"/>
      <c r="G19" s="271">
        <f>G18</f>
        <v>0</v>
      </c>
      <c r="H19" s="68"/>
      <c r="I19" s="271">
        <f>I18</f>
        <v>-38</v>
      </c>
      <c r="J19" s="68"/>
      <c r="K19" s="271">
        <f>K18</f>
        <v>0</v>
      </c>
      <c r="L19" s="271"/>
      <c r="M19" s="272">
        <f>M18</f>
        <v>-38</v>
      </c>
      <c r="N19" s="62"/>
      <c r="O19" s="12">
        <f>O18</f>
        <v>0</v>
      </c>
      <c r="P19" s="31"/>
      <c r="Q19" s="273">
        <f>Q18</f>
        <v>-38</v>
      </c>
      <c r="R19" s="31"/>
    </row>
    <row r="20" spans="3:17" ht="12.75" customHeight="1">
      <c r="C20" s="274"/>
      <c r="D20" s="31"/>
      <c r="E20" s="62"/>
      <c r="F20" s="62"/>
      <c r="G20" s="62"/>
      <c r="H20" s="31"/>
      <c r="I20" s="31"/>
      <c r="J20" s="31"/>
      <c r="K20" s="62"/>
      <c r="L20" s="62"/>
      <c r="M20" s="275"/>
      <c r="N20" s="62"/>
      <c r="O20" s="278"/>
      <c r="P20" s="31"/>
      <c r="Q20" s="279"/>
    </row>
    <row r="21" spans="1:17" ht="12.75" customHeight="1">
      <c r="A21" s="15" t="s">
        <v>127</v>
      </c>
      <c r="C21" s="274">
        <v>0</v>
      </c>
      <c r="D21" s="31"/>
      <c r="E21" s="62">
        <v>0</v>
      </c>
      <c r="F21" s="62"/>
      <c r="G21" s="62">
        <v>0</v>
      </c>
      <c r="H21" s="31"/>
      <c r="I21" s="10">
        <v>0</v>
      </c>
      <c r="J21" s="31"/>
      <c r="K21" s="64">
        <v>488</v>
      </c>
      <c r="L21" s="64"/>
      <c r="M21" s="286">
        <f>+SUM(C21:K21)</f>
        <v>488</v>
      </c>
      <c r="N21" s="64"/>
      <c r="O21" s="287">
        <v>88</v>
      </c>
      <c r="Q21" s="279">
        <f>+O21+M21</f>
        <v>576</v>
      </c>
    </row>
    <row r="22" spans="1:17" ht="12.75" customHeight="1">
      <c r="A22" s="15" t="s">
        <v>256</v>
      </c>
      <c r="C22" s="265">
        <f>SUM(C19:C21)</f>
        <v>0</v>
      </c>
      <c r="D22" s="266"/>
      <c r="E22" s="267">
        <f>SUM(E19:E21)</f>
        <v>0</v>
      </c>
      <c r="F22" s="267"/>
      <c r="G22" s="267">
        <f>SUM(G19:G21)</f>
        <v>0</v>
      </c>
      <c r="H22" s="266"/>
      <c r="I22" s="267">
        <f>SUM(I19:I21)</f>
        <v>-38</v>
      </c>
      <c r="J22" s="266"/>
      <c r="K22" s="267">
        <f>SUM(K19:K21)</f>
        <v>488</v>
      </c>
      <c r="L22" s="267"/>
      <c r="M22" s="268">
        <f>SUM(M19:M21)</f>
        <v>450</v>
      </c>
      <c r="N22" s="62"/>
      <c r="O22" s="269">
        <f>SUM(O19:O21)</f>
        <v>88</v>
      </c>
      <c r="Q22" s="269">
        <f>SUM(Q19:Q21)</f>
        <v>538</v>
      </c>
    </row>
    <row r="23" spans="3:17" ht="12.75" customHeight="1">
      <c r="C23" s="62"/>
      <c r="E23" s="62"/>
      <c r="F23" s="62"/>
      <c r="G23" s="62"/>
      <c r="K23" s="62"/>
      <c r="L23" s="62"/>
      <c r="M23" s="62"/>
      <c r="N23" s="62"/>
      <c r="O23" s="257"/>
      <c r="Q23" s="62"/>
    </row>
    <row r="24" spans="1:17" ht="12.75" customHeight="1">
      <c r="A24" s="15" t="s">
        <v>70</v>
      </c>
      <c r="C24" s="63">
        <v>0</v>
      </c>
      <c r="D24" s="23"/>
      <c r="E24" s="63">
        <v>0</v>
      </c>
      <c r="F24" s="63"/>
      <c r="G24" s="71">
        <v>-213</v>
      </c>
      <c r="H24" s="23"/>
      <c r="I24" s="71">
        <v>0</v>
      </c>
      <c r="J24" s="23"/>
      <c r="K24" s="246">
        <v>0</v>
      </c>
      <c r="L24" s="71"/>
      <c r="M24" s="62">
        <f>+SUM(C24:K24)</f>
        <v>-213</v>
      </c>
      <c r="N24" s="71"/>
      <c r="O24" s="246">
        <v>0</v>
      </c>
      <c r="P24" s="23"/>
      <c r="Q24" s="62">
        <f>+O24+M24</f>
        <v>-213</v>
      </c>
    </row>
    <row r="25" spans="3:17" ht="12.75" customHeight="1">
      <c r="C25" s="63"/>
      <c r="D25" s="23"/>
      <c r="E25" s="63"/>
      <c r="F25" s="63"/>
      <c r="G25" s="71"/>
      <c r="H25" s="23"/>
      <c r="I25" s="71"/>
      <c r="J25" s="23"/>
      <c r="K25" s="246"/>
      <c r="L25" s="71"/>
      <c r="M25" s="62"/>
      <c r="N25" s="71"/>
      <c r="O25" s="246"/>
      <c r="P25" s="23"/>
      <c r="Q25" s="62"/>
    </row>
    <row r="26" spans="1:17" ht="12.75" customHeight="1">
      <c r="A26" s="15" t="s">
        <v>254</v>
      </c>
      <c r="C26" s="63">
        <v>0</v>
      </c>
      <c r="D26" s="23"/>
      <c r="E26" s="63">
        <v>0</v>
      </c>
      <c r="F26" s="63"/>
      <c r="G26" s="71">
        <v>0</v>
      </c>
      <c r="H26" s="23"/>
      <c r="I26" s="71">
        <v>0</v>
      </c>
      <c r="J26" s="23"/>
      <c r="K26" s="246">
        <v>0</v>
      </c>
      <c r="L26" s="71"/>
      <c r="M26" s="62">
        <f>+SUM(C26:K26)</f>
        <v>0</v>
      </c>
      <c r="N26" s="71"/>
      <c r="O26" s="246">
        <v>-1512</v>
      </c>
      <c r="P26" s="23"/>
      <c r="Q26" s="62">
        <f>+O26+M26</f>
        <v>-1512</v>
      </c>
    </row>
    <row r="27" spans="3:17" ht="12.75" customHeight="1">
      <c r="C27" s="65"/>
      <c r="D27" s="23"/>
      <c r="E27" s="65"/>
      <c r="F27" s="63"/>
      <c r="G27" s="65"/>
      <c r="H27" s="23"/>
      <c r="I27" s="65"/>
      <c r="J27" s="23"/>
      <c r="K27" s="65"/>
      <c r="L27" s="63"/>
      <c r="M27" s="65"/>
      <c r="N27" s="63"/>
      <c r="O27" s="258"/>
      <c r="P27" s="23"/>
      <c r="Q27" s="65"/>
    </row>
    <row r="28" spans="1:17" ht="12.75" customHeight="1">
      <c r="A28" s="23"/>
      <c r="B28" s="23"/>
      <c r="C28" s="64"/>
      <c r="D28" s="23"/>
      <c r="E28" s="64"/>
      <c r="F28" s="64"/>
      <c r="G28" s="64"/>
      <c r="H28" s="23"/>
      <c r="I28" s="64"/>
      <c r="J28" s="23"/>
      <c r="K28" s="64"/>
      <c r="L28" s="64"/>
      <c r="M28" s="64"/>
      <c r="N28" s="64"/>
      <c r="O28" s="259"/>
      <c r="P28" s="23"/>
      <c r="Q28" s="64"/>
    </row>
    <row r="29" spans="1:18" ht="12.75" customHeight="1" thickBot="1">
      <c r="A29" s="23" t="s">
        <v>144</v>
      </c>
      <c r="B29" s="23"/>
      <c r="C29" s="66">
        <f>SUM(C24:C27)+C22+C15</f>
        <v>142150</v>
      </c>
      <c r="D29" s="23"/>
      <c r="E29" s="66">
        <f>SUM(E24:E27)+E22+E15</f>
        <v>12323</v>
      </c>
      <c r="F29" s="64"/>
      <c r="G29" s="66">
        <f>SUM(G24:G27)+G22+G15</f>
        <v>-2854</v>
      </c>
      <c r="H29" s="23"/>
      <c r="I29" s="66">
        <f>SUM(I24:I27)+I22+I15</f>
        <v>4275</v>
      </c>
      <c r="J29" s="23"/>
      <c r="K29" s="66">
        <f>SUM(K24:K27)+K22+K15</f>
        <v>56876</v>
      </c>
      <c r="L29" s="64"/>
      <c r="M29" s="66">
        <f>SUM(M24:M27)+M22+M15</f>
        <v>212770</v>
      </c>
      <c r="N29" s="64"/>
      <c r="O29" s="66">
        <f>SUM(O24:O27)+O22+O15</f>
        <v>13361</v>
      </c>
      <c r="P29" s="67"/>
      <c r="Q29" s="66">
        <f>SUM(Q24:Q27)+Q22+Q15</f>
        <v>226131</v>
      </c>
      <c r="R29" s="150"/>
    </row>
    <row r="30" spans="3:17" ht="12.75" customHeight="1" thickTop="1">
      <c r="C30" s="62"/>
      <c r="E30" s="62"/>
      <c r="F30" s="62"/>
      <c r="G30" s="62"/>
      <c r="I30" s="150"/>
      <c r="K30" s="62"/>
      <c r="L30" s="62"/>
      <c r="M30" s="62"/>
      <c r="N30" s="62"/>
      <c r="O30" s="1"/>
      <c r="Q30" s="150"/>
    </row>
    <row r="31" spans="1:17" ht="12.75" customHeight="1">
      <c r="A31" s="127" t="s">
        <v>145</v>
      </c>
      <c r="C31" s="8"/>
      <c r="E31" s="149"/>
      <c r="F31" s="261"/>
      <c r="G31" s="149"/>
      <c r="K31" s="149"/>
      <c r="L31" s="149"/>
      <c r="M31" s="149"/>
      <c r="N31" s="149"/>
      <c r="O31" s="257"/>
      <c r="Q31" s="8"/>
    </row>
    <row r="32" spans="1:17" ht="12.75" customHeight="1">
      <c r="A32" s="15" t="s">
        <v>141</v>
      </c>
      <c r="C32" s="62">
        <v>142150</v>
      </c>
      <c r="E32" s="62">
        <v>12323</v>
      </c>
      <c r="F32" s="62"/>
      <c r="G32" s="62">
        <v>0</v>
      </c>
      <c r="I32" s="5">
        <v>8448</v>
      </c>
      <c r="K32" s="62">
        <v>50796</v>
      </c>
      <c r="L32" s="62"/>
      <c r="M32" s="62">
        <f>+SUM(C32:K32)</f>
        <v>213717</v>
      </c>
      <c r="N32" s="62"/>
      <c r="O32" s="5">
        <v>0</v>
      </c>
      <c r="Q32" s="62">
        <f>+O32+M32</f>
        <v>213717</v>
      </c>
    </row>
    <row r="33" spans="1:17" ht="12.75" customHeight="1">
      <c r="A33" s="15" t="s">
        <v>28</v>
      </c>
      <c r="C33" s="262">
        <v>0</v>
      </c>
      <c r="E33" s="262">
        <v>0</v>
      </c>
      <c r="F33" s="62"/>
      <c r="G33" s="262">
        <v>0</v>
      </c>
      <c r="I33" s="29">
        <v>0</v>
      </c>
      <c r="K33" s="262">
        <v>0</v>
      </c>
      <c r="L33" s="62"/>
      <c r="M33" s="262">
        <f>+SUM(C33:K33)</f>
        <v>0</v>
      </c>
      <c r="N33" s="62"/>
      <c r="O33" s="29">
        <v>14182</v>
      </c>
      <c r="Q33" s="262">
        <f>+O33+M33</f>
        <v>14182</v>
      </c>
    </row>
    <row r="34" spans="1:17" ht="12.75" customHeight="1">
      <c r="A34" s="15" t="s">
        <v>29</v>
      </c>
      <c r="C34" s="62">
        <f>+C33+C32</f>
        <v>142150</v>
      </c>
      <c r="E34" s="62">
        <f>+E33+E32</f>
        <v>12323</v>
      </c>
      <c r="F34" s="62"/>
      <c r="G34" s="62">
        <f>+G33+G32</f>
        <v>0</v>
      </c>
      <c r="I34" s="62">
        <f>+I33+I32</f>
        <v>8448</v>
      </c>
      <c r="K34" s="62">
        <f>+K33+K32</f>
        <v>50796</v>
      </c>
      <c r="L34" s="62"/>
      <c r="M34" s="62">
        <f>+M33+M32</f>
        <v>213717</v>
      </c>
      <c r="N34" s="62"/>
      <c r="O34" s="62">
        <f>+O33+O32</f>
        <v>14182</v>
      </c>
      <c r="Q34" s="62">
        <f>+Q33+Q32</f>
        <v>227899</v>
      </c>
    </row>
    <row r="35" spans="3:17" ht="12.75" customHeight="1">
      <c r="C35" s="62"/>
      <c r="E35" s="62"/>
      <c r="F35" s="62"/>
      <c r="G35" s="62"/>
      <c r="I35" s="62"/>
      <c r="K35" s="62"/>
      <c r="L35" s="62"/>
      <c r="M35" s="62"/>
      <c r="N35" s="62"/>
      <c r="O35" s="62"/>
      <c r="Q35" s="62"/>
    </row>
    <row r="36" spans="1:17" ht="12.75" customHeight="1">
      <c r="A36" s="15" t="s">
        <v>257</v>
      </c>
      <c r="C36" s="270"/>
      <c r="D36" s="68"/>
      <c r="E36" s="271"/>
      <c r="F36" s="271"/>
      <c r="G36" s="271"/>
      <c r="H36" s="68"/>
      <c r="I36" s="68"/>
      <c r="J36" s="68"/>
      <c r="K36" s="271"/>
      <c r="L36" s="271"/>
      <c r="M36" s="272"/>
      <c r="N36" s="62"/>
      <c r="O36" s="276"/>
      <c r="Q36" s="273"/>
    </row>
    <row r="37" spans="1:17" ht="12.75" customHeight="1">
      <c r="A37" s="15" t="s">
        <v>258</v>
      </c>
      <c r="C37" s="280">
        <v>0</v>
      </c>
      <c r="D37" s="107"/>
      <c r="E37" s="262">
        <v>0</v>
      </c>
      <c r="F37" s="262"/>
      <c r="G37" s="262">
        <v>0</v>
      </c>
      <c r="H37" s="107"/>
      <c r="I37" s="282">
        <v>-4111</v>
      </c>
      <c r="J37" s="107"/>
      <c r="K37" s="262">
        <v>0</v>
      </c>
      <c r="L37" s="262"/>
      <c r="M37" s="281">
        <f>+SUM(C37:K37)</f>
        <v>-4111</v>
      </c>
      <c r="N37" s="62"/>
      <c r="O37" s="13">
        <v>0</v>
      </c>
      <c r="Q37" s="284">
        <f>+O37+M37</f>
        <v>-4111</v>
      </c>
    </row>
    <row r="38" spans="1:17" ht="12.75" customHeight="1">
      <c r="A38" s="15" t="s">
        <v>255</v>
      </c>
      <c r="C38" s="270">
        <f>+C37</f>
        <v>0</v>
      </c>
      <c r="D38" s="68"/>
      <c r="E38" s="271">
        <f>+E37</f>
        <v>0</v>
      </c>
      <c r="F38" s="271"/>
      <c r="G38" s="271">
        <f>+G37</f>
        <v>0</v>
      </c>
      <c r="H38" s="68"/>
      <c r="I38" s="271">
        <f>+I37</f>
        <v>-4111</v>
      </c>
      <c r="J38" s="68"/>
      <c r="K38" s="271">
        <f>+K37</f>
        <v>0</v>
      </c>
      <c r="L38" s="271"/>
      <c r="M38" s="272">
        <f>+M37</f>
        <v>-4111</v>
      </c>
      <c r="N38" s="62"/>
      <c r="O38" s="12">
        <f>+O37</f>
        <v>0</v>
      </c>
      <c r="Q38" s="273">
        <f>+Q37</f>
        <v>-4111</v>
      </c>
    </row>
    <row r="39" spans="3:17" ht="12.75" customHeight="1">
      <c r="C39" s="274"/>
      <c r="D39" s="31"/>
      <c r="E39" s="62"/>
      <c r="F39" s="62"/>
      <c r="G39" s="62"/>
      <c r="H39" s="31"/>
      <c r="I39" s="31"/>
      <c r="J39" s="31"/>
      <c r="K39" s="62"/>
      <c r="L39" s="62"/>
      <c r="M39" s="275"/>
      <c r="N39" s="62"/>
      <c r="O39" s="278"/>
      <c r="Q39" s="279"/>
    </row>
    <row r="40" spans="1:17" ht="12.75" customHeight="1">
      <c r="A40" s="15" t="s">
        <v>127</v>
      </c>
      <c r="C40" s="280">
        <v>0</v>
      </c>
      <c r="D40" s="107"/>
      <c r="E40" s="262">
        <v>0</v>
      </c>
      <c r="F40" s="262"/>
      <c r="G40" s="262">
        <v>0</v>
      </c>
      <c r="H40" s="107"/>
      <c r="I40" s="2">
        <v>0</v>
      </c>
      <c r="J40" s="107"/>
      <c r="K40" s="282">
        <v>476</v>
      </c>
      <c r="L40" s="262"/>
      <c r="M40" s="281">
        <f>+SUM(C40:K40)</f>
        <v>476</v>
      </c>
      <c r="N40" s="62"/>
      <c r="O40" s="283">
        <v>538</v>
      </c>
      <c r="Q40" s="284">
        <f>+O40+M40</f>
        <v>1014</v>
      </c>
    </row>
    <row r="41" spans="1:17" ht="12.75" customHeight="1">
      <c r="A41" s="15" t="s">
        <v>256</v>
      </c>
      <c r="C41" s="265">
        <f>+SUM(C38:C40)</f>
        <v>0</v>
      </c>
      <c r="D41" s="266"/>
      <c r="E41" s="267">
        <f>SUM(E38:E40)</f>
        <v>0</v>
      </c>
      <c r="F41" s="267"/>
      <c r="G41" s="267">
        <f>SUM(G38:G40)</f>
        <v>0</v>
      </c>
      <c r="H41" s="266"/>
      <c r="I41" s="267">
        <f>SUM(I38:I40)</f>
        <v>-4111</v>
      </c>
      <c r="J41" s="266"/>
      <c r="K41" s="267">
        <f>SUM(K38:K40)</f>
        <v>476</v>
      </c>
      <c r="L41" s="267"/>
      <c r="M41" s="268">
        <f>SUM(M38:M40)</f>
        <v>-3635</v>
      </c>
      <c r="N41" s="62"/>
      <c r="O41" s="285">
        <f>+O40+O38</f>
        <v>538</v>
      </c>
      <c r="Q41" s="284">
        <f>+Q40+Q38</f>
        <v>-3097</v>
      </c>
    </row>
    <row r="42" spans="3:17" ht="12.75" customHeight="1">
      <c r="C42" s="62"/>
      <c r="E42" s="62"/>
      <c r="F42" s="62"/>
      <c r="G42" s="62"/>
      <c r="K42" s="62"/>
      <c r="L42" s="62"/>
      <c r="M42" s="62"/>
      <c r="N42" s="62"/>
      <c r="O42" s="257"/>
      <c r="Q42" s="62"/>
    </row>
    <row r="43" spans="1:17" ht="12.75" customHeight="1">
      <c r="A43" s="15" t="s">
        <v>70</v>
      </c>
      <c r="C43" s="63">
        <v>0</v>
      </c>
      <c r="D43" s="23"/>
      <c r="E43" s="63">
        <v>0</v>
      </c>
      <c r="F43" s="63"/>
      <c r="G43" s="71">
        <v>-421</v>
      </c>
      <c r="H43" s="23"/>
      <c r="I43" s="71">
        <v>0</v>
      </c>
      <c r="J43" s="23"/>
      <c r="K43" s="71">
        <v>0</v>
      </c>
      <c r="L43" s="71"/>
      <c r="M43" s="62">
        <f>+SUM(C43:K43)</f>
        <v>-421</v>
      </c>
      <c r="N43" s="71"/>
      <c r="O43" s="1">
        <v>0</v>
      </c>
      <c r="P43" s="23"/>
      <c r="Q43" s="62">
        <f>+O43+M43</f>
        <v>-421</v>
      </c>
    </row>
    <row r="44" spans="3:17" ht="12.75" customHeight="1">
      <c r="C44" s="65"/>
      <c r="D44" s="23"/>
      <c r="E44" s="65"/>
      <c r="F44" s="63"/>
      <c r="G44" s="65"/>
      <c r="H44" s="23"/>
      <c r="I44" s="65"/>
      <c r="J44" s="23"/>
      <c r="K44" s="65"/>
      <c r="L44" s="63"/>
      <c r="M44" s="65"/>
      <c r="N44" s="63"/>
      <c r="O44" s="258"/>
      <c r="P44" s="23"/>
      <c r="Q44" s="65"/>
    </row>
    <row r="45" spans="1:17" ht="12.75" customHeight="1">
      <c r="A45" s="23"/>
      <c r="B45" s="23"/>
      <c r="C45" s="64"/>
      <c r="D45" s="23"/>
      <c r="E45" s="64"/>
      <c r="F45" s="64"/>
      <c r="G45" s="64"/>
      <c r="H45" s="23"/>
      <c r="I45" s="64"/>
      <c r="J45" s="23"/>
      <c r="K45" s="64"/>
      <c r="L45" s="64"/>
      <c r="M45" s="64"/>
      <c r="N45" s="64"/>
      <c r="O45" s="259"/>
      <c r="P45" s="23"/>
      <c r="Q45" s="64"/>
    </row>
    <row r="46" spans="1:18" ht="12.75" customHeight="1" thickBot="1">
      <c r="A46" s="23" t="s">
        <v>146</v>
      </c>
      <c r="B46" s="23"/>
      <c r="C46" s="66">
        <f>+SUM(C43:C44)+C41+C34</f>
        <v>142150</v>
      </c>
      <c r="D46" s="23"/>
      <c r="E46" s="66">
        <f>+SUM(E43:E44)+E41+E34</f>
        <v>12323</v>
      </c>
      <c r="F46" s="64"/>
      <c r="G46" s="66">
        <f>+SUM(G43:G44)+G41+G34</f>
        <v>-421</v>
      </c>
      <c r="H46" s="23"/>
      <c r="I46" s="66">
        <f>+SUM(I43:I44)+I41+I34</f>
        <v>4337</v>
      </c>
      <c r="J46" s="23"/>
      <c r="K46" s="66">
        <f>+SUM(K43:K44)+K41+K34</f>
        <v>51272</v>
      </c>
      <c r="L46" s="64"/>
      <c r="M46" s="66">
        <f>+SUM(M43:M44)+M41+M34</f>
        <v>209661</v>
      </c>
      <c r="N46" s="64"/>
      <c r="O46" s="66">
        <f>+SUM(O43:O44)+O41+O34</f>
        <v>14720</v>
      </c>
      <c r="P46" s="67"/>
      <c r="Q46" s="66">
        <f>+SUM(Q43:Q44)+Q41+Q34</f>
        <v>224381</v>
      </c>
      <c r="R46" s="150"/>
    </row>
    <row r="47" spans="3:17" ht="12.75" customHeight="1" thickTop="1">
      <c r="C47" s="62"/>
      <c r="E47" s="62"/>
      <c r="F47" s="62"/>
      <c r="G47" s="62"/>
      <c r="K47" s="62"/>
      <c r="L47" s="62"/>
      <c r="M47" s="62"/>
      <c r="N47" s="62"/>
      <c r="O47" s="150"/>
      <c r="Q47" s="150"/>
    </row>
    <row r="48" spans="3:14" ht="12.75" customHeight="1">
      <c r="C48" s="62"/>
      <c r="E48" s="62"/>
      <c r="F48" s="62"/>
      <c r="G48" s="62"/>
      <c r="K48" s="62"/>
      <c r="L48" s="62"/>
      <c r="M48" s="62"/>
      <c r="N48" s="62"/>
    </row>
    <row r="49" spans="3:14" ht="12.75" customHeight="1">
      <c r="C49" s="62"/>
      <c r="E49" s="62"/>
      <c r="F49" s="62"/>
      <c r="G49" s="62"/>
      <c r="K49" s="62"/>
      <c r="L49" s="62"/>
      <c r="M49" s="62"/>
      <c r="N49" s="62"/>
    </row>
    <row r="50" spans="3:14" ht="12.75" customHeight="1">
      <c r="C50" s="62"/>
      <c r="E50" s="62"/>
      <c r="F50" s="62"/>
      <c r="G50" s="62"/>
      <c r="K50" s="62"/>
      <c r="L50" s="62"/>
      <c r="M50" s="62"/>
      <c r="N50" s="62"/>
    </row>
    <row r="51" spans="3:14" ht="12.75" customHeight="1">
      <c r="C51" s="62"/>
      <c r="E51" s="62"/>
      <c r="F51" s="62"/>
      <c r="G51" s="62"/>
      <c r="K51" s="62"/>
      <c r="L51" s="62"/>
      <c r="M51" s="62"/>
      <c r="N51" s="62"/>
    </row>
  </sheetData>
  <mergeCells count="2">
    <mergeCell ref="E7:I7"/>
    <mergeCell ref="C6:M6"/>
  </mergeCells>
  <printOptions horizontalCentered="1"/>
  <pageMargins left="0.5" right="0.25" top="0.81" bottom="1" header="0.5" footer="0.5"/>
  <pageSetup fitToHeight="1" fitToWidth="1" horizontalDpi="600" verticalDpi="600" orientation="landscape" paperSize="9" scale="70" r:id="rId2"/>
  <drawing r:id="rId1"/>
</worksheet>
</file>

<file path=xl/worksheets/sheet5.xml><?xml version="1.0" encoding="utf-8"?>
<worksheet xmlns="http://schemas.openxmlformats.org/spreadsheetml/2006/main" xmlns:r="http://schemas.openxmlformats.org/officeDocument/2006/relationships">
  <dimension ref="A1:M320"/>
  <sheetViews>
    <sheetView view="pageBreakPreview" zoomScaleSheetLayoutView="100" workbookViewId="0" topLeftCell="A307">
      <selection activeCell="H252" sqref="H252"/>
    </sheetView>
  </sheetViews>
  <sheetFormatPr defaultColWidth="9.00390625" defaultRowHeight="12.75" customHeight="1"/>
  <cols>
    <col min="1" max="1" width="2.875" style="26" customWidth="1"/>
    <col min="2" max="2" width="3.125" style="23" customWidth="1"/>
    <col min="3" max="3" width="8.375" style="23" customWidth="1"/>
    <col min="4" max="4" width="11.25390625" style="23" customWidth="1"/>
    <col min="5" max="5" width="10.75390625" style="17" customWidth="1"/>
    <col min="6" max="6" width="12.50390625" style="23" customWidth="1"/>
    <col min="7" max="7" width="14.625" style="23" customWidth="1"/>
    <col min="8" max="8" width="15.75390625" style="23" customWidth="1"/>
    <col min="9" max="9" width="12.50390625" style="23" customWidth="1"/>
    <col min="10" max="10" width="11.50390625" style="23" bestFit="1" customWidth="1"/>
    <col min="11" max="11" width="12.25390625" style="23" bestFit="1" customWidth="1"/>
    <col min="12" max="12" width="6.125" style="23" bestFit="1" customWidth="1"/>
    <col min="13" max="13" width="12.625" style="23" customWidth="1"/>
    <col min="14" max="16384" width="9.00390625" style="23" customWidth="1"/>
  </cols>
  <sheetData>
    <row r="1" ht="12.75" customHeight="1">
      <c r="A1" s="26" t="s">
        <v>185</v>
      </c>
    </row>
    <row r="2" ht="12.75" customHeight="1">
      <c r="A2" s="75" t="s">
        <v>149</v>
      </c>
    </row>
    <row r="4" ht="12.75" customHeight="1">
      <c r="A4" s="26" t="s">
        <v>90</v>
      </c>
    </row>
    <row r="6" spans="1:2" ht="12.75" customHeight="1">
      <c r="A6" s="26">
        <v>1</v>
      </c>
      <c r="B6" s="26" t="s">
        <v>147</v>
      </c>
    </row>
    <row r="8" spans="2:10" ht="12.75" customHeight="1">
      <c r="B8" s="129"/>
      <c r="C8" s="129"/>
      <c r="D8" s="129"/>
      <c r="E8" s="129"/>
      <c r="F8" s="129"/>
      <c r="G8" s="129"/>
      <c r="H8" s="129"/>
      <c r="I8" s="129"/>
      <c r="J8" s="130"/>
    </row>
    <row r="9" spans="2:10" ht="12.75" customHeight="1">
      <c r="B9" s="129"/>
      <c r="C9" s="129"/>
      <c r="D9" s="129"/>
      <c r="E9" s="129"/>
      <c r="F9" s="129"/>
      <c r="G9" s="129"/>
      <c r="H9" s="129"/>
      <c r="I9" s="129"/>
      <c r="J9" s="130"/>
    </row>
    <row r="10" spans="2:10" ht="12.75" customHeight="1">
      <c r="B10" s="129"/>
      <c r="C10" s="129"/>
      <c r="D10" s="129"/>
      <c r="E10" s="129"/>
      <c r="F10" s="129"/>
      <c r="G10" s="129"/>
      <c r="H10" s="129"/>
      <c r="I10" s="129"/>
      <c r="J10" s="130"/>
    </row>
    <row r="11" spans="2:10" ht="12.75" customHeight="1">
      <c r="B11" s="129"/>
      <c r="C11" s="129"/>
      <c r="D11" s="129"/>
      <c r="E11" s="129"/>
      <c r="F11" s="129"/>
      <c r="G11" s="129"/>
      <c r="H11" s="129"/>
      <c r="I11" s="129"/>
      <c r="J11" s="130"/>
    </row>
    <row r="12" spans="2:9" ht="12.75" customHeight="1">
      <c r="B12" s="131"/>
      <c r="C12" s="131"/>
      <c r="D12" s="131"/>
      <c r="E12" s="131"/>
      <c r="F12" s="131"/>
      <c r="G12" s="131"/>
      <c r="H12" s="131"/>
      <c r="I12" s="131"/>
    </row>
    <row r="13" spans="2:9" ht="12.75" customHeight="1">
      <c r="B13" s="131"/>
      <c r="C13" s="131"/>
      <c r="D13" s="131"/>
      <c r="E13" s="131"/>
      <c r="F13" s="131"/>
      <c r="G13" s="131"/>
      <c r="H13" s="131"/>
      <c r="I13" s="131"/>
    </row>
    <row r="14" spans="2:9" ht="12.75" customHeight="1">
      <c r="B14" s="131"/>
      <c r="C14" s="131"/>
      <c r="D14" s="131"/>
      <c r="E14" s="131"/>
      <c r="F14" s="131"/>
      <c r="G14" s="131"/>
      <c r="H14" s="131"/>
      <c r="I14" s="131"/>
    </row>
    <row r="15" spans="2:9" ht="12.75" customHeight="1">
      <c r="B15" s="131"/>
      <c r="C15" s="131"/>
      <c r="D15" s="131"/>
      <c r="E15" s="131"/>
      <c r="F15" s="131"/>
      <c r="G15" s="131"/>
      <c r="H15" s="131"/>
      <c r="I15" s="131"/>
    </row>
    <row r="16" spans="2:9" ht="12.75" customHeight="1">
      <c r="B16" s="131"/>
      <c r="C16" s="131"/>
      <c r="D16" s="131"/>
      <c r="E16" s="131"/>
      <c r="F16" s="131"/>
      <c r="G16" s="131"/>
      <c r="H16" s="131"/>
      <c r="I16" s="131"/>
    </row>
    <row r="17" spans="2:9" ht="12.75" customHeight="1">
      <c r="B17" s="131"/>
      <c r="C17" s="131"/>
      <c r="D17" s="131"/>
      <c r="E17" s="131"/>
      <c r="F17" s="131"/>
      <c r="G17" s="131"/>
      <c r="H17" s="131"/>
      <c r="I17" s="131"/>
    </row>
    <row r="18" spans="1:9" ht="12.75" customHeight="1">
      <c r="A18" s="26">
        <v>2</v>
      </c>
      <c r="B18" s="26" t="s">
        <v>148</v>
      </c>
      <c r="D18" s="131"/>
      <c r="E18" s="131"/>
      <c r="F18" s="131"/>
      <c r="G18" s="131"/>
      <c r="H18" s="131"/>
      <c r="I18" s="131"/>
    </row>
    <row r="19" spans="2:9" ht="12.75" customHeight="1">
      <c r="B19" s="131"/>
      <c r="C19" s="131"/>
      <c r="D19" s="131"/>
      <c r="E19" s="131"/>
      <c r="F19" s="131"/>
      <c r="G19" s="131"/>
      <c r="H19" s="131"/>
      <c r="I19" s="131"/>
    </row>
    <row r="20" spans="2:9" ht="12.75" customHeight="1">
      <c r="B20" s="131"/>
      <c r="C20" s="131"/>
      <c r="D20" s="131"/>
      <c r="E20" s="131"/>
      <c r="F20" s="131"/>
      <c r="G20" s="131"/>
      <c r="H20" s="131"/>
      <c r="I20" s="131"/>
    </row>
    <row r="21" spans="2:9" ht="12.75" customHeight="1">
      <c r="B21" s="131"/>
      <c r="C21" s="131"/>
      <c r="D21" s="131"/>
      <c r="E21" s="131"/>
      <c r="F21" s="131"/>
      <c r="G21" s="131"/>
      <c r="H21" s="131"/>
      <c r="I21" s="131"/>
    </row>
    <row r="22" spans="2:9" ht="12.75" customHeight="1">
      <c r="B22" s="131"/>
      <c r="C22" s="131"/>
      <c r="D22" s="131"/>
      <c r="E22" s="131"/>
      <c r="F22" s="131"/>
      <c r="G22" s="131"/>
      <c r="H22" s="131"/>
      <c r="I22" s="131"/>
    </row>
    <row r="23" spans="2:9" ht="12.75" customHeight="1">
      <c r="B23" s="131"/>
      <c r="C23" s="131"/>
      <c r="D23" s="131"/>
      <c r="E23" s="131"/>
      <c r="F23" s="131"/>
      <c r="G23" s="131"/>
      <c r="H23" s="131"/>
      <c r="I23" s="131"/>
    </row>
    <row r="24" spans="2:9" ht="12.75" customHeight="1">
      <c r="B24" s="132" t="s">
        <v>150</v>
      </c>
      <c r="C24" s="131"/>
      <c r="D24" s="132" t="s">
        <v>168</v>
      </c>
      <c r="E24" s="131"/>
      <c r="F24" s="131"/>
      <c r="G24" s="131"/>
      <c r="H24" s="131"/>
      <c r="I24" s="131"/>
    </row>
    <row r="25" spans="2:9" ht="12.75" customHeight="1">
      <c r="B25" s="132" t="s">
        <v>151</v>
      </c>
      <c r="C25" s="131"/>
      <c r="D25" s="132" t="s">
        <v>167</v>
      </c>
      <c r="E25" s="131"/>
      <c r="F25" s="131"/>
      <c r="G25" s="131"/>
      <c r="H25" s="131"/>
      <c r="I25" s="131"/>
    </row>
    <row r="26" spans="2:9" ht="12.75" customHeight="1">
      <c r="B26" s="132" t="s">
        <v>152</v>
      </c>
      <c r="C26" s="131"/>
      <c r="D26" s="132" t="s">
        <v>169</v>
      </c>
      <c r="E26" s="131"/>
      <c r="F26" s="131"/>
      <c r="G26" s="131"/>
      <c r="H26" s="131"/>
      <c r="I26" s="131"/>
    </row>
    <row r="27" spans="2:9" ht="12.75" customHeight="1">
      <c r="B27" s="132" t="s">
        <v>153</v>
      </c>
      <c r="C27" s="131"/>
      <c r="D27" s="132" t="s">
        <v>170</v>
      </c>
      <c r="E27" s="131"/>
      <c r="F27" s="131"/>
      <c r="G27" s="131"/>
      <c r="H27" s="131"/>
      <c r="I27" s="131"/>
    </row>
    <row r="28" spans="2:9" ht="12.75" customHeight="1">
      <c r="B28" s="132" t="s">
        <v>154</v>
      </c>
      <c r="C28" s="131"/>
      <c r="D28" s="132" t="s">
        <v>134</v>
      </c>
      <c r="E28" s="131"/>
      <c r="F28" s="131"/>
      <c r="G28" s="131"/>
      <c r="H28" s="131"/>
      <c r="I28" s="131"/>
    </row>
    <row r="29" spans="2:9" ht="12.75" customHeight="1">
      <c r="B29" s="132" t="s">
        <v>155</v>
      </c>
      <c r="C29" s="131"/>
      <c r="D29" s="132" t="s">
        <v>171</v>
      </c>
      <c r="E29" s="131"/>
      <c r="F29" s="131"/>
      <c r="G29" s="131"/>
      <c r="H29" s="131"/>
      <c r="I29" s="131"/>
    </row>
    <row r="30" spans="2:9" ht="12.75" customHeight="1">
      <c r="B30" s="132" t="s">
        <v>156</v>
      </c>
      <c r="C30" s="131"/>
      <c r="D30" s="132" t="s">
        <v>172</v>
      </c>
      <c r="E30" s="131"/>
      <c r="F30" s="131"/>
      <c r="G30" s="131"/>
      <c r="H30" s="131"/>
      <c r="I30" s="131"/>
    </row>
    <row r="31" spans="2:9" ht="12.75" customHeight="1">
      <c r="B31" s="132" t="s">
        <v>157</v>
      </c>
      <c r="C31" s="131"/>
      <c r="D31" s="132" t="s">
        <v>173</v>
      </c>
      <c r="E31" s="131"/>
      <c r="F31" s="131"/>
      <c r="G31" s="131"/>
      <c r="H31" s="131"/>
      <c r="I31" s="131"/>
    </row>
    <row r="32" spans="2:9" ht="12.75" customHeight="1">
      <c r="B32" s="132" t="s">
        <v>158</v>
      </c>
      <c r="C32" s="131"/>
      <c r="D32" s="132" t="s">
        <v>174</v>
      </c>
      <c r="E32" s="131"/>
      <c r="F32" s="131"/>
      <c r="G32" s="131"/>
      <c r="H32" s="131"/>
      <c r="I32" s="131"/>
    </row>
    <row r="33" spans="2:9" ht="12.75" customHeight="1">
      <c r="B33" s="132" t="s">
        <v>159</v>
      </c>
      <c r="C33" s="131"/>
      <c r="D33" s="132" t="s">
        <v>175</v>
      </c>
      <c r="E33" s="131"/>
      <c r="F33" s="131"/>
      <c r="G33" s="131"/>
      <c r="H33" s="131"/>
      <c r="I33" s="131"/>
    </row>
    <row r="34" spans="2:9" ht="12.75" customHeight="1">
      <c r="B34" s="132" t="s">
        <v>160</v>
      </c>
      <c r="C34" s="131"/>
      <c r="D34" s="132" t="s">
        <v>176</v>
      </c>
      <c r="E34" s="131"/>
      <c r="F34" s="131"/>
      <c r="G34" s="131"/>
      <c r="H34" s="131"/>
      <c r="I34" s="131"/>
    </row>
    <row r="35" spans="2:9" ht="12.75" customHeight="1">
      <c r="B35" s="132" t="s">
        <v>161</v>
      </c>
      <c r="C35" s="131"/>
      <c r="D35" s="132" t="s">
        <v>177</v>
      </c>
      <c r="E35" s="131"/>
      <c r="F35" s="131"/>
      <c r="G35" s="131"/>
      <c r="H35" s="131"/>
      <c r="I35" s="131"/>
    </row>
    <row r="36" spans="2:9" ht="12.75" customHeight="1">
      <c r="B36" s="132" t="s">
        <v>162</v>
      </c>
      <c r="C36" s="131"/>
      <c r="D36" s="132" t="s">
        <v>178</v>
      </c>
      <c r="E36" s="131"/>
      <c r="F36" s="131"/>
      <c r="G36" s="131"/>
      <c r="H36" s="131"/>
      <c r="I36" s="131"/>
    </row>
    <row r="37" spans="2:9" ht="12.75" customHeight="1">
      <c r="B37" s="132" t="s">
        <v>163</v>
      </c>
      <c r="C37" s="131"/>
      <c r="D37" s="132" t="s">
        <v>226</v>
      </c>
      <c r="E37" s="131"/>
      <c r="F37" s="131"/>
      <c r="G37" s="131"/>
      <c r="H37" s="131"/>
      <c r="I37" s="131"/>
    </row>
    <row r="38" spans="2:9" ht="12.75" customHeight="1">
      <c r="B38" s="132" t="s">
        <v>164</v>
      </c>
      <c r="C38" s="131"/>
      <c r="D38" s="132" t="s">
        <v>179</v>
      </c>
      <c r="E38" s="131"/>
      <c r="F38" s="131"/>
      <c r="G38" s="131"/>
      <c r="H38" s="131"/>
      <c r="I38" s="131"/>
    </row>
    <row r="39" spans="2:9" ht="12.75" customHeight="1">
      <c r="B39" s="132" t="s">
        <v>165</v>
      </c>
      <c r="C39" s="131"/>
      <c r="D39" s="132" t="s">
        <v>180</v>
      </c>
      <c r="E39" s="131"/>
      <c r="F39" s="131"/>
      <c r="G39" s="131"/>
      <c r="H39" s="131"/>
      <c r="I39" s="131"/>
    </row>
    <row r="40" spans="2:9" ht="12.75" customHeight="1">
      <c r="B40" s="132" t="s">
        <v>166</v>
      </c>
      <c r="C40" s="131"/>
      <c r="D40" s="132" t="s">
        <v>181</v>
      </c>
      <c r="E40" s="131"/>
      <c r="F40" s="131"/>
      <c r="G40" s="131"/>
      <c r="H40" s="131"/>
      <c r="I40" s="131"/>
    </row>
    <row r="41" spans="2:9" ht="12.75" customHeight="1">
      <c r="B41" s="132"/>
      <c r="C41" s="131"/>
      <c r="D41" s="132"/>
      <c r="E41" s="131"/>
      <c r="F41" s="131"/>
      <c r="G41" s="131"/>
      <c r="H41" s="131"/>
      <c r="I41" s="131"/>
    </row>
    <row r="42" spans="2:9" ht="12.75" customHeight="1">
      <c r="B42" s="132"/>
      <c r="C42" s="131"/>
      <c r="D42" s="132"/>
      <c r="E42" s="131"/>
      <c r="F42" s="131"/>
      <c r="G42" s="131"/>
      <c r="H42" s="131"/>
      <c r="I42" s="131"/>
    </row>
    <row r="43" spans="2:9" ht="12.75" customHeight="1">
      <c r="B43" s="132"/>
      <c r="C43" s="131"/>
      <c r="D43" s="132"/>
      <c r="E43" s="131"/>
      <c r="F43" s="131"/>
      <c r="G43" s="131"/>
      <c r="H43" s="131"/>
      <c r="I43" s="131"/>
    </row>
    <row r="44" spans="2:9" ht="12.75" customHeight="1">
      <c r="B44" s="132"/>
      <c r="C44" s="131"/>
      <c r="D44" s="132"/>
      <c r="E44" s="131"/>
      <c r="F44" s="131"/>
      <c r="G44" s="131"/>
      <c r="H44" s="131"/>
      <c r="I44" s="131"/>
    </row>
    <row r="45" spans="2:9" ht="12.75" customHeight="1">
      <c r="B45" s="132"/>
      <c r="C45" s="131"/>
      <c r="D45" s="132"/>
      <c r="E45" s="131"/>
      <c r="F45" s="131"/>
      <c r="G45" s="131"/>
      <c r="H45" s="131"/>
      <c r="I45" s="131"/>
    </row>
    <row r="46" spans="2:9" ht="12.75" customHeight="1">
      <c r="B46" s="132" t="s">
        <v>71</v>
      </c>
      <c r="C46" s="132" t="s">
        <v>182</v>
      </c>
      <c r="D46" s="132"/>
      <c r="E46" s="131"/>
      <c r="F46" s="131"/>
      <c r="G46" s="131"/>
      <c r="H46" s="131"/>
      <c r="I46" s="131"/>
    </row>
    <row r="47" spans="2:9" ht="12.75" customHeight="1">
      <c r="B47" s="132"/>
      <c r="C47" s="132"/>
      <c r="D47" s="132"/>
      <c r="E47" s="131"/>
      <c r="F47" s="131"/>
      <c r="G47" s="131"/>
      <c r="H47" s="131"/>
      <c r="I47" s="131"/>
    </row>
    <row r="48" spans="2:9" ht="12.75" customHeight="1">
      <c r="B48" s="132"/>
      <c r="C48" s="132"/>
      <c r="D48" s="132"/>
      <c r="E48" s="131"/>
      <c r="F48" s="131"/>
      <c r="G48" s="131"/>
      <c r="H48" s="131"/>
      <c r="I48" s="131"/>
    </row>
    <row r="49" spans="2:9" ht="12.75" customHeight="1">
      <c r="B49" s="132"/>
      <c r="C49" s="132"/>
      <c r="D49" s="132"/>
      <c r="E49" s="131"/>
      <c r="F49" s="131"/>
      <c r="G49" s="131"/>
      <c r="H49" s="131"/>
      <c r="I49" s="131"/>
    </row>
    <row r="50" spans="2:9" ht="12.75" customHeight="1">
      <c r="B50" s="132"/>
      <c r="C50" s="132"/>
      <c r="D50" s="132"/>
      <c r="E50" s="131"/>
      <c r="F50" s="131"/>
      <c r="G50" s="131"/>
      <c r="H50" s="131"/>
      <c r="I50" s="131"/>
    </row>
    <row r="51" spans="2:9" ht="12.75" customHeight="1">
      <c r="B51" s="132"/>
      <c r="C51" s="132"/>
      <c r="D51" s="132"/>
      <c r="E51" s="131"/>
      <c r="F51" s="131"/>
      <c r="G51" s="131"/>
      <c r="H51" s="131"/>
      <c r="I51" s="131"/>
    </row>
    <row r="52" spans="2:9" ht="12.75" customHeight="1">
      <c r="B52" s="132"/>
      <c r="C52" s="132"/>
      <c r="D52" s="132"/>
      <c r="E52" s="131"/>
      <c r="F52" s="131"/>
      <c r="G52" s="131"/>
      <c r="H52" s="131"/>
      <c r="I52" s="131"/>
    </row>
    <row r="53" spans="2:9" ht="12.75" customHeight="1">
      <c r="B53" s="132"/>
      <c r="C53" s="132"/>
      <c r="D53" s="132"/>
      <c r="E53" s="131"/>
      <c r="F53" s="131"/>
      <c r="G53" s="131"/>
      <c r="H53" s="131"/>
      <c r="I53" s="131"/>
    </row>
    <row r="54" spans="2:9" ht="12.75" customHeight="1">
      <c r="B54" s="132"/>
      <c r="C54" s="132"/>
      <c r="D54" s="132"/>
      <c r="E54" s="131"/>
      <c r="F54" s="131"/>
      <c r="G54" s="131"/>
      <c r="H54" s="131"/>
      <c r="I54" s="131"/>
    </row>
    <row r="55" spans="2:9" ht="12.75" customHeight="1">
      <c r="B55" s="132"/>
      <c r="C55" s="132"/>
      <c r="D55" s="132"/>
      <c r="E55" s="131"/>
      <c r="F55" s="131"/>
      <c r="G55" s="131"/>
      <c r="H55" s="131"/>
      <c r="I55" s="131"/>
    </row>
    <row r="56" spans="2:9" ht="12.75" customHeight="1">
      <c r="B56" s="132"/>
      <c r="C56" s="132"/>
      <c r="D56" s="132"/>
      <c r="E56" s="131"/>
      <c r="F56" s="131"/>
      <c r="G56" s="131"/>
      <c r="H56" s="131"/>
      <c r="I56" s="131"/>
    </row>
    <row r="57" spans="2:9" ht="12.75" customHeight="1">
      <c r="B57" s="132"/>
      <c r="C57" s="132"/>
      <c r="D57" s="132"/>
      <c r="E57" s="131"/>
      <c r="F57" s="131"/>
      <c r="G57" s="131"/>
      <c r="H57" s="131"/>
      <c r="I57" s="131"/>
    </row>
    <row r="58" spans="2:9" ht="12.75" customHeight="1">
      <c r="B58" s="132"/>
      <c r="C58" s="132"/>
      <c r="D58" s="132"/>
      <c r="E58" s="131"/>
      <c r="F58" s="131"/>
      <c r="G58" s="131"/>
      <c r="H58" s="131"/>
      <c r="I58" s="131"/>
    </row>
    <row r="59" spans="2:9" ht="12.75" customHeight="1">
      <c r="B59" s="132" t="s">
        <v>72</v>
      </c>
      <c r="C59" s="132" t="s">
        <v>219</v>
      </c>
      <c r="D59" s="132"/>
      <c r="E59" s="131"/>
      <c r="F59" s="131"/>
      <c r="G59" s="131"/>
      <c r="H59" s="131"/>
      <c r="I59" s="131"/>
    </row>
    <row r="60" spans="2:9" ht="12.75" customHeight="1">
      <c r="B60" s="132"/>
      <c r="C60" s="132"/>
      <c r="D60" s="132"/>
      <c r="E60" s="131"/>
      <c r="F60" s="131"/>
      <c r="G60" s="131"/>
      <c r="H60" s="131"/>
      <c r="I60" s="131"/>
    </row>
    <row r="61" spans="2:9" ht="12.75" customHeight="1">
      <c r="B61" s="132"/>
      <c r="C61" s="132"/>
      <c r="D61" s="132"/>
      <c r="E61" s="131"/>
      <c r="F61" s="131"/>
      <c r="G61" s="131"/>
      <c r="H61" s="131"/>
      <c r="I61" s="131"/>
    </row>
    <row r="62" spans="2:9" ht="12.75" customHeight="1">
      <c r="B62" s="132"/>
      <c r="C62" s="132"/>
      <c r="D62" s="132"/>
      <c r="E62" s="131"/>
      <c r="F62" s="131"/>
      <c r="G62" s="131"/>
      <c r="H62" s="131"/>
      <c r="I62" s="131"/>
    </row>
    <row r="63" spans="2:9" ht="12.75" customHeight="1">
      <c r="B63" s="132"/>
      <c r="C63" s="132"/>
      <c r="D63" s="132"/>
      <c r="E63" s="131"/>
      <c r="F63" s="131"/>
      <c r="G63" s="131"/>
      <c r="H63" s="131"/>
      <c r="I63" s="131"/>
    </row>
    <row r="64" spans="2:9" ht="12.75" customHeight="1">
      <c r="B64" s="132"/>
      <c r="C64" s="132"/>
      <c r="D64" s="132"/>
      <c r="E64" s="131"/>
      <c r="F64" s="131"/>
      <c r="G64" s="131"/>
      <c r="H64" s="131"/>
      <c r="I64" s="131"/>
    </row>
    <row r="65" spans="2:9" ht="12.75" customHeight="1">
      <c r="B65" s="132"/>
      <c r="C65" s="132"/>
      <c r="D65" s="132"/>
      <c r="E65" s="131"/>
      <c r="F65" s="131"/>
      <c r="G65" s="131"/>
      <c r="H65" s="131"/>
      <c r="I65" s="131"/>
    </row>
    <row r="66" spans="2:9" ht="12.75" customHeight="1">
      <c r="B66" s="132"/>
      <c r="C66" s="132"/>
      <c r="D66" s="131"/>
      <c r="E66" s="131"/>
      <c r="F66" s="131"/>
      <c r="G66" s="131"/>
      <c r="H66" s="131"/>
      <c r="I66" s="131"/>
    </row>
    <row r="67" spans="2:9" ht="12.75" customHeight="1">
      <c r="B67" s="132"/>
      <c r="C67" s="132"/>
      <c r="D67" s="131"/>
      <c r="E67" s="131"/>
      <c r="F67" s="131"/>
      <c r="G67" s="131"/>
      <c r="H67" s="131"/>
      <c r="I67" s="131"/>
    </row>
    <row r="68" spans="2:9" ht="12.75" customHeight="1">
      <c r="B68" s="132"/>
      <c r="C68" s="132"/>
      <c r="D68" s="131"/>
      <c r="E68" s="131"/>
      <c r="F68" s="131"/>
      <c r="G68" s="131"/>
      <c r="H68" s="131"/>
      <c r="I68" s="131"/>
    </row>
    <row r="69" spans="2:9" ht="12.75" customHeight="1">
      <c r="B69" s="132"/>
      <c r="C69" s="132"/>
      <c r="D69" s="131"/>
      <c r="E69" s="131"/>
      <c r="F69" s="131"/>
      <c r="G69" s="131"/>
      <c r="H69" s="131"/>
      <c r="I69" s="131"/>
    </row>
    <row r="70" spans="2:9" ht="12.75" customHeight="1">
      <c r="B70" s="132"/>
      <c r="C70" s="132"/>
      <c r="D70" s="131"/>
      <c r="E70" s="131"/>
      <c r="F70" s="131"/>
      <c r="G70" s="131"/>
      <c r="H70" s="131"/>
      <c r="I70" s="131"/>
    </row>
    <row r="71" spans="2:9" ht="12.75" customHeight="1">
      <c r="B71" s="132"/>
      <c r="C71" s="132"/>
      <c r="D71" s="131"/>
      <c r="E71" s="131"/>
      <c r="F71" s="131"/>
      <c r="G71" s="131"/>
      <c r="H71" s="131"/>
      <c r="I71" s="131"/>
    </row>
    <row r="72" spans="2:9" ht="12.75" customHeight="1">
      <c r="B72" s="132"/>
      <c r="C72" s="132"/>
      <c r="D72" s="131"/>
      <c r="E72" s="131"/>
      <c r="F72" s="131"/>
      <c r="G72" s="131"/>
      <c r="H72" s="131"/>
      <c r="I72" s="131"/>
    </row>
    <row r="73" spans="2:9" ht="12.75" customHeight="1">
      <c r="B73" s="132"/>
      <c r="C73" s="132"/>
      <c r="D73" s="131"/>
      <c r="E73" s="131"/>
      <c r="F73" s="131"/>
      <c r="G73" s="131"/>
      <c r="H73" s="131"/>
      <c r="I73" s="131"/>
    </row>
    <row r="74" spans="2:9" ht="12.75" customHeight="1">
      <c r="B74" s="132" t="s">
        <v>73</v>
      </c>
      <c r="C74" s="132" t="s">
        <v>220</v>
      </c>
      <c r="D74" s="131"/>
      <c r="E74" s="131"/>
      <c r="F74" s="131"/>
      <c r="G74" s="131"/>
      <c r="H74" s="131"/>
      <c r="I74" s="131"/>
    </row>
    <row r="75" spans="2:9" ht="12.75" customHeight="1">
      <c r="B75" s="132"/>
      <c r="C75" s="132"/>
      <c r="D75" s="131"/>
      <c r="E75" s="131"/>
      <c r="F75" s="131"/>
      <c r="G75" s="131"/>
      <c r="H75" s="131"/>
      <c r="I75" s="131"/>
    </row>
    <row r="76" spans="2:9" ht="12.75" customHeight="1">
      <c r="B76" s="132"/>
      <c r="C76" s="132"/>
      <c r="D76" s="131"/>
      <c r="E76" s="131"/>
      <c r="F76" s="131"/>
      <c r="G76" s="131"/>
      <c r="H76" s="131"/>
      <c r="I76" s="131"/>
    </row>
    <row r="77" spans="2:9" ht="12.75" customHeight="1">
      <c r="B77" s="132"/>
      <c r="C77" s="132"/>
      <c r="D77" s="131"/>
      <c r="E77" s="131"/>
      <c r="F77" s="131"/>
      <c r="G77" s="131"/>
      <c r="H77" s="131"/>
      <c r="I77" s="131"/>
    </row>
    <row r="78" spans="2:9" ht="12.75" customHeight="1">
      <c r="B78" s="132"/>
      <c r="C78" s="132"/>
      <c r="D78" s="131"/>
      <c r="E78" s="131"/>
      <c r="F78" s="131"/>
      <c r="G78" s="131"/>
      <c r="H78" s="131"/>
      <c r="I78" s="131"/>
    </row>
    <row r="79" spans="2:9" ht="12.75" customHeight="1">
      <c r="B79" s="132"/>
      <c r="C79" s="132"/>
      <c r="D79" s="131"/>
      <c r="E79" s="131"/>
      <c r="F79" s="131"/>
      <c r="G79" s="131"/>
      <c r="H79" s="131"/>
      <c r="I79" s="131"/>
    </row>
    <row r="80" spans="2:9" ht="12.75" customHeight="1">
      <c r="B80" s="132"/>
      <c r="C80" s="132"/>
      <c r="D80" s="131"/>
      <c r="E80" s="131"/>
      <c r="F80" s="131"/>
      <c r="G80" s="131"/>
      <c r="H80" s="131"/>
      <c r="I80" s="131"/>
    </row>
    <row r="81" spans="2:9" ht="12.75" customHeight="1">
      <c r="B81" s="132"/>
      <c r="C81" s="132"/>
      <c r="D81" s="131"/>
      <c r="E81" s="131"/>
      <c r="F81" s="131"/>
      <c r="G81" s="131"/>
      <c r="H81" s="131"/>
      <c r="I81" s="131"/>
    </row>
    <row r="82" spans="2:9" ht="12.75" customHeight="1">
      <c r="B82" s="132"/>
      <c r="C82" s="132"/>
      <c r="D82" s="131"/>
      <c r="E82" s="131"/>
      <c r="F82" s="131"/>
      <c r="G82" s="131"/>
      <c r="H82" s="131"/>
      <c r="I82" s="131"/>
    </row>
    <row r="83" spans="2:9" ht="12.75" customHeight="1">
      <c r="B83" s="132"/>
      <c r="C83" s="132"/>
      <c r="D83" s="131"/>
      <c r="E83" s="131"/>
      <c r="F83" s="131"/>
      <c r="G83" s="131"/>
      <c r="H83" s="131"/>
      <c r="I83" s="131"/>
    </row>
    <row r="84" spans="2:9" ht="12.75" customHeight="1">
      <c r="B84" s="132"/>
      <c r="C84" s="132"/>
      <c r="D84" s="131"/>
      <c r="E84" s="131"/>
      <c r="F84" s="131"/>
      <c r="G84" s="131"/>
      <c r="H84" s="131"/>
      <c r="I84" s="131"/>
    </row>
    <row r="85" spans="2:9" ht="12.75" customHeight="1">
      <c r="B85" s="132"/>
      <c r="C85" s="132"/>
      <c r="D85" s="131"/>
      <c r="E85" s="131"/>
      <c r="F85" s="131"/>
      <c r="G85" s="131"/>
      <c r="H85" s="131"/>
      <c r="I85" s="131"/>
    </row>
    <row r="86" spans="2:9" ht="12.75" customHeight="1">
      <c r="B86" s="132"/>
      <c r="C86" s="132"/>
      <c r="D86" s="131"/>
      <c r="E86" s="131"/>
      <c r="F86" s="131"/>
      <c r="G86" s="131"/>
      <c r="H86" s="131"/>
      <c r="I86" s="131"/>
    </row>
    <row r="87" spans="2:9" ht="12.75" customHeight="1">
      <c r="B87" s="132"/>
      <c r="C87" s="132"/>
      <c r="D87" s="131"/>
      <c r="E87" s="131"/>
      <c r="F87" s="131"/>
      <c r="G87" s="131"/>
      <c r="H87" s="131"/>
      <c r="I87" s="131"/>
    </row>
    <row r="88" spans="1:9" ht="12.75" customHeight="1">
      <c r="A88" s="26">
        <v>2</v>
      </c>
      <c r="B88" s="41" t="s">
        <v>295</v>
      </c>
      <c r="C88" s="131"/>
      <c r="D88" s="131"/>
      <c r="E88" s="131"/>
      <c r="F88" s="131"/>
      <c r="G88" s="131"/>
      <c r="H88" s="131"/>
      <c r="I88" s="131"/>
    </row>
    <row r="89" spans="2:9" ht="12.75" customHeight="1">
      <c r="B89" s="37"/>
      <c r="C89" s="131"/>
      <c r="D89" s="131"/>
      <c r="E89" s="131"/>
      <c r="F89" s="131"/>
      <c r="G89" s="131"/>
      <c r="H89" s="131"/>
      <c r="I89" s="131"/>
    </row>
    <row r="90" spans="2:9" ht="12.75" customHeight="1">
      <c r="B90" s="23" t="s">
        <v>34</v>
      </c>
      <c r="C90" s="131"/>
      <c r="D90" s="131"/>
      <c r="E90" s="131"/>
      <c r="F90" s="131"/>
      <c r="G90" s="131"/>
      <c r="H90" s="131"/>
      <c r="I90" s="131"/>
    </row>
    <row r="91" spans="2:9" ht="12.75" customHeight="1">
      <c r="B91" s="131"/>
      <c r="C91" s="131"/>
      <c r="D91" s="131"/>
      <c r="E91" s="131"/>
      <c r="F91" s="131"/>
      <c r="G91" s="131"/>
      <c r="H91" s="131"/>
      <c r="I91" s="131"/>
    </row>
    <row r="92" spans="1:2" s="42" customFormat="1" ht="12.75" customHeight="1">
      <c r="A92" s="41">
        <v>3</v>
      </c>
      <c r="B92" s="41" t="s">
        <v>63</v>
      </c>
    </row>
    <row r="93" spans="2:9" ht="12.75" customHeight="1">
      <c r="B93" s="37"/>
      <c r="C93" s="37"/>
      <c r="D93" s="37"/>
      <c r="E93" s="37"/>
      <c r="F93" s="37"/>
      <c r="G93" s="37"/>
      <c r="H93" s="37"/>
      <c r="I93" s="37"/>
    </row>
    <row r="94" spans="1:2" ht="12.75" customHeight="1">
      <c r="A94" s="23"/>
      <c r="B94" s="23" t="s">
        <v>91</v>
      </c>
    </row>
    <row r="96" spans="1:9" ht="12.75" customHeight="1">
      <c r="A96" s="26">
        <v>4</v>
      </c>
      <c r="B96" s="41" t="s">
        <v>282</v>
      </c>
      <c r="C96" s="131"/>
      <c r="D96" s="131"/>
      <c r="E96" s="131"/>
      <c r="F96" s="131"/>
      <c r="G96" s="131"/>
      <c r="H96" s="131"/>
      <c r="I96" s="131"/>
    </row>
    <row r="97" spans="2:9" ht="12.75" customHeight="1">
      <c r="B97" s="131"/>
      <c r="C97" s="131"/>
      <c r="D97" s="131"/>
      <c r="E97" s="131"/>
      <c r="F97" s="131"/>
      <c r="G97" s="131"/>
      <c r="H97" s="131"/>
      <c r="I97" s="131"/>
    </row>
    <row r="98" ht="12.75" customHeight="1">
      <c r="A98" s="23"/>
    </row>
    <row r="99" ht="12.75" customHeight="1">
      <c r="A99" s="23"/>
    </row>
    <row r="101" spans="1:2" ht="12.75" customHeight="1">
      <c r="A101" s="26">
        <v>5</v>
      </c>
      <c r="B101" s="26" t="s">
        <v>283</v>
      </c>
    </row>
    <row r="102" spans="2:9" ht="12.75" customHeight="1">
      <c r="B102" s="132"/>
      <c r="C102" s="132"/>
      <c r="D102" s="132"/>
      <c r="E102" s="132"/>
      <c r="F102" s="132"/>
      <c r="G102" s="132"/>
      <c r="H102" s="132"/>
      <c r="I102" s="132"/>
    </row>
    <row r="103" spans="2:9" ht="12.75" customHeight="1">
      <c r="B103" s="132"/>
      <c r="C103" s="132"/>
      <c r="D103" s="132"/>
      <c r="E103" s="132"/>
      <c r="F103" s="132"/>
      <c r="G103" s="132"/>
      <c r="H103" s="132"/>
      <c r="I103" s="132"/>
    </row>
    <row r="104" spans="2:9" ht="12.75" customHeight="1">
      <c r="B104" s="132"/>
      <c r="C104" s="132"/>
      <c r="D104" s="132"/>
      <c r="E104" s="132"/>
      <c r="F104" s="132"/>
      <c r="G104" s="132"/>
      <c r="H104" s="132"/>
      <c r="I104" s="132"/>
    </row>
    <row r="105" spans="2:9" ht="12.75" customHeight="1">
      <c r="B105" s="132"/>
      <c r="C105" s="132"/>
      <c r="D105" s="132"/>
      <c r="E105" s="132"/>
      <c r="F105" s="132"/>
      <c r="G105" s="132"/>
      <c r="H105" s="132"/>
      <c r="I105" s="132"/>
    </row>
    <row r="106" spans="2:9" ht="12.75" customHeight="1">
      <c r="B106" s="132"/>
      <c r="C106" s="132"/>
      <c r="D106" s="132"/>
      <c r="E106" s="132"/>
      <c r="F106" s="132"/>
      <c r="G106" s="132"/>
      <c r="H106" s="132"/>
      <c r="I106" s="132"/>
    </row>
    <row r="107" spans="2:9" ht="12.75" customHeight="1">
      <c r="B107" s="132"/>
      <c r="C107" s="132"/>
      <c r="D107" s="132"/>
      <c r="E107" s="132"/>
      <c r="F107" s="132"/>
      <c r="G107" s="132"/>
      <c r="H107" s="132"/>
      <c r="I107" s="132"/>
    </row>
    <row r="108" spans="2:9" ht="12.75" customHeight="1">
      <c r="B108" s="132"/>
      <c r="C108" s="132"/>
      <c r="D108" s="132"/>
      <c r="E108" s="132"/>
      <c r="F108" s="132"/>
      <c r="G108" s="132"/>
      <c r="H108" s="132"/>
      <c r="I108" s="132"/>
    </row>
    <row r="109" spans="2:9" ht="12.75" customHeight="1">
      <c r="B109" s="132"/>
      <c r="C109" s="132"/>
      <c r="D109" s="132"/>
      <c r="E109" s="132"/>
      <c r="F109" s="132"/>
      <c r="G109" s="132"/>
      <c r="H109" s="132"/>
      <c r="I109" s="132"/>
    </row>
    <row r="110" spans="2:9" ht="12.75" customHeight="1">
      <c r="B110" s="132"/>
      <c r="C110" s="132"/>
      <c r="D110" s="132"/>
      <c r="E110" s="132"/>
      <c r="F110" s="132"/>
      <c r="G110" s="132"/>
      <c r="H110" s="132"/>
      <c r="I110" s="132"/>
    </row>
    <row r="111" spans="2:9" ht="12.75" customHeight="1">
      <c r="B111" s="132"/>
      <c r="C111" s="132"/>
      <c r="D111" s="132"/>
      <c r="E111" s="132"/>
      <c r="F111" s="132"/>
      <c r="G111" s="132"/>
      <c r="H111" s="132"/>
      <c r="I111" s="132"/>
    </row>
    <row r="112" spans="2:9" ht="12.75" customHeight="1">
      <c r="B112" s="132"/>
      <c r="C112" s="132"/>
      <c r="D112" s="132"/>
      <c r="E112" s="132"/>
      <c r="F112" s="132"/>
      <c r="G112" s="132"/>
      <c r="H112" s="132"/>
      <c r="I112" s="132"/>
    </row>
    <row r="113" spans="1:9" s="42" customFormat="1" ht="12.75" customHeight="1">
      <c r="A113" s="26">
        <v>6</v>
      </c>
      <c r="B113" s="43" t="s">
        <v>221</v>
      </c>
      <c r="C113" s="43"/>
      <c r="D113" s="43"/>
      <c r="E113" s="133"/>
      <c r="F113" s="133"/>
      <c r="G113" s="133"/>
      <c r="H113" s="44"/>
      <c r="I113" s="44"/>
    </row>
    <row r="114" s="42" customFormat="1" ht="12.75" customHeight="1">
      <c r="A114" s="41"/>
    </row>
    <row r="115" spans="2:9" ht="12.75" customHeight="1">
      <c r="B115" s="37"/>
      <c r="C115" s="37"/>
      <c r="D115" s="37"/>
      <c r="E115" s="37"/>
      <c r="F115" s="37"/>
      <c r="G115" s="37"/>
      <c r="H115" s="37"/>
      <c r="I115" s="37"/>
    </row>
    <row r="116" spans="2:9" ht="12.75" customHeight="1">
      <c r="B116" s="37"/>
      <c r="C116" s="37"/>
      <c r="D116" s="37"/>
      <c r="E116" s="37"/>
      <c r="F116" s="37"/>
      <c r="G116" s="37"/>
      <c r="H116" s="37"/>
      <c r="I116" s="37"/>
    </row>
    <row r="117" spans="1:9" s="42" customFormat="1" ht="12.75" customHeight="1">
      <c r="A117" s="41"/>
      <c r="B117" s="132"/>
      <c r="C117" s="132"/>
      <c r="D117" s="132"/>
      <c r="E117" s="132"/>
      <c r="F117" s="132"/>
      <c r="G117" s="132"/>
      <c r="H117" s="132"/>
      <c r="I117" s="132"/>
    </row>
    <row r="118" spans="1:9" s="42" customFormat="1" ht="12.75" customHeight="1">
      <c r="A118" s="41"/>
      <c r="B118" s="132"/>
      <c r="C118" s="132"/>
      <c r="D118" s="132"/>
      <c r="E118" s="132"/>
      <c r="F118" s="132"/>
      <c r="G118" s="132"/>
      <c r="H118" s="132"/>
      <c r="I118" s="132"/>
    </row>
    <row r="119" spans="1:9" s="42" customFormat="1" ht="12.75" customHeight="1">
      <c r="A119" s="41"/>
      <c r="B119" s="132"/>
      <c r="C119" s="132"/>
      <c r="D119" s="132"/>
      <c r="E119" s="132"/>
      <c r="F119" s="132"/>
      <c r="G119" s="132"/>
      <c r="H119" s="132"/>
      <c r="I119" s="132"/>
    </row>
    <row r="120" spans="1:9" s="42" customFormat="1" ht="12.75" customHeight="1">
      <c r="A120" s="41"/>
      <c r="B120" s="132"/>
      <c r="C120" s="132"/>
      <c r="D120" s="132"/>
      <c r="E120" s="132"/>
      <c r="F120" s="132"/>
      <c r="G120" s="132"/>
      <c r="H120" s="132"/>
      <c r="I120" s="132"/>
    </row>
    <row r="121" spans="1:9" s="42" customFormat="1" ht="12.75" customHeight="1">
      <c r="A121" s="41"/>
      <c r="B121" s="132"/>
      <c r="C121" s="132"/>
      <c r="D121" s="132"/>
      <c r="E121" s="132"/>
      <c r="F121" s="132"/>
      <c r="G121" s="134"/>
      <c r="I121" s="132"/>
    </row>
    <row r="122" spans="1:9" s="42" customFormat="1" ht="12.75" customHeight="1">
      <c r="A122" s="41"/>
      <c r="B122" s="132"/>
      <c r="C122" s="132"/>
      <c r="D122" s="132"/>
      <c r="E122" s="132"/>
      <c r="F122" s="132"/>
      <c r="G122" s="134"/>
      <c r="I122" s="132"/>
    </row>
    <row r="123" spans="1:9" s="42" customFormat="1" ht="12.75" customHeight="1">
      <c r="A123" s="41"/>
      <c r="B123" s="301" t="s">
        <v>57</v>
      </c>
      <c r="C123" s="302"/>
      <c r="D123" s="168" t="s">
        <v>49</v>
      </c>
      <c r="E123" s="188" t="s">
        <v>51</v>
      </c>
      <c r="F123" s="189" t="s">
        <v>52</v>
      </c>
      <c r="G123" s="190" t="s">
        <v>53</v>
      </c>
      <c r="H123" s="191" t="s">
        <v>82</v>
      </c>
      <c r="I123" s="132"/>
    </row>
    <row r="124" spans="1:9" s="42" customFormat="1" ht="12.75" customHeight="1">
      <c r="A124" s="41"/>
      <c r="B124" s="303"/>
      <c r="C124" s="304"/>
      <c r="D124" s="192" t="s">
        <v>58</v>
      </c>
      <c r="E124" s="193" t="s">
        <v>96</v>
      </c>
      <c r="F124" s="193" t="s">
        <v>96</v>
      </c>
      <c r="G124" s="193" t="s">
        <v>96</v>
      </c>
      <c r="H124" s="194" t="s">
        <v>54</v>
      </c>
      <c r="I124" s="132"/>
    </row>
    <row r="125" spans="1:9" s="42" customFormat="1" ht="12.75" customHeight="1">
      <c r="A125" s="41"/>
      <c r="B125" s="303"/>
      <c r="C125" s="304"/>
      <c r="D125" s="192" t="s">
        <v>50</v>
      </c>
      <c r="E125" s="193" t="s">
        <v>59</v>
      </c>
      <c r="F125" s="193" t="s">
        <v>59</v>
      </c>
      <c r="G125" s="193" t="s">
        <v>59</v>
      </c>
      <c r="H125" s="194" t="s">
        <v>55</v>
      </c>
      <c r="I125" s="132"/>
    </row>
    <row r="126" spans="1:9" s="42" customFormat="1" ht="12.75" customHeight="1">
      <c r="A126" s="41"/>
      <c r="B126" s="303"/>
      <c r="C126" s="304"/>
      <c r="D126" s="192"/>
      <c r="E126" s="193"/>
      <c r="F126" s="195"/>
      <c r="G126" s="196"/>
      <c r="H126" s="194" t="s">
        <v>56</v>
      </c>
      <c r="I126" s="132"/>
    </row>
    <row r="127" spans="1:9" s="42" customFormat="1" ht="12.75" customHeight="1">
      <c r="A127" s="41"/>
      <c r="B127" s="305"/>
      <c r="C127" s="306"/>
      <c r="D127" s="198"/>
      <c r="E127" s="197" t="s">
        <v>67</v>
      </c>
      <c r="F127" s="199" t="s">
        <v>67</v>
      </c>
      <c r="G127" s="197" t="s">
        <v>67</v>
      </c>
      <c r="H127" s="200" t="s">
        <v>67</v>
      </c>
      <c r="I127" s="132"/>
    </row>
    <row r="128" spans="1:9" s="42" customFormat="1" ht="21.75" customHeight="1">
      <c r="A128" s="41"/>
      <c r="B128" s="307">
        <v>38718</v>
      </c>
      <c r="C128" s="308"/>
      <c r="D128" s="187">
        <v>216100</v>
      </c>
      <c r="E128" s="211">
        <v>0.42</v>
      </c>
      <c r="F128" s="211">
        <v>0.45</v>
      </c>
      <c r="G128" s="212">
        <v>0.439003979639056</v>
      </c>
      <c r="H128" s="201">
        <v>95606.21</v>
      </c>
      <c r="I128" s="132"/>
    </row>
    <row r="129" spans="1:9" s="42" customFormat="1" ht="21.75" customHeight="1">
      <c r="A129" s="41"/>
      <c r="B129" s="307">
        <v>38749</v>
      </c>
      <c r="C129" s="308"/>
      <c r="D129" s="187">
        <v>125600</v>
      </c>
      <c r="E129" s="211">
        <v>0.445</v>
      </c>
      <c r="F129" s="211">
        <v>0.46</v>
      </c>
      <c r="G129" s="211">
        <v>0.450006847133758</v>
      </c>
      <c r="H129" s="201">
        <v>56965.95</v>
      </c>
      <c r="I129" s="132"/>
    </row>
    <row r="130" spans="1:9" s="42" customFormat="1" ht="21.75" customHeight="1">
      <c r="A130" s="41"/>
      <c r="B130" s="307">
        <v>38777</v>
      </c>
      <c r="C130" s="308"/>
      <c r="D130" s="187">
        <v>130500</v>
      </c>
      <c r="E130" s="211">
        <v>0.45</v>
      </c>
      <c r="F130" s="211">
        <v>0.475</v>
      </c>
      <c r="G130" s="211">
        <v>0.457642911877395</v>
      </c>
      <c r="H130" s="201">
        <v>60165.34</v>
      </c>
      <c r="I130" s="132"/>
    </row>
    <row r="131" spans="1:9" s="42" customFormat="1" ht="27" customHeight="1">
      <c r="A131" s="41"/>
      <c r="B131" s="309" t="s">
        <v>82</v>
      </c>
      <c r="C131" s="310"/>
      <c r="D131" s="202">
        <f>+D129+D128+D130</f>
        <v>472200</v>
      </c>
      <c r="E131" s="213">
        <f>E128</f>
        <v>0.42</v>
      </c>
      <c r="F131" s="213">
        <f>F130</f>
        <v>0.475</v>
      </c>
      <c r="G131" s="213">
        <f>+H131/D131</f>
        <v>0.4505241423125794</v>
      </c>
      <c r="H131" s="208">
        <f>+H129+H128+H130</f>
        <v>212737.5</v>
      </c>
      <c r="I131" s="219"/>
    </row>
    <row r="132" spans="2:9" ht="12.75" customHeight="1">
      <c r="B132" s="131"/>
      <c r="C132" s="131"/>
      <c r="D132" s="131"/>
      <c r="E132" s="131"/>
      <c r="F132" s="131"/>
      <c r="G132" s="131"/>
      <c r="H132" s="131"/>
      <c r="I132" s="131"/>
    </row>
    <row r="133" spans="1:11" ht="12.75" customHeight="1">
      <c r="A133" s="23"/>
      <c r="B133" s="312" t="s">
        <v>296</v>
      </c>
      <c r="C133" s="312"/>
      <c r="D133" s="312"/>
      <c r="E133" s="312"/>
      <c r="F133" s="312"/>
      <c r="G133" s="312"/>
      <c r="H133" s="312"/>
      <c r="I133" s="312"/>
      <c r="J133" s="17"/>
      <c r="K133" s="11"/>
    </row>
    <row r="134" spans="1:11" ht="12.75" customHeight="1">
      <c r="A134" s="23"/>
      <c r="B134" s="312"/>
      <c r="C134" s="312"/>
      <c r="D134" s="312"/>
      <c r="E134" s="312"/>
      <c r="F134" s="312"/>
      <c r="G134" s="312"/>
      <c r="H134" s="312"/>
      <c r="I134" s="312"/>
      <c r="J134" s="11"/>
      <c r="K134" s="11"/>
    </row>
    <row r="135" spans="1:9" ht="27" customHeight="1">
      <c r="A135" s="23"/>
      <c r="B135" s="312"/>
      <c r="C135" s="312"/>
      <c r="D135" s="312"/>
      <c r="E135" s="312"/>
      <c r="F135" s="312"/>
      <c r="G135" s="312"/>
      <c r="H135" s="312"/>
      <c r="I135" s="312"/>
    </row>
    <row r="136" spans="1:9" ht="12.75" customHeight="1">
      <c r="A136" s="23"/>
      <c r="B136" s="182"/>
      <c r="C136" s="182"/>
      <c r="D136" s="182"/>
      <c r="E136" s="182"/>
      <c r="F136" s="182"/>
      <c r="G136" s="182"/>
      <c r="H136" s="182"/>
      <c r="I136" s="182"/>
    </row>
    <row r="137" spans="1:7" ht="12.75" customHeight="1">
      <c r="A137" s="26">
        <v>7</v>
      </c>
      <c r="B137" s="26" t="s">
        <v>284</v>
      </c>
      <c r="G137" s="148"/>
    </row>
    <row r="138" ht="12.75" customHeight="1">
      <c r="B138" s="26"/>
    </row>
    <row r="139" spans="2:9" ht="12.75" customHeight="1">
      <c r="B139" s="289" t="s">
        <v>297</v>
      </c>
      <c r="C139" s="290"/>
      <c r="D139" s="290"/>
      <c r="E139" s="290"/>
      <c r="F139" s="290"/>
      <c r="G139" s="290"/>
      <c r="H139" s="290"/>
      <c r="I139" s="290"/>
    </row>
    <row r="140" spans="2:9" ht="12.75" customHeight="1">
      <c r="B140" s="131"/>
      <c r="C140" s="37"/>
      <c r="D140" s="37"/>
      <c r="E140" s="37"/>
      <c r="F140" s="37"/>
      <c r="G140" s="37"/>
      <c r="H140" s="37"/>
      <c r="I140" s="131"/>
    </row>
    <row r="141" spans="1:2" ht="12.75" customHeight="1">
      <c r="A141" s="26">
        <v>8</v>
      </c>
      <c r="B141" s="26" t="s">
        <v>45</v>
      </c>
    </row>
    <row r="142" ht="12.75" customHeight="1">
      <c r="B142" s="26"/>
    </row>
    <row r="143" spans="2:6" ht="12.75">
      <c r="B143" s="23" t="s">
        <v>232</v>
      </c>
      <c r="F143" s="47"/>
    </row>
    <row r="144" spans="2:9" ht="12.75" customHeight="1">
      <c r="B144" s="131"/>
      <c r="C144" s="37"/>
      <c r="D144" s="37"/>
      <c r="E144" s="37"/>
      <c r="F144" s="37"/>
      <c r="G144" s="37"/>
      <c r="H144" s="37"/>
      <c r="I144" s="137"/>
    </row>
    <row r="145" spans="1:9" ht="12.75" customHeight="1">
      <c r="A145" s="26">
        <v>9</v>
      </c>
      <c r="B145" s="26" t="s">
        <v>285</v>
      </c>
      <c r="C145" s="37"/>
      <c r="D145" s="37"/>
      <c r="E145" s="37"/>
      <c r="F145" s="37"/>
      <c r="G145" s="37"/>
      <c r="H145" s="37"/>
      <c r="I145" s="131"/>
    </row>
    <row r="146" spans="2:9" ht="12.75" customHeight="1">
      <c r="B146" s="26"/>
      <c r="C146" s="37"/>
      <c r="D146" s="37"/>
      <c r="E146" s="37"/>
      <c r="F146" s="37"/>
      <c r="G146" s="37"/>
      <c r="H146" s="37"/>
      <c r="I146" s="131"/>
    </row>
    <row r="147" spans="2:9" ht="12.75" customHeight="1">
      <c r="B147" s="312" t="s">
        <v>0</v>
      </c>
      <c r="C147" s="313"/>
      <c r="D147" s="313"/>
      <c r="E147" s="313"/>
      <c r="F147" s="313"/>
      <c r="G147" s="313"/>
      <c r="H147" s="313"/>
      <c r="I147" s="313"/>
    </row>
    <row r="148" spans="2:9" ht="12.75" customHeight="1">
      <c r="B148" s="313"/>
      <c r="C148" s="313"/>
      <c r="D148" s="313"/>
      <c r="E148" s="313"/>
      <c r="F148" s="313"/>
      <c r="G148" s="313"/>
      <c r="H148" s="313"/>
      <c r="I148" s="313"/>
    </row>
    <row r="149" spans="2:9" ht="12.75" customHeight="1">
      <c r="B149" s="131"/>
      <c r="C149" s="37"/>
      <c r="D149" s="37"/>
      <c r="E149" s="37"/>
      <c r="F149" s="37"/>
      <c r="G149" s="37"/>
      <c r="H149" s="37"/>
      <c r="I149" s="131"/>
    </row>
    <row r="150" spans="1:9" ht="12.75" customHeight="1">
      <c r="A150" s="41">
        <v>10</v>
      </c>
      <c r="B150" s="41" t="s">
        <v>225</v>
      </c>
      <c r="C150" s="37"/>
      <c r="D150" s="37"/>
      <c r="E150" s="37"/>
      <c r="F150" s="37"/>
      <c r="G150" s="37"/>
      <c r="H150" s="37"/>
      <c r="I150" s="37"/>
    </row>
    <row r="151" spans="1:9" ht="12.75" customHeight="1">
      <c r="A151" s="41"/>
      <c r="B151" s="41"/>
      <c r="C151" s="37"/>
      <c r="D151" s="37"/>
      <c r="E151" s="37"/>
      <c r="F151" s="37"/>
      <c r="G151" s="37"/>
      <c r="H151" s="37"/>
      <c r="I151" s="37"/>
    </row>
    <row r="152" spans="2:12" ht="12.75" customHeight="1">
      <c r="B152" s="312" t="s">
        <v>265</v>
      </c>
      <c r="C152" s="313"/>
      <c r="D152" s="313"/>
      <c r="E152" s="313"/>
      <c r="F152" s="313"/>
      <c r="G152" s="313"/>
      <c r="H152" s="313"/>
      <c r="I152" s="313"/>
      <c r="L152" s="167"/>
    </row>
    <row r="153" spans="2:9" ht="12.75" customHeight="1">
      <c r="B153" s="138"/>
      <c r="C153" s="138"/>
      <c r="D153" s="138"/>
      <c r="E153" s="138"/>
      <c r="F153" s="138"/>
      <c r="G153" s="138"/>
      <c r="H153" s="138"/>
      <c r="I153" s="138"/>
    </row>
    <row r="154" spans="1:2" ht="12.75" customHeight="1">
      <c r="A154" s="26">
        <v>11</v>
      </c>
      <c r="B154" s="26" t="s">
        <v>40</v>
      </c>
    </row>
    <row r="155" ht="12.75" customHeight="1">
      <c r="B155" s="26"/>
    </row>
    <row r="156" ht="12.75" customHeight="1">
      <c r="B156" s="26"/>
    </row>
    <row r="157" ht="12.75" customHeight="1">
      <c r="B157" s="26"/>
    </row>
    <row r="158" spans="2:9" ht="12.75" customHeight="1">
      <c r="B158" s="214"/>
      <c r="C158" s="214"/>
      <c r="D158" s="214"/>
      <c r="E158" s="214"/>
      <c r="F158" s="214"/>
      <c r="G158" s="214"/>
      <c r="H158" s="214"/>
      <c r="I158" s="214"/>
    </row>
    <row r="159" spans="1:5" ht="12.75" customHeight="1">
      <c r="A159" s="26">
        <v>12</v>
      </c>
      <c r="B159" s="26" t="s">
        <v>18</v>
      </c>
      <c r="E159" s="23"/>
    </row>
    <row r="160" ht="12.75" customHeight="1">
      <c r="E160" s="23"/>
    </row>
    <row r="161" spans="2:9" ht="12.75" customHeight="1">
      <c r="B161" s="288" t="s">
        <v>250</v>
      </c>
      <c r="C161" s="288"/>
      <c r="D161" s="288"/>
      <c r="E161" s="288"/>
      <c r="F161" s="288"/>
      <c r="G161" s="288"/>
      <c r="H161" s="288"/>
      <c r="I161" s="288"/>
    </row>
    <row r="162" spans="5:9" ht="12.75" customHeight="1">
      <c r="E162" s="22"/>
      <c r="G162" s="174" t="s">
        <v>227</v>
      </c>
      <c r="I162" s="174" t="s">
        <v>252</v>
      </c>
    </row>
    <row r="163" spans="3:9" ht="12.75" customHeight="1">
      <c r="C163" s="37"/>
      <c r="D163" s="37"/>
      <c r="E163" s="37"/>
      <c r="F163" s="37"/>
      <c r="G163" s="174" t="s">
        <v>228</v>
      </c>
      <c r="H163" s="37"/>
      <c r="I163" s="174" t="s">
        <v>251</v>
      </c>
    </row>
    <row r="164" spans="2:9" ht="12.75" customHeight="1">
      <c r="B164" s="37"/>
      <c r="C164" s="37"/>
      <c r="D164" s="37"/>
      <c r="E164" s="37"/>
      <c r="F164" s="37"/>
      <c r="G164" s="140" t="s">
        <v>298</v>
      </c>
      <c r="H164" s="215"/>
      <c r="I164" s="140" t="s">
        <v>266</v>
      </c>
    </row>
    <row r="165" spans="2:9" ht="12.75" customHeight="1">
      <c r="B165" s="37"/>
      <c r="C165" s="37"/>
      <c r="D165" s="37"/>
      <c r="E165" s="37"/>
      <c r="F165" s="37"/>
      <c r="G165" s="177" t="s">
        <v>86</v>
      </c>
      <c r="H165" s="37"/>
      <c r="I165" s="177" t="s">
        <v>86</v>
      </c>
    </row>
    <row r="166" spans="2:9" ht="12.75" customHeight="1">
      <c r="B166" s="47" t="s">
        <v>206</v>
      </c>
      <c r="C166" s="216" t="s">
        <v>205</v>
      </c>
      <c r="D166" s="37"/>
      <c r="E166" s="37"/>
      <c r="F166" s="37"/>
      <c r="G166" s="177"/>
      <c r="H166" s="37"/>
      <c r="I166" s="177"/>
    </row>
    <row r="167" spans="3:9" ht="12.75" customHeight="1">
      <c r="C167" s="216" t="s">
        <v>197</v>
      </c>
      <c r="D167" s="37"/>
      <c r="E167" s="37"/>
      <c r="F167" s="37"/>
      <c r="G167" s="217">
        <v>291843</v>
      </c>
      <c r="H167" s="222"/>
      <c r="I167" s="217">
        <v>292899</v>
      </c>
    </row>
    <row r="168" spans="2:9" ht="12.75" customHeight="1">
      <c r="B168" s="47" t="s">
        <v>206</v>
      </c>
      <c r="C168" s="216" t="s">
        <v>196</v>
      </c>
      <c r="D168" s="37"/>
      <c r="E168" s="37"/>
      <c r="F168" s="37"/>
      <c r="G168" s="37"/>
      <c r="H168" s="37"/>
      <c r="I168" s="37"/>
    </row>
    <row r="169" spans="3:9" ht="12.75" customHeight="1">
      <c r="C169" s="216" t="s">
        <v>207</v>
      </c>
      <c r="D169" s="37"/>
      <c r="E169" s="37"/>
      <c r="F169" s="37"/>
      <c r="G169" s="217">
        <v>59516</v>
      </c>
      <c r="H169" s="222"/>
      <c r="I169" s="217">
        <v>59516</v>
      </c>
    </row>
    <row r="170" spans="2:9" ht="12.75" customHeight="1" thickBot="1">
      <c r="B170" s="37"/>
      <c r="C170" s="37"/>
      <c r="D170" s="37"/>
      <c r="E170" s="37"/>
      <c r="F170" s="37"/>
      <c r="G170" s="218">
        <f>SUM(G167:G169)</f>
        <v>351359</v>
      </c>
      <c r="H170" s="37"/>
      <c r="I170" s="218">
        <f>SUM(I167:I169)</f>
        <v>352415</v>
      </c>
    </row>
    <row r="171" spans="2:9" ht="12.75" customHeight="1" thickTop="1">
      <c r="B171" s="37"/>
      <c r="C171" s="37"/>
      <c r="D171" s="37"/>
      <c r="E171" s="37"/>
      <c r="F171" s="37"/>
      <c r="G171" s="37"/>
      <c r="H171" s="37"/>
      <c r="I171" s="37"/>
    </row>
    <row r="172" spans="2:9" ht="12.75" customHeight="1">
      <c r="B172" s="216" t="s">
        <v>218</v>
      </c>
      <c r="C172" s="37"/>
      <c r="D172" s="37"/>
      <c r="E172" s="37"/>
      <c r="F172" s="37"/>
      <c r="G172" s="37"/>
      <c r="H172" s="37"/>
      <c r="I172" s="37"/>
    </row>
    <row r="173" spans="3:9" ht="12.75" customHeight="1">
      <c r="C173" s="37"/>
      <c r="D173" s="37"/>
      <c r="E173" s="37"/>
      <c r="F173" s="37"/>
      <c r="G173" s="37"/>
      <c r="H173" s="37"/>
      <c r="I173" s="37"/>
    </row>
    <row r="174" spans="1:2" ht="12.75" customHeight="1">
      <c r="A174" s="26">
        <v>13</v>
      </c>
      <c r="B174" s="26" t="s">
        <v>19</v>
      </c>
    </row>
    <row r="175" spans="2:12" ht="12.75" customHeight="1">
      <c r="B175" s="26"/>
      <c r="K175" s="17"/>
      <c r="L175" s="17"/>
    </row>
    <row r="176" spans="2:13" ht="12.75" customHeight="1">
      <c r="B176" s="26"/>
      <c r="K176" s="17"/>
      <c r="L176" s="17"/>
      <c r="M176" s="181"/>
    </row>
    <row r="177" spans="2:13" ht="12.75" customHeight="1">
      <c r="B177" s="26"/>
      <c r="K177" s="17"/>
      <c r="L177" s="17"/>
      <c r="M177" s="181"/>
    </row>
    <row r="178" spans="2:13" ht="12.75" customHeight="1">
      <c r="B178" s="26"/>
      <c r="K178" s="17"/>
      <c r="L178" s="17"/>
      <c r="M178" s="181"/>
    </row>
    <row r="179" ht="12.75" customHeight="1">
      <c r="B179" s="26"/>
    </row>
    <row r="180" ht="12.75" customHeight="1">
      <c r="B180" s="26"/>
    </row>
    <row r="181" ht="12.75" customHeight="1">
      <c r="B181" s="26"/>
    </row>
    <row r="182" ht="12.75" customHeight="1">
      <c r="B182" s="26"/>
    </row>
    <row r="183" ht="12.75" customHeight="1">
      <c r="B183" s="26"/>
    </row>
    <row r="184" spans="1:9" ht="12.75" customHeight="1">
      <c r="A184" s="26">
        <v>14</v>
      </c>
      <c r="B184" s="26" t="s">
        <v>46</v>
      </c>
      <c r="F184" s="17"/>
      <c r="G184" s="11"/>
      <c r="H184" s="17"/>
      <c r="I184" s="17"/>
    </row>
    <row r="185" spans="2:9" ht="12.75" customHeight="1">
      <c r="B185" s="26"/>
      <c r="F185" s="17"/>
      <c r="G185" s="11"/>
      <c r="H185" s="17"/>
      <c r="I185" s="17"/>
    </row>
    <row r="186" spans="2:9" ht="12.75" customHeight="1">
      <c r="B186" s="26"/>
      <c r="F186" s="17"/>
      <c r="G186" s="17"/>
      <c r="H186" s="17"/>
      <c r="I186" s="17"/>
    </row>
    <row r="187" spans="2:9" ht="12.75" customHeight="1">
      <c r="B187" s="26"/>
      <c r="F187" s="17"/>
      <c r="G187" s="17"/>
      <c r="H187" s="17"/>
      <c r="I187" s="17"/>
    </row>
    <row r="188" spans="2:9" ht="12.75" customHeight="1">
      <c r="B188" s="26"/>
      <c r="F188" s="17"/>
      <c r="G188" s="17"/>
      <c r="H188" s="17"/>
      <c r="I188" s="17"/>
    </row>
    <row r="189" spans="2:9" ht="12.75" customHeight="1">
      <c r="B189" s="26"/>
      <c r="F189" s="17"/>
      <c r="G189" s="17"/>
      <c r="H189" s="17"/>
      <c r="I189" s="17"/>
    </row>
    <row r="190" spans="2:9" ht="12.75" customHeight="1">
      <c r="B190" s="26"/>
      <c r="F190" s="17"/>
      <c r="G190" s="17"/>
      <c r="H190" s="17"/>
      <c r="I190" s="17"/>
    </row>
    <row r="191" spans="2:9" ht="12.75" customHeight="1">
      <c r="B191" s="26"/>
      <c r="F191" s="17"/>
      <c r="G191" s="17"/>
      <c r="H191" s="17"/>
      <c r="I191" s="17"/>
    </row>
    <row r="192" spans="1:2" ht="12.75" customHeight="1">
      <c r="A192" s="26">
        <v>15</v>
      </c>
      <c r="B192" s="26" t="s">
        <v>64</v>
      </c>
    </row>
    <row r="193" ht="12.75" customHeight="1">
      <c r="G193" s="128"/>
    </row>
    <row r="194" spans="2:9" ht="12.75" customHeight="1">
      <c r="B194" s="299" t="s">
        <v>183</v>
      </c>
      <c r="C194" s="299"/>
      <c r="D194" s="299"/>
      <c r="E194" s="299"/>
      <c r="F194" s="299"/>
      <c r="G194" s="299"/>
      <c r="H194" s="299"/>
      <c r="I194" s="299"/>
    </row>
    <row r="195" spans="2:9" ht="12.75" customHeight="1">
      <c r="B195" s="37"/>
      <c r="C195" s="37"/>
      <c r="D195" s="37"/>
      <c r="E195" s="37"/>
      <c r="F195" s="37"/>
      <c r="G195" s="37"/>
      <c r="H195" s="37"/>
      <c r="I195" s="37"/>
    </row>
    <row r="196" spans="1:5" ht="12.75" customHeight="1">
      <c r="A196" s="26">
        <v>16</v>
      </c>
      <c r="B196" s="26" t="s">
        <v>130</v>
      </c>
      <c r="E196" s="23"/>
    </row>
    <row r="197" spans="2:5" ht="12.75" customHeight="1">
      <c r="B197" s="26"/>
      <c r="E197" s="23"/>
    </row>
    <row r="198" spans="2:9" ht="12.75" customHeight="1">
      <c r="B198" s="312" t="s">
        <v>131</v>
      </c>
      <c r="C198" s="312"/>
      <c r="D198" s="312"/>
      <c r="E198" s="312"/>
      <c r="F198" s="312"/>
      <c r="G198" s="312"/>
      <c r="H198" s="312"/>
      <c r="I198" s="312"/>
    </row>
    <row r="199" spans="2:9" ht="12.75" customHeight="1">
      <c r="B199" s="26"/>
      <c r="E199" s="23"/>
      <c r="G199" s="140"/>
      <c r="H199" s="140"/>
      <c r="I199" s="140"/>
    </row>
    <row r="200" spans="1:9" ht="12.75" customHeight="1">
      <c r="A200" s="26">
        <v>17</v>
      </c>
      <c r="B200" s="260" t="s">
        <v>38</v>
      </c>
      <c r="C200" s="132"/>
      <c r="D200" s="132"/>
      <c r="E200" s="132"/>
      <c r="F200" s="132"/>
      <c r="G200" s="132"/>
      <c r="H200" s="132"/>
      <c r="I200" s="132"/>
    </row>
    <row r="201" spans="2:9" ht="12.75" customHeight="1">
      <c r="B201" s="132"/>
      <c r="C201" s="132"/>
      <c r="D201" s="132"/>
      <c r="E201" s="132"/>
      <c r="F201" s="132"/>
      <c r="G201" s="132"/>
      <c r="H201" s="132" t="s">
        <v>77</v>
      </c>
      <c r="I201" s="132"/>
    </row>
    <row r="202" spans="1:9" ht="12.75" customHeight="1">
      <c r="A202" s="141"/>
      <c r="B202" s="26"/>
      <c r="E202" s="23"/>
      <c r="G202" s="176" t="s">
        <v>201</v>
      </c>
      <c r="I202" s="174" t="s">
        <v>227</v>
      </c>
    </row>
    <row r="203" spans="1:9" ht="12.75" customHeight="1">
      <c r="A203" s="141"/>
      <c r="E203" s="23"/>
      <c r="G203" s="177"/>
      <c r="I203" s="174" t="s">
        <v>228</v>
      </c>
    </row>
    <row r="204" spans="1:9" ht="12.75" customHeight="1">
      <c r="A204" s="141"/>
      <c r="E204" s="23"/>
      <c r="G204" s="140" t="str">
        <f>+I204</f>
        <v>31 March 2006</v>
      </c>
      <c r="H204" s="140"/>
      <c r="I204" s="140" t="s">
        <v>298</v>
      </c>
    </row>
    <row r="205" spans="1:9" ht="12.75" customHeight="1">
      <c r="A205" s="141"/>
      <c r="E205" s="23"/>
      <c r="G205" s="177" t="s">
        <v>86</v>
      </c>
      <c r="I205" s="177" t="s">
        <v>86</v>
      </c>
    </row>
    <row r="206" spans="1:9" ht="12.75" customHeight="1">
      <c r="A206" s="141"/>
      <c r="B206" s="23" t="s">
        <v>186</v>
      </c>
      <c r="E206" s="23"/>
      <c r="G206" s="142"/>
      <c r="H206" s="224"/>
      <c r="I206" s="142"/>
    </row>
    <row r="207" spans="1:9" ht="12.75" customHeight="1">
      <c r="A207" s="141"/>
      <c r="B207" s="178" t="s">
        <v>187</v>
      </c>
      <c r="E207" s="23"/>
      <c r="F207" s="72"/>
      <c r="G207" s="73">
        <v>980</v>
      </c>
      <c r="H207" s="72"/>
      <c r="I207" s="73">
        <v>980</v>
      </c>
    </row>
    <row r="208" spans="1:9" ht="12.75" customHeight="1">
      <c r="A208" s="141"/>
      <c r="B208" s="178" t="s">
        <v>188</v>
      </c>
      <c r="E208" s="23"/>
      <c r="F208" s="72"/>
      <c r="G208" s="179">
        <v>4</v>
      </c>
      <c r="H208" s="72"/>
      <c r="I208" s="179">
        <v>4</v>
      </c>
    </row>
    <row r="209" spans="1:9" ht="12.75" customHeight="1">
      <c r="A209" s="141"/>
      <c r="E209" s="23"/>
      <c r="F209" s="72"/>
      <c r="G209" s="73">
        <f>SUM(G207:G208)</f>
        <v>984</v>
      </c>
      <c r="H209" s="72"/>
      <c r="I209" s="73">
        <f>SUM(I207:I208)</f>
        <v>984</v>
      </c>
    </row>
    <row r="210" spans="1:9" ht="12.75" customHeight="1">
      <c r="A210" s="141"/>
      <c r="B210" s="23" t="s">
        <v>135</v>
      </c>
      <c r="E210" s="23"/>
      <c r="F210" s="72"/>
      <c r="G210" s="179">
        <v>68</v>
      </c>
      <c r="H210" s="72"/>
      <c r="I210" s="73">
        <v>68</v>
      </c>
    </row>
    <row r="211" spans="1:9" ht="12.75" customHeight="1" thickBot="1">
      <c r="A211" s="141"/>
      <c r="E211" s="23"/>
      <c r="F211" s="72"/>
      <c r="G211" s="180">
        <f>SUM(G209:G210)</f>
        <v>1052</v>
      </c>
      <c r="H211" s="72"/>
      <c r="I211" s="180">
        <f>SUM(I209:I210)</f>
        <v>1052</v>
      </c>
    </row>
    <row r="212" spans="1:7" ht="12.75" customHeight="1" thickTop="1">
      <c r="A212" s="141"/>
      <c r="E212" s="23"/>
      <c r="G212" s="142"/>
    </row>
    <row r="213" spans="1:9" ht="12.75" customHeight="1">
      <c r="A213" s="141"/>
      <c r="B213" s="143"/>
      <c r="C213" s="143"/>
      <c r="D213" s="143"/>
      <c r="E213" s="143"/>
      <c r="F213" s="143"/>
      <c r="G213" s="143"/>
      <c r="H213" s="143"/>
      <c r="I213" s="143"/>
    </row>
    <row r="214" spans="1:9" ht="12.75" customHeight="1">
      <c r="A214" s="141"/>
      <c r="B214" s="143"/>
      <c r="C214" s="143"/>
      <c r="D214" s="143"/>
      <c r="E214" s="143"/>
      <c r="F214" s="143"/>
      <c r="G214" s="143"/>
      <c r="H214" s="143"/>
      <c r="I214" s="143"/>
    </row>
    <row r="215" spans="1:9" ht="12.75" customHeight="1">
      <c r="A215" s="141"/>
      <c r="B215" s="143"/>
      <c r="C215" s="143"/>
      <c r="D215" s="143"/>
      <c r="E215" s="143"/>
      <c r="F215" s="143"/>
      <c r="G215" s="143"/>
      <c r="H215" s="143"/>
      <c r="I215" s="143"/>
    </row>
    <row r="216" spans="1:9" ht="12.75" customHeight="1">
      <c r="A216" s="141"/>
      <c r="B216" s="143"/>
      <c r="C216" s="143"/>
      <c r="D216" s="143"/>
      <c r="E216" s="143"/>
      <c r="F216" s="143"/>
      <c r="G216" s="143"/>
      <c r="H216" s="143"/>
      <c r="I216" s="143"/>
    </row>
    <row r="217" spans="1:9" ht="12.75" customHeight="1">
      <c r="A217" s="26">
        <v>18</v>
      </c>
      <c r="B217" s="41" t="s">
        <v>202</v>
      </c>
      <c r="C217" s="182"/>
      <c r="D217" s="182"/>
      <c r="E217" s="182"/>
      <c r="F217" s="182"/>
      <c r="G217" s="182"/>
      <c r="H217" s="182"/>
      <c r="I217" s="182"/>
    </row>
    <row r="218" spans="2:9" ht="12.75" customHeight="1">
      <c r="B218" s="136"/>
      <c r="C218" s="136"/>
      <c r="D218" s="136"/>
      <c r="E218" s="136"/>
      <c r="F218" s="136"/>
      <c r="G218" s="136"/>
      <c r="H218" s="136"/>
      <c r="I218" s="136"/>
    </row>
    <row r="219" spans="2:9" ht="12.75" customHeight="1">
      <c r="B219" s="300" t="s">
        <v>299</v>
      </c>
      <c r="C219" s="300"/>
      <c r="D219" s="300"/>
      <c r="E219" s="300"/>
      <c r="F219" s="300"/>
      <c r="G219" s="300"/>
      <c r="H219" s="300"/>
      <c r="I219" s="300"/>
    </row>
    <row r="220" spans="2:9" ht="12.75" customHeight="1">
      <c r="B220" s="300"/>
      <c r="C220" s="300"/>
      <c r="D220" s="300"/>
      <c r="E220" s="300"/>
      <c r="F220" s="300"/>
      <c r="G220" s="300"/>
      <c r="H220" s="300"/>
      <c r="I220" s="300"/>
    </row>
    <row r="222" spans="1:2" ht="12.75" customHeight="1">
      <c r="A222" s="26">
        <v>19</v>
      </c>
      <c r="B222" s="26" t="s">
        <v>39</v>
      </c>
    </row>
    <row r="224" spans="1:9" ht="12.75" customHeight="1">
      <c r="A224" s="23"/>
      <c r="B224" s="23" t="s">
        <v>71</v>
      </c>
      <c r="C224" s="42" t="s">
        <v>203</v>
      </c>
      <c r="D224" s="42"/>
      <c r="E224" s="183"/>
      <c r="F224" s="183"/>
      <c r="G224" s="183"/>
      <c r="H224" s="183"/>
      <c r="I224" s="183"/>
    </row>
    <row r="225" spans="1:9" ht="12.75" customHeight="1">
      <c r="A225" s="23"/>
      <c r="C225" s="183"/>
      <c r="D225" s="183"/>
      <c r="E225" s="183"/>
      <c r="F225" s="183"/>
      <c r="G225" s="183"/>
      <c r="H225" s="183"/>
      <c r="I225" s="183"/>
    </row>
    <row r="226" spans="1:9" ht="12.75" customHeight="1">
      <c r="A226" s="141"/>
      <c r="B226" s="26"/>
      <c r="G226" s="176" t="s">
        <v>201</v>
      </c>
      <c r="I226" s="174" t="s">
        <v>227</v>
      </c>
    </row>
    <row r="227" spans="1:9" ht="12.75" customHeight="1">
      <c r="A227" s="141"/>
      <c r="E227" s="23"/>
      <c r="G227" s="174"/>
      <c r="I227" s="174" t="s">
        <v>228</v>
      </c>
    </row>
    <row r="228" spans="1:9" ht="12.75" customHeight="1">
      <c r="A228" s="141"/>
      <c r="E228" s="23"/>
      <c r="G228" s="140" t="str">
        <f>+G204</f>
        <v>31 March 2006</v>
      </c>
      <c r="H228" s="140"/>
      <c r="I228" s="140" t="str">
        <f>+I204</f>
        <v>31 March 2006</v>
      </c>
    </row>
    <row r="229" spans="1:9" ht="12.75" customHeight="1">
      <c r="A229" s="141"/>
      <c r="E229" s="23"/>
      <c r="G229" s="184" t="s">
        <v>86</v>
      </c>
      <c r="I229" s="177" t="s">
        <v>86</v>
      </c>
    </row>
    <row r="230" spans="1:9" ht="12.75" customHeight="1" thickBot="1">
      <c r="A230" s="141"/>
      <c r="C230" s="23" t="s">
        <v>204</v>
      </c>
      <c r="E230" s="23"/>
      <c r="G230" s="185">
        <v>0</v>
      </c>
      <c r="H230" s="144"/>
      <c r="I230" s="185">
        <v>0</v>
      </c>
    </row>
    <row r="231" spans="1:9" ht="12.75" customHeight="1" thickBot="1" thickTop="1">
      <c r="A231" s="141"/>
      <c r="C231" s="23" t="s">
        <v>216</v>
      </c>
      <c r="E231" s="23"/>
      <c r="F231" s="24"/>
      <c r="G231" s="186">
        <v>0</v>
      </c>
      <c r="I231" s="186">
        <v>0</v>
      </c>
    </row>
    <row r="232" spans="1:9" ht="12.75" customHeight="1" thickBot="1" thickTop="1">
      <c r="A232" s="141"/>
      <c r="C232" s="23" t="s">
        <v>217</v>
      </c>
      <c r="E232" s="23"/>
      <c r="G232" s="186">
        <v>0</v>
      </c>
      <c r="I232" s="186">
        <v>0</v>
      </c>
    </row>
    <row r="233" ht="12.75" customHeight="1" thickTop="1"/>
    <row r="234" spans="1:3" ht="12.75" customHeight="1">
      <c r="A234" s="23"/>
      <c r="B234" s="23" t="s">
        <v>72</v>
      </c>
      <c r="C234" s="23" t="s">
        <v>300</v>
      </c>
    </row>
    <row r="236" ht="12.75" customHeight="1">
      <c r="F236" s="177" t="s">
        <v>86</v>
      </c>
    </row>
    <row r="237" spans="2:6" ht="12.75">
      <c r="B237" s="23" t="s">
        <v>193</v>
      </c>
      <c r="C237" s="23" t="s">
        <v>192</v>
      </c>
      <c r="F237" s="17">
        <f>3041782/1000</f>
        <v>3041.782</v>
      </c>
    </row>
    <row r="238" spans="2:6" ht="12.75" customHeight="1">
      <c r="B238" s="23" t="s">
        <v>194</v>
      </c>
      <c r="C238" s="23" t="s">
        <v>191</v>
      </c>
      <c r="F238" s="17">
        <f>F237</f>
        <v>3041.782</v>
      </c>
    </row>
    <row r="239" spans="2:6" ht="12.75" customHeight="1">
      <c r="B239" s="23" t="s">
        <v>195</v>
      </c>
      <c r="C239" s="23" t="s">
        <v>190</v>
      </c>
      <c r="F239" s="17">
        <f>3010110/1000</f>
        <v>3010.11</v>
      </c>
    </row>
    <row r="240" spans="6:7" ht="12.75" customHeight="1">
      <c r="F240" s="24"/>
      <c r="G240" s="11"/>
    </row>
    <row r="241" spans="1:9" ht="12.75" customHeight="1">
      <c r="A241" s="26">
        <v>20</v>
      </c>
      <c r="B241" s="41" t="s">
        <v>41</v>
      </c>
      <c r="C241" s="37"/>
      <c r="D241" s="37"/>
      <c r="E241" s="37"/>
      <c r="F241" s="147"/>
      <c r="G241" s="147"/>
      <c r="H241" s="37"/>
      <c r="I241" s="37"/>
    </row>
    <row r="242" spans="6:8" ht="12.75" customHeight="1">
      <c r="F242" s="148"/>
      <c r="G242" s="148"/>
      <c r="H242" s="148"/>
    </row>
    <row r="243" spans="2:8" ht="12.75" customHeight="1">
      <c r="B243" s="42"/>
      <c r="C243" s="42"/>
      <c r="D243" s="42"/>
      <c r="E243" s="42"/>
      <c r="F243" s="42"/>
      <c r="G243" s="42"/>
      <c r="H243" s="42"/>
    </row>
    <row r="244" spans="2:8" ht="12.75" customHeight="1">
      <c r="B244" s="42"/>
      <c r="C244" s="42"/>
      <c r="D244" s="42"/>
      <c r="E244" s="42"/>
      <c r="F244" s="42"/>
      <c r="G244" s="42"/>
      <c r="H244" s="42"/>
    </row>
    <row r="245" spans="2:8" ht="12.75" customHeight="1">
      <c r="B245" s="42"/>
      <c r="C245" s="42"/>
      <c r="D245" s="42"/>
      <c r="E245" s="42"/>
      <c r="F245" s="42"/>
      <c r="G245" s="42"/>
      <c r="H245" s="42"/>
    </row>
    <row r="246" spans="2:8" ht="12.75" customHeight="1">
      <c r="B246" s="42"/>
      <c r="C246" s="42"/>
      <c r="D246" s="42"/>
      <c r="E246" s="42"/>
      <c r="F246" s="42"/>
      <c r="G246" s="42"/>
      <c r="H246" s="42"/>
    </row>
    <row r="247" spans="2:8" ht="12.75" customHeight="1">
      <c r="B247" s="42"/>
      <c r="C247" s="42"/>
      <c r="D247" s="42"/>
      <c r="E247" s="42"/>
      <c r="F247" s="42"/>
      <c r="G247" s="42"/>
      <c r="H247" s="42"/>
    </row>
    <row r="248" spans="1:2" ht="12.75" customHeight="1">
      <c r="A248" s="26">
        <v>21</v>
      </c>
      <c r="B248" s="26" t="s">
        <v>42</v>
      </c>
    </row>
    <row r="250" spans="1:9" ht="12.75" customHeight="1">
      <c r="A250" s="141"/>
      <c r="E250" s="23"/>
      <c r="G250" s="174" t="s">
        <v>198</v>
      </c>
      <c r="H250" s="141"/>
      <c r="I250" s="46" t="s">
        <v>199</v>
      </c>
    </row>
    <row r="251" spans="1:9" ht="12.75" customHeight="1">
      <c r="A251" s="141"/>
      <c r="E251" s="23"/>
      <c r="G251" s="174" t="s">
        <v>86</v>
      </c>
      <c r="I251" s="174" t="s">
        <v>86</v>
      </c>
    </row>
    <row r="252" spans="1:9" ht="12.75" customHeight="1">
      <c r="A252" s="141"/>
      <c r="B252" s="23" t="s">
        <v>65</v>
      </c>
      <c r="E252" s="23"/>
      <c r="G252" s="142">
        <v>28323</v>
      </c>
      <c r="I252" s="142">
        <v>8496</v>
      </c>
    </row>
    <row r="253" spans="1:9" ht="12.75" customHeight="1">
      <c r="A253" s="141"/>
      <c r="B253" s="23" t="s">
        <v>66</v>
      </c>
      <c r="E253" s="23"/>
      <c r="G253" s="142">
        <v>29437</v>
      </c>
      <c r="I253" s="142">
        <v>301</v>
      </c>
    </row>
    <row r="254" spans="1:9" ht="12.75" customHeight="1" thickBot="1">
      <c r="A254" s="141"/>
      <c r="E254" s="23"/>
      <c r="G254" s="175">
        <f>SUM(G252:G253)</f>
        <v>57760</v>
      </c>
      <c r="I254" s="175">
        <f>SUM(I252:I253)</f>
        <v>8797</v>
      </c>
    </row>
    <row r="255" spans="1:7" ht="12.75" customHeight="1" thickTop="1">
      <c r="A255" s="141"/>
      <c r="E255" s="23"/>
      <c r="G255" s="142"/>
    </row>
    <row r="256" spans="1:7" ht="12.75" customHeight="1">
      <c r="A256" s="141"/>
      <c r="B256" s="23" t="s">
        <v>136</v>
      </c>
      <c r="E256" s="23"/>
      <c r="G256" s="142"/>
    </row>
    <row r="257" spans="1:7" ht="12.75" customHeight="1">
      <c r="A257" s="141"/>
      <c r="E257" s="23"/>
      <c r="G257" s="142"/>
    </row>
    <row r="258" spans="1:7" ht="12.75" customHeight="1">
      <c r="A258" s="141"/>
      <c r="B258" s="23" t="s">
        <v>234</v>
      </c>
      <c r="E258" s="23"/>
      <c r="G258" s="139">
        <v>4230</v>
      </c>
    </row>
    <row r="259" spans="1:7" ht="12.75" customHeight="1">
      <c r="A259" s="141"/>
      <c r="B259" s="169" t="s">
        <v>233</v>
      </c>
      <c r="C259" s="169"/>
      <c r="D259" s="169"/>
      <c r="E259" s="169"/>
      <c r="F259" s="169"/>
      <c r="G259" s="170">
        <v>2466</v>
      </c>
    </row>
    <row r="260" spans="1:7" ht="12.75" customHeight="1">
      <c r="A260" s="141"/>
      <c r="E260" s="23"/>
      <c r="G260" s="139"/>
    </row>
    <row r="261" spans="1:7" ht="12.75" customHeight="1">
      <c r="A261" s="26">
        <v>22</v>
      </c>
      <c r="B261" s="26" t="s">
        <v>43</v>
      </c>
      <c r="G261" s="144"/>
    </row>
    <row r="262" ht="12.75" customHeight="1">
      <c r="A262" s="23"/>
    </row>
    <row r="263" spans="1:7" ht="12.75" customHeight="1">
      <c r="A263" s="23"/>
      <c r="B263" s="23" t="s">
        <v>248</v>
      </c>
      <c r="G263" s="144"/>
    </row>
    <row r="264" spans="1:8" ht="12.75" customHeight="1">
      <c r="A264" s="23"/>
      <c r="C264" s="27"/>
      <c r="D264" s="40"/>
      <c r="E264" s="209"/>
      <c r="F264" s="209"/>
      <c r="G264" s="210"/>
      <c r="H264" s="210"/>
    </row>
    <row r="265" spans="1:2" ht="12.75" customHeight="1">
      <c r="A265" s="26">
        <v>23</v>
      </c>
      <c r="B265" s="26" t="s">
        <v>44</v>
      </c>
    </row>
    <row r="267" spans="1:13" ht="12.75" customHeight="1">
      <c r="A267" s="23"/>
      <c r="B267" s="37"/>
      <c r="C267" s="37"/>
      <c r="D267" s="37"/>
      <c r="E267" s="37"/>
      <c r="F267" s="37"/>
      <c r="G267" s="37"/>
      <c r="H267" s="37"/>
      <c r="I267" s="37"/>
      <c r="K267" s="37"/>
      <c r="L267" s="37"/>
      <c r="M267" s="37"/>
    </row>
    <row r="268" spans="1:13" ht="12.75" customHeight="1">
      <c r="A268" s="23"/>
      <c r="B268" s="37"/>
      <c r="C268" s="37"/>
      <c r="D268" s="37"/>
      <c r="E268" s="37"/>
      <c r="F268" s="37"/>
      <c r="G268" s="37"/>
      <c r="H268" s="37"/>
      <c r="I268" s="37"/>
      <c r="K268" s="37"/>
      <c r="L268" s="37"/>
      <c r="M268" s="37"/>
    </row>
    <row r="269" spans="1:13" ht="12.75" customHeight="1">
      <c r="A269" s="23"/>
      <c r="B269" s="37"/>
      <c r="C269" s="37"/>
      <c r="D269" s="37"/>
      <c r="E269" s="37"/>
      <c r="F269" s="37"/>
      <c r="G269" s="37"/>
      <c r="H269" s="37"/>
      <c r="I269" s="37"/>
      <c r="K269" s="37"/>
      <c r="L269" s="37"/>
      <c r="M269" s="37"/>
    </row>
    <row r="270" spans="1:13" ht="12.75" customHeight="1">
      <c r="A270" s="23"/>
      <c r="B270" s="37"/>
      <c r="C270" s="37"/>
      <c r="D270" s="37"/>
      <c r="E270" s="37"/>
      <c r="F270" s="37"/>
      <c r="G270" s="37"/>
      <c r="H270" s="37"/>
      <c r="I270" s="37"/>
      <c r="K270" s="37"/>
      <c r="L270" s="37"/>
      <c r="M270" s="37"/>
    </row>
    <row r="271" spans="1:13" ht="12.75" customHeight="1">
      <c r="A271" s="23"/>
      <c r="B271" s="37"/>
      <c r="C271" s="37"/>
      <c r="D271" s="37"/>
      <c r="E271" s="37"/>
      <c r="F271" s="37"/>
      <c r="G271" s="37"/>
      <c r="H271" s="37"/>
      <c r="I271" s="37"/>
      <c r="K271" s="37"/>
      <c r="L271" s="37"/>
      <c r="M271" s="37"/>
    </row>
    <row r="272" spans="1:13" ht="12.75" customHeight="1">
      <c r="A272" s="23"/>
      <c r="B272" s="37"/>
      <c r="C272" s="37"/>
      <c r="D272" s="37"/>
      <c r="E272" s="37"/>
      <c r="F272" s="37"/>
      <c r="G272" s="37"/>
      <c r="H272" s="37"/>
      <c r="I272" s="37"/>
      <c r="K272" s="37"/>
      <c r="L272" s="37"/>
      <c r="M272" s="37"/>
    </row>
    <row r="273" spans="1:13" ht="12.75" customHeight="1">
      <c r="A273" s="23"/>
      <c r="B273" s="37"/>
      <c r="C273" s="37"/>
      <c r="D273" s="37"/>
      <c r="E273" s="37"/>
      <c r="F273" s="37"/>
      <c r="G273" s="37"/>
      <c r="H273" s="37"/>
      <c r="I273" s="37"/>
      <c r="K273" s="37"/>
      <c r="L273" s="37"/>
      <c r="M273" s="37"/>
    </row>
    <row r="274" spans="1:13" ht="12.75" customHeight="1">
      <c r="A274" s="23"/>
      <c r="B274" s="37"/>
      <c r="C274" s="37"/>
      <c r="D274" s="37"/>
      <c r="E274" s="37"/>
      <c r="F274" s="37"/>
      <c r="G274" s="37"/>
      <c r="H274" s="37"/>
      <c r="I274" s="37"/>
      <c r="K274" s="37"/>
      <c r="L274" s="37"/>
      <c r="M274" s="37"/>
    </row>
    <row r="275" spans="1:13" ht="12.75" customHeight="1">
      <c r="A275" s="23"/>
      <c r="B275" s="37"/>
      <c r="C275" s="37"/>
      <c r="D275" s="37"/>
      <c r="E275" s="37"/>
      <c r="F275" s="37"/>
      <c r="G275" s="37"/>
      <c r="H275" s="37"/>
      <c r="I275" s="37"/>
      <c r="K275" s="37"/>
      <c r="L275" s="37"/>
      <c r="M275" s="37"/>
    </row>
    <row r="276" spans="1:5" ht="12.75" customHeight="1">
      <c r="A276" s="26">
        <v>24</v>
      </c>
      <c r="B276" s="26" t="s">
        <v>74</v>
      </c>
      <c r="C276" s="17"/>
      <c r="D276" s="17"/>
      <c r="E276" s="23"/>
    </row>
    <row r="277" spans="2:5" ht="12.75" customHeight="1">
      <c r="B277" s="26"/>
      <c r="C277" s="17"/>
      <c r="D277" s="17"/>
      <c r="E277" s="23"/>
    </row>
    <row r="278" spans="3:5" ht="12.75" customHeight="1">
      <c r="C278" s="17"/>
      <c r="D278" s="17"/>
      <c r="E278" s="23"/>
    </row>
    <row r="279" spans="3:5" ht="12.75" customHeight="1">
      <c r="C279" s="17"/>
      <c r="D279" s="17"/>
      <c r="E279" s="23"/>
    </row>
    <row r="280" spans="3:5" ht="12.75" customHeight="1">
      <c r="C280" s="17"/>
      <c r="D280" s="17"/>
      <c r="E280" s="23"/>
    </row>
    <row r="281" spans="3:5" ht="12.75" customHeight="1">
      <c r="C281" s="17"/>
      <c r="D281" s="17"/>
      <c r="E281" s="23"/>
    </row>
    <row r="282" spans="1:5" ht="12.75" customHeight="1">
      <c r="A282" s="26">
        <v>25</v>
      </c>
      <c r="B282" s="26" t="s">
        <v>226</v>
      </c>
      <c r="C282" s="17"/>
      <c r="D282" s="17"/>
      <c r="E282" s="23"/>
    </row>
    <row r="283" spans="2:5" ht="12.75" customHeight="1">
      <c r="B283" s="26"/>
      <c r="C283" s="17"/>
      <c r="D283" s="17"/>
      <c r="E283" s="23"/>
    </row>
    <row r="284" spans="2:9" ht="12.75" customHeight="1">
      <c r="B284" s="23" t="s">
        <v>71</v>
      </c>
      <c r="C284" s="17"/>
      <c r="D284" s="17"/>
      <c r="E284" s="23"/>
      <c r="F284" s="311" t="s">
        <v>7</v>
      </c>
      <c r="G284" s="311"/>
      <c r="H284" s="311" t="s">
        <v>8</v>
      </c>
      <c r="I284" s="311"/>
    </row>
    <row r="285" spans="2:9" ht="12.75" customHeight="1">
      <c r="B285" s="26"/>
      <c r="C285" s="17"/>
      <c r="D285" s="17"/>
      <c r="E285" s="23"/>
      <c r="F285" s="171" t="s">
        <v>242</v>
      </c>
      <c r="G285" s="171" t="s">
        <v>140</v>
      </c>
      <c r="H285" s="171" t="s">
        <v>242</v>
      </c>
      <c r="I285" s="171" t="s">
        <v>140</v>
      </c>
    </row>
    <row r="286" spans="2:5" ht="12.75" customHeight="1">
      <c r="B286" s="26"/>
      <c r="C286" s="17"/>
      <c r="D286" s="17"/>
      <c r="E286" s="23"/>
    </row>
    <row r="287" spans="3:9" ht="12.75" customHeight="1">
      <c r="C287" s="17" t="s">
        <v>286</v>
      </c>
      <c r="D287" s="17"/>
      <c r="E287" s="23"/>
      <c r="F287" s="207"/>
      <c r="G287" s="11"/>
      <c r="H287" s="11"/>
      <c r="I287" s="11"/>
    </row>
    <row r="288" spans="3:9" ht="12.75" customHeight="1">
      <c r="C288" s="17"/>
      <c r="D288" s="17"/>
      <c r="E288" s="23"/>
      <c r="F288" s="11"/>
      <c r="G288" s="11"/>
      <c r="H288" s="11"/>
      <c r="I288" s="11"/>
    </row>
    <row r="289" spans="3:9" ht="12.75" customHeight="1" thickBot="1">
      <c r="C289" s="17" t="s">
        <v>5</v>
      </c>
      <c r="D289" s="17"/>
      <c r="E289" s="23"/>
      <c r="F289" s="172">
        <v>488</v>
      </c>
      <c r="G289" s="172">
        <v>476</v>
      </c>
      <c r="H289" s="172">
        <v>488</v>
      </c>
      <c r="I289" s="172">
        <v>476</v>
      </c>
    </row>
    <row r="290" spans="3:9" ht="12.75" customHeight="1" thickTop="1">
      <c r="C290" s="17"/>
      <c r="D290" s="17"/>
      <c r="E290" s="23"/>
      <c r="F290" s="17"/>
      <c r="G290" s="17"/>
      <c r="H290" s="17"/>
      <c r="I290" s="17"/>
    </row>
    <row r="291" spans="3:9" ht="12.75" customHeight="1">
      <c r="C291" s="17" t="s">
        <v>1</v>
      </c>
      <c r="D291" s="17"/>
      <c r="E291" s="23"/>
      <c r="F291" s="17"/>
      <c r="G291" s="17"/>
      <c r="H291" s="17"/>
      <c r="I291" s="17"/>
    </row>
    <row r="292" spans="3:9" ht="12.75" customHeight="1">
      <c r="C292" s="17" t="s">
        <v>6</v>
      </c>
      <c r="D292" s="17"/>
      <c r="E292" s="23"/>
      <c r="F292" s="17">
        <v>136705</v>
      </c>
      <c r="G292" s="17">
        <v>142150</v>
      </c>
      <c r="H292" s="17">
        <v>136705</v>
      </c>
      <c r="I292" s="17">
        <v>142150</v>
      </c>
    </row>
    <row r="293" spans="3:9" ht="12.75" customHeight="1">
      <c r="C293" s="17" t="s">
        <v>247</v>
      </c>
      <c r="D293" s="17"/>
      <c r="E293" s="23"/>
      <c r="F293" s="25">
        <v>-256</v>
      </c>
      <c r="G293" s="25">
        <v>-200</v>
      </c>
      <c r="H293" s="25">
        <v>-64</v>
      </c>
      <c r="I293" s="25">
        <v>-50</v>
      </c>
    </row>
    <row r="294" spans="3:9" ht="12.75" customHeight="1" thickBot="1">
      <c r="C294" s="17"/>
      <c r="D294" s="17"/>
      <c r="E294" s="23"/>
      <c r="F294" s="172">
        <f>+F292+F293</f>
        <v>136449</v>
      </c>
      <c r="G294" s="172">
        <f>+G292+G293</f>
        <v>141950</v>
      </c>
      <c r="H294" s="172">
        <f>+H292+H293</f>
        <v>136641</v>
      </c>
      <c r="I294" s="172">
        <f>+I292+I293</f>
        <v>142100</v>
      </c>
    </row>
    <row r="295" spans="3:9" ht="12.75" customHeight="1" thickTop="1">
      <c r="C295" s="22"/>
      <c r="D295" s="22"/>
      <c r="E295" s="23"/>
      <c r="F295" s="17"/>
      <c r="G295" s="17"/>
      <c r="H295" s="17"/>
      <c r="I295" s="17"/>
    </row>
    <row r="296" spans="3:9" ht="12.75" customHeight="1">
      <c r="C296" s="17" t="s">
        <v>287</v>
      </c>
      <c r="D296" s="17"/>
      <c r="E296" s="23"/>
      <c r="F296" s="207">
        <f>(F289/F294)*100</f>
        <v>0.3576427822849563</v>
      </c>
      <c r="G296" s="11">
        <f>(G289/G294)*100</f>
        <v>0.33532934131736525</v>
      </c>
      <c r="H296" s="207">
        <f>(H289/H294)*100</f>
        <v>0.3571402434115675</v>
      </c>
      <c r="I296" s="11">
        <f>(I289/I294)*100</f>
        <v>0.3349753694581281</v>
      </c>
    </row>
    <row r="297" spans="3:9" ht="12.75" customHeight="1">
      <c r="C297" s="17"/>
      <c r="D297" s="17"/>
      <c r="E297" s="23"/>
      <c r="G297" s="17"/>
      <c r="I297" s="17"/>
    </row>
    <row r="298" spans="2:9" ht="12.75" customHeight="1">
      <c r="B298" s="23" t="s">
        <v>72</v>
      </c>
      <c r="C298" s="17"/>
      <c r="D298" s="17"/>
      <c r="E298" s="23"/>
      <c r="F298" s="311" t="s">
        <v>7</v>
      </c>
      <c r="G298" s="311"/>
      <c r="H298" s="311" t="s">
        <v>8</v>
      </c>
      <c r="I298" s="311"/>
    </row>
    <row r="299" spans="2:9" ht="12.75" customHeight="1">
      <c r="B299" s="26"/>
      <c r="C299" s="17"/>
      <c r="D299" s="17"/>
      <c r="E299" s="23"/>
      <c r="F299" s="171" t="s">
        <v>242</v>
      </c>
      <c r="G299" s="171" t="s">
        <v>140</v>
      </c>
      <c r="H299" s="171" t="s">
        <v>242</v>
      </c>
      <c r="I299" s="171" t="s">
        <v>140</v>
      </c>
    </row>
    <row r="300" spans="2:9" ht="12.75" customHeight="1">
      <c r="B300" s="26"/>
      <c r="C300" s="17"/>
      <c r="D300" s="17"/>
      <c r="E300" s="23"/>
      <c r="G300" s="17"/>
      <c r="I300" s="17"/>
    </row>
    <row r="301" spans="3:9" ht="12.75" customHeight="1">
      <c r="C301" s="17" t="s">
        <v>288</v>
      </c>
      <c r="D301" s="17"/>
      <c r="E301" s="23"/>
      <c r="F301" s="17"/>
      <c r="G301" s="17"/>
      <c r="H301" s="17"/>
      <c r="I301" s="17"/>
    </row>
    <row r="302" spans="3:9" ht="12.75" customHeight="1">
      <c r="C302" s="17"/>
      <c r="D302" s="17"/>
      <c r="E302" s="23"/>
      <c r="F302" s="17"/>
      <c r="G302" s="17"/>
      <c r="H302" s="17"/>
      <c r="I302" s="17"/>
    </row>
    <row r="303" spans="2:9" ht="12.75" customHeight="1" thickBot="1">
      <c r="B303" s="26"/>
      <c r="C303" s="17" t="s">
        <v>5</v>
      </c>
      <c r="D303" s="17"/>
      <c r="E303" s="23"/>
      <c r="F303" s="172">
        <f>F289</f>
        <v>488</v>
      </c>
      <c r="G303" s="172">
        <f>G289</f>
        <v>476</v>
      </c>
      <c r="H303" s="172">
        <f>H289</f>
        <v>488</v>
      </c>
      <c r="I303" s="172">
        <f>I289</f>
        <v>476</v>
      </c>
    </row>
    <row r="304" spans="2:9" ht="12.75" customHeight="1" thickTop="1">
      <c r="B304" s="26"/>
      <c r="C304" s="17"/>
      <c r="D304" s="17"/>
      <c r="E304" s="23"/>
      <c r="F304" s="17"/>
      <c r="G304" s="17"/>
      <c r="H304" s="17"/>
      <c r="I304" s="17"/>
    </row>
    <row r="305" spans="2:9" ht="12.75" customHeight="1">
      <c r="B305" s="26"/>
      <c r="C305" s="17" t="s">
        <v>1</v>
      </c>
      <c r="D305" s="17"/>
      <c r="E305" s="23"/>
      <c r="F305" s="17"/>
      <c r="G305" s="17"/>
      <c r="H305" s="17"/>
      <c r="I305" s="17"/>
    </row>
    <row r="306" spans="2:9" ht="12.75" customHeight="1">
      <c r="B306" s="26"/>
      <c r="C306" s="17" t="s">
        <v>6</v>
      </c>
      <c r="D306" s="17"/>
      <c r="E306" s="23"/>
      <c r="F306" s="17">
        <f>+F294</f>
        <v>136449</v>
      </c>
      <c r="G306" s="17">
        <f>+G294</f>
        <v>141950</v>
      </c>
      <c r="H306" s="17">
        <f>+H294</f>
        <v>136641</v>
      </c>
      <c r="I306" s="17">
        <f>+I294</f>
        <v>142100</v>
      </c>
    </row>
    <row r="307" spans="2:9" ht="12.75" customHeight="1">
      <c r="B307" s="26"/>
      <c r="C307" s="17"/>
      <c r="D307" s="17"/>
      <c r="E307" s="23"/>
      <c r="F307" s="17"/>
      <c r="G307" s="17"/>
      <c r="H307" s="17"/>
      <c r="I307" s="17"/>
    </row>
    <row r="308" spans="2:9" ht="12.75" customHeight="1">
      <c r="B308" s="26"/>
      <c r="C308" s="17" t="s">
        <v>2</v>
      </c>
      <c r="D308" s="17"/>
      <c r="E308" s="23"/>
      <c r="F308" s="17"/>
      <c r="G308" s="17"/>
      <c r="H308" s="17"/>
      <c r="I308" s="17"/>
    </row>
    <row r="309" spans="2:9" ht="12.75" customHeight="1">
      <c r="B309" s="26"/>
      <c r="C309" s="173" t="s">
        <v>3</v>
      </c>
      <c r="D309" s="173"/>
      <c r="E309" s="23"/>
      <c r="F309" s="17">
        <v>0</v>
      </c>
      <c r="G309" s="17">
        <v>0</v>
      </c>
      <c r="H309" s="17">
        <v>0</v>
      </c>
      <c r="I309" s="17">
        <v>0</v>
      </c>
    </row>
    <row r="310" spans="2:9" ht="12.75" customHeight="1">
      <c r="B310" s="26"/>
      <c r="C310" s="173" t="s">
        <v>4</v>
      </c>
      <c r="D310" s="173"/>
      <c r="E310" s="23"/>
      <c r="F310" s="25">
        <v>0</v>
      </c>
      <c r="G310" s="25">
        <v>0</v>
      </c>
      <c r="H310" s="25">
        <v>0</v>
      </c>
      <c r="I310" s="25">
        <v>0</v>
      </c>
    </row>
    <row r="311" spans="2:9" ht="12.75" customHeight="1">
      <c r="B311" s="26"/>
      <c r="C311" s="17" t="s">
        <v>1</v>
      </c>
      <c r="D311" s="17"/>
      <c r="E311" s="23"/>
      <c r="F311" s="17"/>
      <c r="G311" s="17"/>
      <c r="H311" s="17"/>
      <c r="I311" s="17"/>
    </row>
    <row r="312" spans="2:9" ht="12.75" customHeight="1">
      <c r="B312" s="26"/>
      <c r="C312" s="17" t="s">
        <v>16</v>
      </c>
      <c r="D312" s="17"/>
      <c r="E312" s="23"/>
      <c r="F312" s="17"/>
      <c r="G312" s="17"/>
      <c r="H312" s="17"/>
      <c r="I312" s="17"/>
    </row>
    <row r="313" spans="2:9" ht="12.75" customHeight="1" thickBot="1">
      <c r="B313" s="26"/>
      <c r="C313" s="17" t="s">
        <v>17</v>
      </c>
      <c r="D313" s="17"/>
      <c r="E313" s="23"/>
      <c r="F313" s="172">
        <f>SUM(F306:F310)</f>
        <v>136449</v>
      </c>
      <c r="G313" s="172">
        <f>SUM(G306:G310)</f>
        <v>141950</v>
      </c>
      <c r="H313" s="172">
        <f>SUM(H306:H310)</f>
        <v>136641</v>
      </c>
      <c r="I313" s="172">
        <f>SUM(I306:I310)</f>
        <v>142100</v>
      </c>
    </row>
    <row r="314" spans="2:9" ht="12.75" customHeight="1" thickTop="1">
      <c r="B314" s="26"/>
      <c r="C314" s="17"/>
      <c r="D314" s="17"/>
      <c r="E314" s="23"/>
      <c r="F314" s="11"/>
      <c r="G314" s="11"/>
      <c r="H314" s="11"/>
      <c r="I314" s="11"/>
    </row>
    <row r="315" spans="2:9" ht="12.75" customHeight="1">
      <c r="B315" s="26"/>
      <c r="C315" s="17" t="s">
        <v>289</v>
      </c>
      <c r="D315" s="17"/>
      <c r="E315" s="23"/>
      <c r="F315" s="11">
        <f>(F303/F313)*100</f>
        <v>0.3576427822849563</v>
      </c>
      <c r="G315" s="11">
        <f>(G303/G313)*100</f>
        <v>0.33532934131736525</v>
      </c>
      <c r="H315" s="11">
        <f>(H303/H313)*100</f>
        <v>0.3571402434115675</v>
      </c>
      <c r="I315" s="11">
        <f>(I303/I313)*100</f>
        <v>0.3349753694581281</v>
      </c>
    </row>
    <row r="316" spans="2:8" ht="12.75" customHeight="1">
      <c r="B316" s="131"/>
      <c r="C316" s="37"/>
      <c r="D316" s="37"/>
      <c r="E316" s="37"/>
      <c r="F316" s="37"/>
      <c r="H316" s="131"/>
    </row>
    <row r="317" spans="1:11" ht="12.75" customHeight="1">
      <c r="A317" s="141"/>
      <c r="B317" s="23" t="s">
        <v>92</v>
      </c>
      <c r="C317" s="132"/>
      <c r="D317" s="132"/>
      <c r="E317" s="135"/>
      <c r="F317" s="132"/>
      <c r="G317" s="37"/>
      <c r="H317" s="132"/>
      <c r="J317" s="132"/>
      <c r="K317" s="132"/>
    </row>
    <row r="318" spans="1:11" ht="12.75" customHeight="1">
      <c r="A318" s="23"/>
      <c r="B318" s="132"/>
      <c r="C318" s="132"/>
      <c r="D318" s="132"/>
      <c r="E318" s="135"/>
      <c r="F318" s="132"/>
      <c r="G318" s="132"/>
      <c r="H318" s="132"/>
      <c r="I318" s="132"/>
      <c r="J318" s="132"/>
      <c r="K318" s="132"/>
    </row>
    <row r="319" spans="2:9" ht="12.75" customHeight="1">
      <c r="B319" s="23" t="s">
        <v>93</v>
      </c>
      <c r="G319" s="132"/>
      <c r="I319" s="132"/>
    </row>
    <row r="320" ht="12.75" customHeight="1">
      <c r="B320" s="23" t="s">
        <v>94</v>
      </c>
    </row>
  </sheetData>
  <mergeCells count="17">
    <mergeCell ref="F298:G298"/>
    <mergeCell ref="H298:I298"/>
    <mergeCell ref="B133:I135"/>
    <mergeCell ref="B161:I161"/>
    <mergeCell ref="F284:G284"/>
    <mergeCell ref="H284:I284"/>
    <mergeCell ref="B139:I139"/>
    <mergeCell ref="B147:I148"/>
    <mergeCell ref="B198:I198"/>
    <mergeCell ref="B152:I152"/>
    <mergeCell ref="B194:I194"/>
    <mergeCell ref="B219:I220"/>
    <mergeCell ref="B123:C127"/>
    <mergeCell ref="B128:C128"/>
    <mergeCell ref="B129:C129"/>
    <mergeCell ref="B131:C131"/>
    <mergeCell ref="B130:C130"/>
  </mergeCells>
  <printOptions/>
  <pageMargins left="0.83" right="0.28" top="0.5" bottom="0.25" header="0" footer="0"/>
  <pageSetup horizontalDpi="600" verticalDpi="600" orientation="portrait" paperSize="9" scale="80" r:id="rId4"/>
  <rowBreaks count="4" manualBreakCount="4">
    <brk id="73" max="8" man="1"/>
    <brk id="139" max="8" man="1"/>
    <brk id="199" max="8" man="1"/>
    <brk id="259" max="8" man="1"/>
  </rowBreak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J19"/>
  <sheetViews>
    <sheetView tabSelected="1" workbookViewId="0" topLeftCell="A1">
      <pane xSplit="2" ySplit="8" topLeftCell="C9" activePane="bottomRight" state="frozen"/>
      <selection pane="topLeft" activeCell="H33" sqref="H33"/>
      <selection pane="topRight" activeCell="H33" sqref="H33"/>
      <selection pane="bottomLeft" activeCell="H33" sqref="H33"/>
      <selection pane="bottomRight" activeCell="D14" sqref="D14"/>
    </sheetView>
  </sheetViews>
  <sheetFormatPr defaultColWidth="9.00390625" defaultRowHeight="13.5" customHeight="1"/>
  <cols>
    <col min="1" max="1" width="3.25390625" style="5" customWidth="1"/>
    <col min="2" max="2" width="34.375" style="5" customWidth="1"/>
    <col min="3" max="7" width="13.625" style="5" customWidth="1"/>
    <col min="8" max="8" width="14.50390625" style="5" customWidth="1"/>
    <col min="9" max="9" width="13.625" style="5" customWidth="1"/>
    <col min="10" max="10" width="12.125" style="5" bestFit="1" customWidth="1"/>
    <col min="11" max="16384" width="9.00390625" style="5" customWidth="1"/>
  </cols>
  <sheetData>
    <row r="1" spans="1:2" ht="13.5" customHeight="1">
      <c r="A1" s="50">
        <v>8</v>
      </c>
      <c r="B1" s="16" t="s">
        <v>45</v>
      </c>
    </row>
    <row r="2" spans="1:2" ht="13.5" customHeight="1">
      <c r="A2" s="49"/>
      <c r="B2" s="16"/>
    </row>
    <row r="3" spans="1:2" ht="13.5" customHeight="1">
      <c r="A3" s="49"/>
      <c r="B3" s="5" t="s">
        <v>223</v>
      </c>
    </row>
    <row r="4" ht="13.5" customHeight="1">
      <c r="A4" s="16"/>
    </row>
    <row r="5" spans="1:2" ht="13.5" customHeight="1">
      <c r="A5" s="16"/>
      <c r="B5" s="16" t="s">
        <v>200</v>
      </c>
    </row>
    <row r="6" spans="3:9" s="16" customFormat="1" ht="13.5" customHeight="1">
      <c r="C6" s="314" t="s">
        <v>85</v>
      </c>
      <c r="D6" s="314" t="s">
        <v>83</v>
      </c>
      <c r="E6" s="314" t="s">
        <v>84</v>
      </c>
      <c r="F6" s="314" t="s">
        <v>215</v>
      </c>
      <c r="G6" s="314" t="s">
        <v>259</v>
      </c>
      <c r="H6" s="314" t="s">
        <v>20</v>
      </c>
      <c r="I6" s="314" t="s">
        <v>21</v>
      </c>
    </row>
    <row r="7" spans="3:9" s="16" customFormat="1" ht="13.5" customHeight="1">
      <c r="C7" s="314"/>
      <c r="D7" s="314"/>
      <c r="E7" s="314"/>
      <c r="F7" s="314"/>
      <c r="G7" s="314"/>
      <c r="H7" s="314"/>
      <c r="I7" s="314"/>
    </row>
    <row r="8" spans="3:9" s="16" customFormat="1" ht="13.5" customHeight="1">
      <c r="C8" s="21" t="s">
        <v>67</v>
      </c>
      <c r="D8" s="21" t="s">
        <v>67</v>
      </c>
      <c r="E8" s="21" t="s">
        <v>67</v>
      </c>
      <c r="F8" s="21" t="s">
        <v>67</v>
      </c>
      <c r="G8" s="21" t="s">
        <v>67</v>
      </c>
      <c r="H8" s="21" t="s">
        <v>67</v>
      </c>
      <c r="I8" s="21" t="s">
        <v>67</v>
      </c>
    </row>
    <row r="9" spans="3:9" s="16" customFormat="1" ht="13.5" customHeight="1">
      <c r="C9" s="21"/>
      <c r="D9" s="21"/>
      <c r="E9" s="21"/>
      <c r="F9" s="21"/>
      <c r="G9" s="21"/>
      <c r="H9" s="21"/>
      <c r="I9" s="21"/>
    </row>
    <row r="10" spans="2:9" ht="13.5" customHeight="1">
      <c r="B10" s="16" t="s">
        <v>22</v>
      </c>
      <c r="C10" s="5">
        <v>19099574.7</v>
      </c>
      <c r="D10" s="17">
        <v>18709825.7</v>
      </c>
      <c r="E10" s="5">
        <v>3351506.6</v>
      </c>
      <c r="F10" s="5">
        <v>3519214.4</v>
      </c>
      <c r="G10" s="5">
        <v>1408517.4</v>
      </c>
      <c r="I10" s="5">
        <f>SUM(C10:H10)</f>
        <v>46088638.8</v>
      </c>
    </row>
    <row r="12" ht="13.5" customHeight="1">
      <c r="B12" s="16" t="s">
        <v>23</v>
      </c>
    </row>
    <row r="13" spans="2:9" ht="13.5" customHeight="1">
      <c r="B13" s="1" t="s">
        <v>37</v>
      </c>
      <c r="C13" s="5">
        <v>-707013</v>
      </c>
      <c r="D13" s="5">
        <v>2733506.4</v>
      </c>
      <c r="E13" s="17">
        <v>-288271.8</v>
      </c>
      <c r="F13" s="5">
        <v>282013.5</v>
      </c>
      <c r="G13" s="5">
        <v>-294088</v>
      </c>
      <c r="H13" s="5">
        <v>534852.3</v>
      </c>
      <c r="I13" s="17">
        <f>SUM(C13:H13)</f>
        <v>2260999.4</v>
      </c>
    </row>
    <row r="14" spans="2:10" ht="13.5" customHeight="1">
      <c r="B14" s="1" t="s">
        <v>81</v>
      </c>
      <c r="I14" s="5">
        <v>-634308.9</v>
      </c>
      <c r="J14" s="113"/>
    </row>
    <row r="15" spans="2:10" ht="13.5" customHeight="1">
      <c r="B15" s="1" t="s">
        <v>139</v>
      </c>
      <c r="E15" s="5">
        <v>1049</v>
      </c>
      <c r="I15" s="17">
        <f>SUM(C15:H15)</f>
        <v>1049</v>
      </c>
      <c r="J15" s="113"/>
    </row>
    <row r="16" spans="2:10" ht="13.5" customHeight="1">
      <c r="B16" s="1" t="s">
        <v>133</v>
      </c>
      <c r="I16" s="5">
        <v>-1052206</v>
      </c>
      <c r="J16" s="113"/>
    </row>
    <row r="17" spans="2:9" ht="13.5" customHeight="1" thickBot="1">
      <c r="B17" s="1" t="s">
        <v>222</v>
      </c>
      <c r="I17" s="247">
        <f>SUM(I13:I16)</f>
        <v>575533.5</v>
      </c>
    </row>
    <row r="18" ht="13.5" customHeight="1">
      <c r="J18" s="5" t="s">
        <v>77</v>
      </c>
    </row>
    <row r="19" ht="13.5" customHeight="1">
      <c r="H19" s="5" t="s">
        <v>77</v>
      </c>
    </row>
  </sheetData>
  <mergeCells count="7">
    <mergeCell ref="I6:I7"/>
    <mergeCell ref="C6:C7"/>
    <mergeCell ref="E6:E7"/>
    <mergeCell ref="D6:D7"/>
    <mergeCell ref="G6:G7"/>
    <mergeCell ref="F6:F7"/>
    <mergeCell ref="H6:H7"/>
  </mergeCells>
  <printOptions horizontalCentered="1"/>
  <pageMargins left="0.5905511811023623" right="0.5905511811023623" top="0.7874015748031497" bottom="0" header="0" footer="0"/>
  <pageSetup fitToHeight="1" fitToWidth="1"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dc:creator>
  <cp:keywords/>
  <dc:description/>
  <cp:lastModifiedBy>Tai Li Ching</cp:lastModifiedBy>
  <cp:lastPrinted>2006-05-23T08:34:33Z</cp:lastPrinted>
  <dcterms:created xsi:type="dcterms:W3CDTF">1998-04-16T02:45:35Z</dcterms:created>
  <dcterms:modified xsi:type="dcterms:W3CDTF">2006-05-24T23:05:41Z</dcterms:modified>
  <cp:category/>
  <cp:version/>
  <cp:contentType/>
  <cp:contentStatus/>
</cp:coreProperties>
</file>