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61" yWindow="120" windowWidth="9420" windowHeight="5565" tabRatio="650" activeTab="3"/>
  </bookViews>
  <sheets>
    <sheet name="klse-p&amp;l" sheetId="1" r:id="rId1"/>
    <sheet name="klse-bs" sheetId="2" r:id="rId2"/>
    <sheet name="klse-cf" sheetId="3" r:id="rId3"/>
    <sheet name="klse-sce" sheetId="4" r:id="rId4"/>
    <sheet name="klse-note" sheetId="5" r:id="rId5"/>
    <sheet name="klse-segment" sheetId="6" r:id="rId6"/>
  </sheets>
  <definedNames>
    <definedName name="_xlnm.Print_Area" localSheetId="1">'klse-bs'!$A$1:$E$68</definedName>
    <definedName name="_xlnm.Print_Area" localSheetId="4">'klse-note'!$A$1:$I$252</definedName>
    <definedName name="_xlnm.Print_Area" localSheetId="0">'klse-p&amp;l'!$A$1:$J$53</definedName>
    <definedName name="_xlnm.Print_Area" localSheetId="3">'klse-sce'!$A$1:$K$34</definedName>
    <definedName name="_xlnm.Print_Titles" localSheetId="4">'klse-note'!$1:$5</definedName>
  </definedNames>
  <calcPr fullCalcOnLoad="1"/>
</workbook>
</file>

<file path=xl/sharedStrings.xml><?xml version="1.0" encoding="utf-8"?>
<sst xmlns="http://schemas.openxmlformats.org/spreadsheetml/2006/main" count="336" uniqueCount="249">
  <si>
    <t>Cash and bank balances</t>
  </si>
  <si>
    <t>Bank overdrafts</t>
  </si>
  <si>
    <t>Dividend received</t>
  </si>
  <si>
    <t>Less: Treasury shares held ('000)</t>
  </si>
  <si>
    <t>There are no material financial instruments with off balance sheet risk as at the date of issue of this quarterly report.</t>
  </si>
  <si>
    <t>Deposits placed as bank guarantee</t>
  </si>
  <si>
    <t xml:space="preserve">                                                                                                                                    </t>
  </si>
  <si>
    <t>31 December 2004</t>
  </si>
  <si>
    <t>The changes in the Group's contingent liabilities are as follows:</t>
  </si>
  <si>
    <t>Financial Year</t>
  </si>
  <si>
    <t>Previous</t>
  </si>
  <si>
    <t>Proposed dividend for the year ended 31.12.2003</t>
  </si>
  <si>
    <t>Dividend received from associated company</t>
  </si>
  <si>
    <t>Others</t>
  </si>
  <si>
    <t>31.12.2004</t>
  </si>
  <si>
    <t>Deferred tax assets</t>
  </si>
  <si>
    <t>Marketable securities</t>
  </si>
  <si>
    <t>Profit/ (Loss) from operations</t>
  </si>
  <si>
    <t>Operating expenses</t>
  </si>
  <si>
    <t>Other operating income</t>
  </si>
  <si>
    <t>Investing results</t>
  </si>
  <si>
    <t>Trade and other receivables</t>
  </si>
  <si>
    <t>Trade and other payables</t>
  </si>
  <si>
    <t>Earnings per share</t>
  </si>
  <si>
    <t>INTERIM FINANCIAL REPORT FOR THE PERIOD ENDED 31 DECEMBER 2005</t>
  </si>
  <si>
    <t>Financial year ended 31.12.2005</t>
  </si>
  <si>
    <t>Balance at 31.12.2005</t>
  </si>
  <si>
    <t>Financial year ended 31.12.2004</t>
  </si>
  <si>
    <t>Balance at 31.12.2004</t>
  </si>
  <si>
    <t>There were no dividend paid in the current quarter ended 31 December 2005.</t>
  </si>
  <si>
    <t>There is no material event subsequent to the financial period ended 31 December 2005.</t>
  </si>
  <si>
    <t>There are no contingent assets as at end of the previous financial year and 31 December 2005.</t>
  </si>
  <si>
    <t>Total investment of the Group in quoted securities as at 31 December 2005 are as follows:</t>
  </si>
  <si>
    <t>31 December 2005</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</si>
  <si>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</si>
  <si>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</si>
  <si>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</si>
  <si>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</si>
  <si>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</si>
  <si>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</si>
  <si>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</si>
  <si>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</si>
  <si>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</si>
  <si>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</si>
  <si>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</si>
  <si>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</si>
  <si>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</si>
  <si>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</si>
  <si>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</si>
  <si>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attributable to</t>
  </si>
  <si>
    <t>Profits</t>
  </si>
  <si>
    <t>Unusual Items</t>
  </si>
  <si>
    <t>Changes in Estimates</t>
  </si>
  <si>
    <t>Dividend Paid</t>
  </si>
  <si>
    <t>Valuation of property, plant and equipment</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</si>
  <si>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</si>
  <si>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</si>
  <si>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</si>
  <si>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</si>
  <si>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</si>
  <si>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</si>
  <si>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</si>
  <si>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</si>
  <si>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</si>
  <si>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</si>
  <si>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Profit/(loss) before income tax and minority interests</t>
  </si>
  <si>
    <t>The valuations of property, plant and equipment have been brought forward, without amendment from the preceding annual financial statements.</t>
  </si>
  <si>
    <t xml:space="preserve">Weighted average number  </t>
  </si>
  <si>
    <t>Adjustment for:</t>
  </si>
  <si>
    <t>- share options</t>
  </si>
  <si>
    <t>- warrants</t>
  </si>
  <si>
    <t>Profit after taxation (RM'000)</t>
  </si>
  <si>
    <t>of ordinary shares in issue ('000)</t>
  </si>
  <si>
    <t xml:space="preserve">Movements during the period </t>
  </si>
  <si>
    <t xml:space="preserve">Net profit/(loss) </t>
  </si>
  <si>
    <t>Individual Quarter</t>
  </si>
  <si>
    <t>Cumulative Quarter</t>
  </si>
  <si>
    <t>company</t>
  </si>
  <si>
    <t>Share of profit and loss of associated</t>
  </si>
  <si>
    <t>Pre-acquisition profit/(loss)</t>
  </si>
  <si>
    <t>UNAUDITED</t>
  </si>
  <si>
    <t>AUDITED</t>
  </si>
  <si>
    <t>Cash generated from/(used in) operating activities</t>
  </si>
  <si>
    <t>Net cash generated from financing activities</t>
  </si>
  <si>
    <t>Adjustments for:</t>
  </si>
  <si>
    <t>Securities issued to minority shareholders</t>
  </si>
  <si>
    <t xml:space="preserve"> Pre-acquisition (profit)/loss</t>
  </si>
  <si>
    <t>of ordinary shares in issue for</t>
  </si>
  <si>
    <t>diluted earnings per share ('000)</t>
  </si>
  <si>
    <t>Changes in Contingent Liabilities and Contingent Assets</t>
  </si>
  <si>
    <t>Review of the Performance</t>
  </si>
  <si>
    <t>Eliminations</t>
  </si>
  <si>
    <t>Consolidated</t>
  </si>
  <si>
    <t>REVENUE</t>
  </si>
  <si>
    <t>RESULTS</t>
  </si>
  <si>
    <t>Income taxes</t>
  </si>
  <si>
    <t xml:space="preserve">Less: </t>
  </si>
  <si>
    <t xml:space="preserve">Deposits placed in Islamic (Al-Mudharabah) Deposit </t>
  </si>
  <si>
    <t xml:space="preserve">    as sinking fund to redeem the BaIDS and MUNIF</t>
  </si>
  <si>
    <t>CONDENSED CONSOLIDATED CASH FLOW STATEMENTS (CONTD.)</t>
  </si>
  <si>
    <t>Details of segmental analysis for the financial year ended 31 December 2005 are as follows:</t>
  </si>
  <si>
    <t>Development properties</t>
  </si>
  <si>
    <t>Investment in associated company</t>
  </si>
  <si>
    <t>Other non-current investments</t>
  </si>
  <si>
    <t>Amount due to an associated company</t>
  </si>
  <si>
    <t>Deposits with licensed financial institutions</t>
  </si>
  <si>
    <t>Short term borrowings</t>
  </si>
  <si>
    <t>Provision for taxation</t>
  </si>
  <si>
    <t>The audit report of the Group's preceding annual audited financial statements was unqualified.</t>
  </si>
  <si>
    <t>Exchange reserves</t>
  </si>
  <si>
    <t>Share premiums</t>
  </si>
  <si>
    <t>Profit/(loss) from operations</t>
  </si>
  <si>
    <t>Accounting Policies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</si>
  <si>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</si>
  <si>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</si>
  <si>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</si>
  <si>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</si>
  <si>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</si>
  <si>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</si>
  <si>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</si>
  <si>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</si>
  <si>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</si>
  <si>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</si>
  <si>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Distribution of cash to minority shareholders</t>
  </si>
  <si>
    <t>No. of</t>
  </si>
  <si>
    <t>bought back</t>
  </si>
  <si>
    <t xml:space="preserve">Lowest </t>
  </si>
  <si>
    <t>Highest</t>
  </si>
  <si>
    <t xml:space="preserve">Average </t>
  </si>
  <si>
    <t>Consideration</t>
  </si>
  <si>
    <t>(including</t>
  </si>
  <si>
    <t>transaction cost)</t>
  </si>
  <si>
    <t>Month</t>
  </si>
  <si>
    <t>shares</t>
  </si>
  <si>
    <t>paid</t>
  </si>
  <si>
    <t>31.12.2005</t>
  </si>
  <si>
    <t>Net assets per share (RM) - Note (a)</t>
  </si>
  <si>
    <t>Dividend paid to shareholders</t>
  </si>
  <si>
    <t>Dividend paid to minority shareholders</t>
  </si>
  <si>
    <t>Seasonality or Cyclicality of Operations</t>
  </si>
  <si>
    <t>Current Year Prospects</t>
  </si>
  <si>
    <t>Changes in Share Capital</t>
  </si>
  <si>
    <t xml:space="preserve">Secured </t>
  </si>
  <si>
    <t xml:space="preserve">Unsecured </t>
  </si>
  <si>
    <t>RM</t>
  </si>
  <si>
    <t>Minority interest</t>
  </si>
  <si>
    <t>Share capital</t>
  </si>
  <si>
    <t>Treasury Shares</t>
  </si>
  <si>
    <t>Purchase of treasury shares</t>
  </si>
  <si>
    <t>Shareholders' funds</t>
  </si>
  <si>
    <t>(a)</t>
  </si>
  <si>
    <t>(b)</t>
  </si>
  <si>
    <t>Dividend</t>
  </si>
  <si>
    <t>Retained Profit</t>
  </si>
  <si>
    <t xml:space="preserve"> </t>
  </si>
  <si>
    <t>Long term borrowings</t>
  </si>
  <si>
    <t>Other long term liabilities</t>
  </si>
  <si>
    <t>Retained</t>
  </si>
  <si>
    <t>Capital</t>
  </si>
  <si>
    <t>Reserve</t>
  </si>
  <si>
    <t>Finance cost</t>
  </si>
  <si>
    <t>Total</t>
  </si>
  <si>
    <t>Property development</t>
  </si>
  <si>
    <t>Manufacturing &amp; trading</t>
  </si>
  <si>
    <t>Construction</t>
  </si>
  <si>
    <t>RM'000</t>
  </si>
  <si>
    <t>Current Assets</t>
  </si>
  <si>
    <t xml:space="preserve">Cash </t>
  </si>
  <si>
    <t>Current Liabilities</t>
  </si>
  <si>
    <t>Reserves</t>
  </si>
  <si>
    <t>Notes</t>
  </si>
  <si>
    <t>The business operations of the Group are not materially affected by the seasonal or cyclical factors.</t>
  </si>
  <si>
    <t>By Order of the Board</t>
  </si>
  <si>
    <t>Leong Oi Wah</t>
  </si>
  <si>
    <t>Secretary</t>
  </si>
  <si>
    <t>Shares</t>
  </si>
  <si>
    <t>price</t>
  </si>
  <si>
    <t>Treasury</t>
  </si>
  <si>
    <t>Property development-in-progress</t>
  </si>
  <si>
    <t>Amount due from customers for contract work</t>
  </si>
  <si>
    <t>Amount due to customers for contract work</t>
  </si>
  <si>
    <t>Interest expense</t>
  </si>
  <si>
    <t>Interest income</t>
  </si>
  <si>
    <t>Balance at 1.1.2005 (Restated)</t>
  </si>
  <si>
    <t>Profit Forecast</t>
  </si>
  <si>
    <t>The Group did not issue any profit forecast for the year.</t>
  </si>
  <si>
    <t>Revenue</t>
  </si>
  <si>
    <t>Income tax</t>
  </si>
  <si>
    <t>Profit/(loss) after income tax before deducting minority interest</t>
  </si>
  <si>
    <t>Goodwill on consolidation</t>
  </si>
  <si>
    <t>Inventories</t>
  </si>
  <si>
    <t>Net current assets or current liabilities</t>
  </si>
  <si>
    <t>Deferred taxation</t>
  </si>
  <si>
    <t>Foreign currency bank borrowings included in the above are as follows:</t>
  </si>
  <si>
    <t>Prior Year Adjustment</t>
  </si>
  <si>
    <t>Share of profit from an associated company</t>
  </si>
  <si>
    <t>Balance at 1.1.2005</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</si>
  <si>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</si>
  <si>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</si>
  <si>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</si>
  <si>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</si>
  <si>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</si>
  <si>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share of taxation of associated company</t>
  </si>
  <si>
    <t xml:space="preserve">Property, plant and equipment </t>
  </si>
  <si>
    <t>at market value</t>
  </si>
  <si>
    <t>at carrying value/book value</t>
  </si>
  <si>
    <t>at cost</t>
  </si>
  <si>
    <t xml:space="preserve">(i)   </t>
  </si>
  <si>
    <t xml:space="preserve">(ii)  </t>
  </si>
  <si>
    <t xml:space="preserve">(iii) </t>
  </si>
  <si>
    <t>Performance guarantees extended to</t>
  </si>
  <si>
    <t>credit facilities granted to subsidiary companies</t>
  </si>
  <si>
    <t xml:space="preserve">Short term </t>
  </si>
  <si>
    <t>Long term</t>
  </si>
  <si>
    <t>By business segments :</t>
  </si>
  <si>
    <t>Current Quarter</t>
  </si>
  <si>
    <t>Profit/ (Losses) on Sale of Unquoted Investments and /or Properties</t>
  </si>
  <si>
    <t>Purchases and sales of quoted securities</t>
  </si>
  <si>
    <t>Total Purchases</t>
  </si>
  <si>
    <t>Proposed dividends</t>
  </si>
  <si>
    <t xml:space="preserve">Corporate Guarantee relating to </t>
  </si>
  <si>
    <t>-</t>
  </si>
  <si>
    <t>a third party (Project related)</t>
  </si>
  <si>
    <t>Health care</t>
  </si>
  <si>
    <t>Profit after taxation</t>
  </si>
  <si>
    <t>Net profit for the year</t>
  </si>
  <si>
    <t>Total disposals/ sale proceeds</t>
  </si>
  <si>
    <t>Total Profit/ (Loss) on Disposal</t>
  </si>
  <si>
    <t>Drawdown / (Repayment) of hire-purchase creditors</t>
  </si>
  <si>
    <t>Material Event Subsequent to End of the Financial Period</t>
  </si>
  <si>
    <t>Earnings Per Share</t>
  </si>
  <si>
    <t>Financial</t>
  </si>
  <si>
    <t>Year-To-Date</t>
  </si>
  <si>
    <t>Fully diluted (sen)</t>
  </si>
  <si>
    <t>Basic(sen)</t>
  </si>
  <si>
    <t>Balance at 1.1.2004</t>
  </si>
  <si>
    <t>Cash &amp; cash equivalents at end of the period</t>
  </si>
  <si>
    <t>Please refer to "klse-segment" separate sheet.</t>
  </si>
  <si>
    <t>Equivalent to Ringgit Malaysia '000</t>
  </si>
  <si>
    <t>In South African Rand '000</t>
  </si>
  <si>
    <t>Taxation paid</t>
  </si>
  <si>
    <t>Net cash used in operating activities</t>
  </si>
  <si>
    <t>CASH FLOWS FROM INVESTING ACTIVITIES</t>
  </si>
  <si>
    <t>Net cash used in investing activities</t>
  </si>
  <si>
    <t>CASH FLOWS FROM FINANCING ACTIVITIES</t>
  </si>
  <si>
    <t>The total number of shares held as treasury shares as at 31 December 2005 was 5,444,500 at a total cost of RM2,641,149.37.  The shares purchased are being held as treasury shares in accordance with the provision of Section 67A of the Companies Act,1965. None of the treasury shares held were sold or cancelled during the quarter under review and the financial year to date.</t>
  </si>
  <si>
    <t>The Directors are of the opinion that the Group will continue to perform satisfactorily in the forth coming financial year.</t>
  </si>
  <si>
    <t xml:space="preserve">There  were no profits arising from the sale of unquoted investments or properties for the current quarter and financial year-to-date ended 31 December 2005.  </t>
  </si>
  <si>
    <t>These figures have not been audited.</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</si>
</sst>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00_);_(* \(#,##0.0000\);_(* &quot;-&quot;??_);_(@_)"/>
    <numFmt numFmtId="168" formatCode="#,##0;[Red]\(#,##0\)"/>
    <numFmt numFmtId="169" formatCode="#,##0.00;[Red]\(#,##0.00\)"/>
    <numFmt numFmtId="170" formatCode="#,##0.00;\(#,##0.00\)"/>
    <numFmt numFmtId="171" formatCode="#,##0.00;\(#,##0\)"/>
    <numFmt numFmtId="172" formatCode="_-* #,##0_-;\-* #,##0_-;_-* &quot;-&quot;??_-;_-@_-"/>
    <numFmt numFmtId="173" formatCode="0.0%"/>
    <numFmt numFmtId="174" formatCode="#,##0;\(#,##0\)"/>
    <numFmt numFmtId="175" formatCode="mm/dd/yy"/>
    <numFmt numFmtId="176" formatCode="_(* #,##0.00000_);_(* \(#,##0.00000\);_(* &quot;-&quot;??_);_(@_)"/>
    <numFmt numFmtId="177" formatCode="0.0000"/>
    <numFmt numFmtId="178" formatCode="#,##0.000000_);\(#,##0.000000\)"/>
    <numFmt numFmtId="179" formatCode="#,##0.00000000000_);\(#,##0.00000000000\)"/>
    <numFmt numFmtId="180" formatCode="_(* #,##0.000_);_(* \(#,##0.000\);_(* &quot;-&quot;??_);_(@_)"/>
    <numFmt numFmtId="181" formatCode="_(* #,##0.00000000_);_(* \(#,##0.00000000\);_(* &quot;-&quot;??_);_(@_)"/>
    <numFmt numFmtId="182" formatCode="_(* #,##0.000000000_);_(* \(#,##0.000000000\);_(* &quot;-&quot;??_);_(@_)"/>
    <numFmt numFmtId="183" formatCode="#,##0.00000000_);\(#,##0.00000000\)"/>
    <numFmt numFmtId="184" formatCode="_(* #,##0.0_);_(* \(#,##0.0\);_(* &quot;-&quot;??_);_(@_)"/>
    <numFmt numFmtId="185" formatCode="[$-409]dddd\,\ mmmm\ dd\,\ yyyy"/>
    <numFmt numFmtId="186" formatCode="#,##0.0;[Red]\(#,##0.0\)"/>
    <numFmt numFmtId="187" formatCode="[$-409]h:mm:ss\ AM/PM"/>
    <numFmt numFmtId="188" formatCode="#\ ??/100"/>
    <numFmt numFmtId="189" formatCode="00000"/>
    <numFmt numFmtId="190" formatCode="#,##0.000"/>
    <numFmt numFmtId="191" formatCode="[$-F800]dddd\,\ mmmm\ dd\,\ yyyy"/>
    <numFmt numFmtId="192" formatCode="_(* #,##0.000000_);_(* \(#,##0.000000\);_(* &quot;-&quot;??_);_(@_)"/>
    <numFmt numFmtId="193" formatCode="_(* #,##0.0000000_);_(* \(#,##0.0000000\);_(* &quot;-&quot;??_);_(@_)"/>
    <numFmt numFmtId="194" formatCode="_(* #,##0.000000000_);_(* \(#,##0.000000000\);_(* &quot;-&quot;?????????_);_(@_)"/>
    <numFmt numFmtId="195" formatCode="_(* #,##0.0000000000_);_(* \(#,##0.0000000000\);_(* &quot;-&quot;??_);_(@_)"/>
    <numFmt numFmtId="196" formatCode="_(* #,##0.00000000000_);_(* \(#,##0.00000000000\);_(* &quot;-&quot;??_);_(@_)"/>
    <numFmt numFmtId="197" formatCode="_(* #,##0.000000000000_);_(* \(#,##0.000000000000\);_(* &quot;-&quot;??_);_(@_)"/>
    <numFmt numFmtId="198" formatCode="_(* #,##0.0000000000000_);_(* \(#,##0.0000000000000\);_(* &quot;-&quot;??_);_(@_)"/>
    <numFmt numFmtId="199" formatCode="_(* #,##0.00000000000000_);_(* \(#,##0.00000000000000\);_(* &quot;-&quot;??_);_(@_)"/>
    <numFmt numFmtId="200" formatCode="_(* #,##0.000000000000000_);_(* \(#,##0.000000000000000\);_(* &quot;-&quot;??_);_(@_)"/>
    <numFmt numFmtId="201" formatCode="_(* #,##0.000000000000000_);_(* \(#,##0.000000000000000\);_(* &quot;-&quot;???????????????_);_(@_)"/>
    <numFmt numFmtId="202" formatCode="_(* #,##0.0000000000000000_);_(* \(#,##0.0000000000000000\);_(* &quot;-&quot;??_);_(@_)"/>
    <numFmt numFmtId="203" formatCode="_(* #,##0.00000000000000000_);_(* \(#,##0.00000000000000000\);_(* &quot;-&quot;??_);_(@_)"/>
    <numFmt numFmtId="204" formatCode="_(* #,##0.000000000000000000_);_(* \(#,##0.000000000000000000\);_(* &quot;-&quot;??_);_(@_)"/>
    <numFmt numFmtId="205" formatCode="_(* #,##0.0000000000000000000_);_(* \(#,##0.0000000000000000000\);_(* &quot;-&quot;??_);_(@_)"/>
    <numFmt numFmtId="206" formatCode="_(* #,##0.00000000000000000000_);_(* \(#,##0.00000000000000000000\);_(* &quot;-&quot;??_);_(@_)"/>
    <numFmt numFmtId="207" formatCode="_(* #,##0.000000000000000000000_);_(* \(#,##0.000000000000000000000\);_(* &quot;-&quot;??_);_(@_)"/>
    <numFmt numFmtId="208" formatCode="_(* #,##0.0000000000000000000000_);_(* \(#,##0.0000000000000000000000\);_(* &quot;-&quot;??_);_(@_)"/>
    <numFmt numFmtId="209" formatCode="_(* #,##0.00000000000000000000000_);_(* \(#,##0.00000000000000000000000\);_(* &quot;-&quot;??_);_(@_)"/>
    <numFmt numFmtId="210" formatCode="_(* #,##0.00000000000000000000000_);_(* \(#,##0.00000000000000000000000\);_(* &quot;-&quot;???????????????????????_);_(@_)"/>
    <numFmt numFmtId="211" formatCode="_(* #,##0.000000000000000000000000_);_(* \(#,##0.000000000000000000000000\);_(* &quot;-&quot;??_);_(@_)"/>
    <numFmt numFmtId="212" formatCode="_(* #,##0.0000000000000000000000000_);_(* \(#,##0.0000000000000000000000000\);_(* &quot;-&quot;??_);_(@_)"/>
    <numFmt numFmtId="213" formatCode="#,##0.000;[Red]\(#,##0.000\)"/>
    <numFmt numFmtId="214" formatCode="#,##0.0000;[Red]\(#,##0.0000\)"/>
    <numFmt numFmtId="215" formatCode="#,##0.00000;[Red]\(#,##0.00000\)"/>
    <numFmt numFmtId="216" formatCode="#,##0.000000;[Red]\(#,##0.000000\)"/>
    <numFmt numFmtId="217" formatCode="#,##0.0000000;[Red]\(#,##0.0000000\)"/>
    <numFmt numFmtId="218" formatCode="#,##0.00000000;[Red]\(#,##0.00000000\)"/>
    <numFmt numFmtId="219" formatCode="_(* #,##0.0000_);_(* \(#,##0.0000\);_(* &quot;-&quot;????_);_(@_)"/>
    <numFmt numFmtId="220" formatCode="_(* #,##0.000_);_(* \(#,##0.000\);_(* &quot;-&quot;???_);_(@_)"/>
    <numFmt numFmtId="221" formatCode="0.0"/>
    <numFmt numFmtId="222" formatCode="#,##0.0;\(#,##0.0\)"/>
    <numFmt numFmtId="223" formatCode="_(* #,##0.0_);_(* \(#,##0.0\);_(* &quot;-&quot;?_);_(@_)"/>
    <numFmt numFmtId="224" formatCode="0.000%"/>
  </numFmts>
  <fonts count="20">
    <font>
      <sz val="12"/>
      <name val="Book Antiqua"/>
      <family val="0"/>
    </font>
    <font>
      <b/>
      <sz val="12"/>
      <name val="Book Antiqua"/>
      <family val="0"/>
    </font>
    <font>
      <i/>
      <sz val="12"/>
      <name val="Book Antiqua"/>
      <family val="0"/>
    </font>
    <font>
      <b/>
      <i/>
      <sz val="12"/>
      <name val="Book Antiqua"/>
      <family val="0"/>
    </font>
    <font>
      <u val="single"/>
      <sz val="12"/>
      <color indexed="12"/>
      <name val="Book Antiqua"/>
      <family val="0"/>
    </font>
    <font>
      <u val="single"/>
      <sz val="12"/>
      <color indexed="36"/>
      <name val="Book Antiqua"/>
      <family val="0"/>
    </font>
    <font>
      <b/>
      <sz val="10"/>
      <name val="Tahoma"/>
      <family val="2"/>
    </font>
    <font>
      <sz val="10"/>
      <name val="Tahoma"/>
      <family val="2"/>
    </font>
    <font>
      <sz val="12"/>
      <name val="Tahoma"/>
      <family val="2"/>
    </font>
    <font>
      <b/>
      <u val="single"/>
      <sz val="10"/>
      <name val="Tahoma"/>
      <family val="2"/>
    </font>
    <font>
      <u val="single"/>
      <sz val="10"/>
      <name val="Tahoma"/>
      <family val="2"/>
    </font>
    <font>
      <sz val="9"/>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sz val="9"/>
      <name val="Arial"/>
      <family val="2"/>
    </font>
    <font>
      <b/>
      <sz val="10"/>
      <color indexed="22"/>
      <name val="Tahoma"/>
      <family val="2"/>
    </font>
  </fonts>
  <fills count="2">
    <fill>
      <patternFill/>
    </fill>
    <fill>
      <patternFill patternType="gray125"/>
    </fill>
  </fills>
  <borders count="23">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style="thin"/>
      <right>
        <color indexed="63"/>
      </right>
      <top>
        <color indexed="63"/>
      </top>
      <bottom style="double"/>
    </border>
    <border>
      <left style="thin"/>
      <right>
        <color indexed="63"/>
      </right>
      <top style="thin"/>
      <bottom>
        <color indexed="63"/>
      </bottom>
    </border>
    <border>
      <left>
        <color indexed="63"/>
      </left>
      <right>
        <color indexed="63"/>
      </right>
      <top style="double"/>
      <bottom style="double"/>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43" fontId="7" fillId="0" borderId="0" xfId="15" applyFont="1" applyAlignment="1">
      <alignment/>
    </xf>
    <xf numFmtId="166" fontId="7" fillId="0" borderId="0" xfId="15" applyNumberFormat="1" applyFont="1" applyAlignment="1">
      <alignment horizontal="center"/>
    </xf>
    <xf numFmtId="166" fontId="7" fillId="0" borderId="0" xfId="15" applyNumberFormat="1" applyFont="1" applyAlignment="1">
      <alignment/>
    </xf>
    <xf numFmtId="166" fontId="7" fillId="0" borderId="0" xfId="15" applyNumberFormat="1" applyFont="1" applyBorder="1" applyAlignment="1">
      <alignment/>
    </xf>
    <xf numFmtId="166" fontId="7" fillId="0" borderId="0" xfId="15" applyNumberFormat="1" applyFont="1" applyBorder="1" applyAlignment="1">
      <alignment horizontal="right"/>
    </xf>
    <xf numFmtId="0" fontId="7" fillId="0" borderId="0" xfId="0" applyFont="1" applyAlignment="1">
      <alignment horizontal="center"/>
    </xf>
    <xf numFmtId="43" fontId="7" fillId="0" borderId="0" xfId="15" applyFont="1" applyAlignment="1">
      <alignment horizontal="center"/>
    </xf>
    <xf numFmtId="43" fontId="7" fillId="0" borderId="0" xfId="15" applyFont="1" applyBorder="1" applyAlignment="1">
      <alignment/>
    </xf>
    <xf numFmtId="43" fontId="7" fillId="0" borderId="0" xfId="15" applyFont="1" applyFill="1" applyAlignment="1">
      <alignment/>
    </xf>
    <xf numFmtId="168" fontId="7" fillId="0" borderId="0" xfId="0" applyNumberFormat="1" applyFont="1" applyFill="1" applyAlignment="1" applyProtection="1">
      <alignment horizontal="left"/>
      <protection/>
    </xf>
    <xf numFmtId="0" fontId="6" fillId="0" borderId="0" xfId="0" applyFont="1" applyAlignment="1">
      <alignment/>
    </xf>
    <xf numFmtId="0" fontId="7" fillId="0" borderId="0" xfId="0" applyFont="1" applyAlignment="1">
      <alignment/>
    </xf>
    <xf numFmtId="166" fontId="6" fillId="0" borderId="0" xfId="15" applyNumberFormat="1" applyFont="1" applyAlignment="1">
      <alignment/>
    </xf>
    <xf numFmtId="166" fontId="7" fillId="0" borderId="0" xfId="15" applyNumberFormat="1" applyFont="1" applyFill="1" applyAlignment="1">
      <alignment/>
    </xf>
    <xf numFmtId="0" fontId="9" fillId="0" borderId="0" xfId="0" applyFont="1" applyAlignment="1">
      <alignment/>
    </xf>
    <xf numFmtId="0" fontId="7" fillId="0" borderId="0" xfId="0" applyFont="1" applyAlignment="1">
      <alignment horizontal="right"/>
    </xf>
    <xf numFmtId="0" fontId="6" fillId="0" borderId="0" xfId="0" applyFont="1" applyAlignment="1">
      <alignment horizontal="right"/>
    </xf>
    <xf numFmtId="166" fontId="6" fillId="0" borderId="0" xfId="15" applyNumberFormat="1" applyFont="1" applyAlignment="1">
      <alignment horizontal="center"/>
    </xf>
    <xf numFmtId="166" fontId="7" fillId="0" borderId="0" xfId="15" applyNumberFormat="1" applyFont="1" applyFill="1" applyBorder="1" applyAlignment="1">
      <alignment/>
    </xf>
    <xf numFmtId="0" fontId="7" fillId="0" borderId="0" xfId="0" applyFont="1" applyFill="1" applyAlignment="1">
      <alignment/>
    </xf>
    <xf numFmtId="166" fontId="7" fillId="0" borderId="0" xfId="0" applyNumberFormat="1" applyFont="1" applyFill="1" applyAlignment="1">
      <alignment/>
    </xf>
    <xf numFmtId="166" fontId="7" fillId="0" borderId="1" xfId="15" applyNumberFormat="1" applyFont="1" applyFill="1" applyBorder="1" applyAlignment="1">
      <alignment/>
    </xf>
    <xf numFmtId="0" fontId="6" fillId="0" borderId="0" xfId="0" applyFont="1" applyFill="1" applyAlignment="1">
      <alignment/>
    </xf>
    <xf numFmtId="0" fontId="7" fillId="0" borderId="0" xfId="0" applyFont="1" applyFill="1" applyBorder="1" applyAlignment="1">
      <alignment horizontal="center"/>
    </xf>
    <xf numFmtId="166" fontId="7" fillId="0" borderId="0" xfId="0" applyNumberFormat="1" applyFont="1" applyBorder="1" applyAlignment="1">
      <alignment/>
    </xf>
    <xf numFmtId="166" fontId="7" fillId="0" borderId="1" xfId="15" applyNumberFormat="1" applyFont="1" applyBorder="1" applyAlignment="1">
      <alignment/>
    </xf>
    <xf numFmtId="166"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43" fontId="7" fillId="0" borderId="0" xfId="0" applyNumberFormat="1" applyFont="1" applyAlignment="1">
      <alignment/>
    </xf>
    <xf numFmtId="166" fontId="6" fillId="0" borderId="2" xfId="15" applyNumberFormat="1" applyFont="1" applyBorder="1" applyAlignment="1">
      <alignment horizontal="right"/>
    </xf>
    <xf numFmtId="0" fontId="6" fillId="0" borderId="0" xfId="0" applyFont="1" applyBorder="1" applyAlignment="1">
      <alignment horizontal="right"/>
    </xf>
    <xf numFmtId="166" fontId="6" fillId="0" borderId="0" xfId="15" applyNumberFormat="1" applyFont="1" applyBorder="1" applyAlignment="1">
      <alignment horizontal="right"/>
    </xf>
    <xf numFmtId="0" fontId="7" fillId="0" borderId="3" xfId="0" applyFont="1" applyBorder="1" applyAlignment="1">
      <alignment/>
    </xf>
    <xf numFmtId="0" fontId="7" fillId="0" borderId="0" xfId="0" applyFont="1" applyFill="1" applyAlignment="1">
      <alignment horizontal="justify" vertical="top" wrapText="1"/>
    </xf>
    <xf numFmtId="0" fontId="12" fillId="0" borderId="0" xfId="0" applyFont="1" applyAlignment="1">
      <alignment/>
    </xf>
    <xf numFmtId="166" fontId="6" fillId="0" borderId="0" xfId="15" applyNumberFormat="1" applyFont="1" applyAlignment="1">
      <alignment horizontal="right"/>
    </xf>
    <xf numFmtId="0" fontId="7" fillId="0" borderId="4" xfId="0" applyFont="1" applyBorder="1" applyAlignment="1">
      <alignment/>
    </xf>
    <xf numFmtId="166" fontId="7" fillId="0" borderId="0" xfId="15" applyNumberFormat="1" applyFont="1" applyFill="1" applyBorder="1" applyAlignment="1">
      <alignment/>
    </xf>
    <xf numFmtId="0" fontId="6" fillId="0" borderId="0" xfId="0" applyFont="1" applyFill="1" applyAlignment="1">
      <alignment/>
    </xf>
    <xf numFmtId="0" fontId="7" fillId="0" borderId="0" xfId="0"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66" fontId="7" fillId="0" borderId="0" xfId="15" applyNumberFormat="1" applyFont="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174" fontId="7" fillId="0" borderId="0" xfId="15" applyNumberFormat="1" applyFont="1" applyBorder="1" applyAlignment="1">
      <alignment horizontal="right"/>
    </xf>
    <xf numFmtId="166" fontId="6" fillId="0" borderId="0" xfId="15" applyNumberFormat="1" applyFont="1" applyFill="1" applyAlignment="1">
      <alignment/>
    </xf>
    <xf numFmtId="0" fontId="6" fillId="0" borderId="0" xfId="15"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15" applyNumberFormat="1" applyFont="1" applyBorder="1" applyAlignment="1">
      <alignment/>
    </xf>
    <xf numFmtId="37" fontId="7" fillId="0" borderId="0" xfId="0" applyNumberFormat="1" applyFont="1" applyBorder="1" applyAlignment="1">
      <alignment/>
    </xf>
    <xf numFmtId="37" fontId="7" fillId="0" borderId="0" xfId="15" applyNumberFormat="1" applyFont="1" applyAlignment="1">
      <alignment/>
    </xf>
    <xf numFmtId="37" fontId="7" fillId="0" borderId="0" xfId="15"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15" applyNumberFormat="1" applyFont="1" applyAlignment="1">
      <alignment/>
    </xf>
    <xf numFmtId="39" fontId="7" fillId="0" borderId="0" xfId="0" applyNumberFormat="1" applyFont="1" applyAlignment="1">
      <alignment/>
    </xf>
    <xf numFmtId="41" fontId="7" fillId="0" borderId="0" xfId="0" applyNumberFormat="1" applyFont="1" applyBorder="1" applyAlignment="1">
      <alignment/>
    </xf>
    <xf numFmtId="41" fontId="7" fillId="0" borderId="0" xfId="0" applyNumberFormat="1" applyFont="1" applyFill="1" applyBorder="1" applyAlignment="1">
      <alignment horizontal="center"/>
    </xf>
    <xf numFmtId="41" fontId="7" fillId="0" borderId="0" xfId="0" applyNumberFormat="1" applyFont="1" applyFill="1" applyBorder="1" applyAlignment="1">
      <alignment/>
    </xf>
    <xf numFmtId="41" fontId="7" fillId="0" borderId="1" xfId="0" applyNumberFormat="1" applyFont="1" applyFill="1" applyBorder="1" applyAlignment="1">
      <alignment horizontal="center"/>
    </xf>
    <xf numFmtId="41" fontId="7" fillId="0" borderId="5" xfId="0" applyNumberFormat="1" applyFont="1" applyFill="1" applyBorder="1" applyAlignment="1">
      <alignment/>
    </xf>
    <xf numFmtId="41" fontId="7" fillId="0" borderId="0" xfId="0" applyNumberFormat="1" applyFont="1" applyFill="1" applyAlignment="1">
      <alignment/>
    </xf>
    <xf numFmtId="37" fontId="7" fillId="0" borderId="0" xfId="15" applyNumberFormat="1" applyFont="1" applyBorder="1" applyAlignment="1">
      <alignment horizontal="right"/>
    </xf>
    <xf numFmtId="165" fontId="7" fillId="0" borderId="0" xfId="15" applyNumberFormat="1" applyFont="1" applyAlignment="1">
      <alignment horizontal="right"/>
    </xf>
    <xf numFmtId="41" fontId="7" fillId="0" borderId="0" xfId="0" applyNumberFormat="1" applyFont="1" applyBorder="1" applyAlignment="1">
      <alignment horizontal="right"/>
    </xf>
    <xf numFmtId="174" fontId="7" fillId="0" borderId="0" xfId="0" applyNumberFormat="1" applyFont="1" applyFill="1" applyAlignment="1">
      <alignment horizontal="right"/>
    </xf>
    <xf numFmtId="174" fontId="7" fillId="0" borderId="0" xfId="15" applyNumberFormat="1" applyFont="1" applyFill="1" applyAlignment="1">
      <alignment horizontal="righ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0" fillId="0" borderId="0" xfId="0" applyNumberFormat="1" applyAlignment="1">
      <alignment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15" applyNumberFormat="1" applyFont="1" applyBorder="1" applyAlignment="1">
      <alignment horizontal="center"/>
    </xf>
    <xf numFmtId="37" fontId="6" fillId="0" borderId="0" xfId="15"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0" xfId="0" applyNumberFormat="1" applyFont="1" applyBorder="1" applyAlignment="1">
      <alignment horizontal="right"/>
    </xf>
    <xf numFmtId="37" fontId="6" fillId="0" borderId="3" xfId="0" applyNumberFormat="1" applyFont="1" applyFill="1" applyBorder="1" applyAlignment="1">
      <alignment horizontal="right"/>
    </xf>
    <xf numFmtId="37" fontId="7" fillId="0" borderId="6"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3" xfId="15" applyNumberFormat="1" applyFont="1" applyBorder="1" applyAlignment="1">
      <alignment horizontal="right"/>
    </xf>
    <xf numFmtId="37" fontId="7" fillId="0" borderId="6" xfId="15" applyNumberFormat="1" applyFont="1" applyBorder="1" applyAlignment="1">
      <alignment horizontal="right"/>
    </xf>
    <xf numFmtId="37" fontId="17" fillId="0" borderId="3" xfId="15" applyNumberFormat="1" applyFont="1" applyBorder="1" applyAlignment="1">
      <alignment horizontal="right"/>
    </xf>
    <xf numFmtId="39" fontId="6" fillId="0" borderId="3" xfId="15" applyNumberFormat="1" applyFont="1" applyBorder="1" applyAlignment="1">
      <alignment horizontal="right"/>
    </xf>
    <xf numFmtId="39" fontId="7" fillId="0" borderId="0" xfId="15" applyNumberFormat="1" applyFont="1" applyBorder="1" applyAlignment="1">
      <alignment horizontal="right"/>
    </xf>
    <xf numFmtId="39" fontId="7" fillId="0" borderId="6" xfId="15" applyNumberFormat="1" applyFont="1" applyBorder="1" applyAlignment="1">
      <alignment horizontal="right"/>
    </xf>
    <xf numFmtId="39" fontId="6" fillId="0" borderId="3" xfId="0" applyNumberFormat="1" applyFont="1" applyBorder="1" applyAlignment="1">
      <alignment horizontal="right"/>
    </xf>
    <xf numFmtId="39" fontId="7" fillId="0" borderId="0" xfId="0" applyNumberFormat="1" applyFont="1" applyBorder="1" applyAlignment="1">
      <alignment horizontal="right"/>
    </xf>
    <xf numFmtId="39" fontId="7" fillId="0" borderId="6" xfId="0" applyNumberFormat="1" applyFont="1" applyBorder="1" applyAlignment="1">
      <alignment horizontal="right"/>
    </xf>
    <xf numFmtId="39" fontId="6" fillId="0" borderId="7" xfId="15" applyNumberFormat="1" applyFont="1" applyBorder="1" applyAlignment="1">
      <alignment horizontal="right"/>
    </xf>
    <xf numFmtId="39" fontId="7" fillId="0" borderId="1" xfId="15" applyNumberFormat="1" applyFont="1" applyBorder="1" applyAlignment="1">
      <alignment horizontal="right"/>
    </xf>
    <xf numFmtId="39" fontId="7" fillId="0" borderId="8" xfId="15" applyNumberFormat="1" applyFont="1" applyBorder="1" applyAlignment="1">
      <alignment horizontal="right"/>
    </xf>
    <xf numFmtId="174" fontId="6" fillId="0" borderId="0" xfId="15" applyNumberFormat="1" applyFont="1" applyBorder="1" applyAlignment="1">
      <alignment horizontal="right"/>
    </xf>
    <xf numFmtId="0" fontId="18" fillId="0" borderId="0" xfId="0" applyFont="1" applyBorder="1" applyAlignment="1">
      <alignment horizontal="right"/>
    </xf>
    <xf numFmtId="37" fontId="6" fillId="0" borderId="7" xfId="0" applyNumberFormat="1" applyFont="1" applyFill="1" applyBorder="1" applyAlignment="1">
      <alignment horizontal="right"/>
    </xf>
    <xf numFmtId="37" fontId="6" fillId="0" borderId="1" xfId="0" applyNumberFormat="1" applyFont="1" applyFill="1" applyBorder="1" applyAlignment="1">
      <alignment horizontal="right"/>
    </xf>
    <xf numFmtId="37" fontId="7" fillId="0" borderId="8" xfId="0" applyNumberFormat="1" applyFont="1" applyFill="1" applyBorder="1" applyAlignment="1">
      <alignment horizontal="right"/>
    </xf>
    <xf numFmtId="166" fontId="7" fillId="0" borderId="4" xfId="15" applyNumberFormat="1" applyFont="1" applyFill="1" applyBorder="1" applyAlignment="1">
      <alignment horizontal="right"/>
    </xf>
    <xf numFmtId="166" fontId="7" fillId="0" borderId="4" xfId="15" applyNumberFormat="1" applyFont="1" applyBorder="1" applyAlignment="1">
      <alignment horizontal="right"/>
    </xf>
    <xf numFmtId="166" fontId="7" fillId="0" borderId="9" xfId="15" applyNumberFormat="1" applyFont="1" applyBorder="1" applyAlignment="1">
      <alignment horizontal="right"/>
    </xf>
    <xf numFmtId="166" fontId="7" fillId="0" borderId="2" xfId="15" applyNumberFormat="1" applyFont="1" applyBorder="1" applyAlignment="1">
      <alignment horizontal="right"/>
    </xf>
    <xf numFmtId="166" fontId="6" fillId="0" borderId="4" xfId="15" applyNumberFormat="1" applyFont="1" applyFill="1" applyBorder="1" applyAlignment="1">
      <alignment horizontal="right"/>
    </xf>
    <xf numFmtId="166" fontId="6" fillId="0" borderId="4" xfId="15" applyNumberFormat="1" applyFont="1" applyBorder="1" applyAlignment="1">
      <alignment horizontal="right"/>
    </xf>
    <xf numFmtId="166" fontId="6" fillId="0" borderId="9" xfId="15" applyNumberFormat="1" applyFont="1" applyBorder="1" applyAlignment="1">
      <alignment horizontal="right"/>
    </xf>
    <xf numFmtId="165" fontId="6" fillId="0" borderId="0" xfId="15" applyNumberFormat="1" applyFont="1" applyAlignment="1">
      <alignment horizontal="right"/>
    </xf>
    <xf numFmtId="166" fontId="6" fillId="0" borderId="10" xfId="15" applyNumberFormat="1" applyFont="1" applyBorder="1" applyAlignment="1">
      <alignment horizontal="right"/>
    </xf>
    <xf numFmtId="166" fontId="7" fillId="0" borderId="10" xfId="15" applyNumberFormat="1" applyFont="1" applyBorder="1" applyAlignment="1">
      <alignment horizontal="right"/>
    </xf>
    <xf numFmtId="166" fontId="6" fillId="0" borderId="0" xfId="15" applyNumberFormat="1" applyFont="1" applyFill="1" applyBorder="1" applyAlignment="1">
      <alignment horizontal="right"/>
    </xf>
    <xf numFmtId="174" fontId="7" fillId="0" borderId="1" xfId="15" applyNumberFormat="1" applyFont="1" applyBorder="1" applyAlignment="1">
      <alignment horizontal="right"/>
    </xf>
    <xf numFmtId="39" fontId="7" fillId="0" borderId="4" xfId="0" applyNumberFormat="1" applyFont="1" applyBorder="1" applyAlignment="1">
      <alignment horizontal="right"/>
    </xf>
    <xf numFmtId="174" fontId="6" fillId="0" borderId="3" xfId="15" applyNumberFormat="1" applyFont="1" applyBorder="1" applyAlignment="1">
      <alignment horizontal="right"/>
    </xf>
    <xf numFmtId="174" fontId="7" fillId="0" borderId="6" xfId="15" applyNumberFormat="1" applyFont="1" applyBorder="1" applyAlignment="1">
      <alignment horizontal="right"/>
    </xf>
    <xf numFmtId="174" fontId="6" fillId="0" borderId="7" xfId="15" applyNumberFormat="1" applyFont="1" applyBorder="1" applyAlignment="1">
      <alignment horizontal="right"/>
    </xf>
    <xf numFmtId="174" fontId="7" fillId="0" borderId="8" xfId="15" applyNumberFormat="1" applyFont="1" applyBorder="1" applyAlignment="1">
      <alignment horizontal="right"/>
    </xf>
    <xf numFmtId="174" fontId="17" fillId="0" borderId="3" xfId="15" applyNumberFormat="1" applyFont="1" applyBorder="1" applyAlignment="1">
      <alignment horizontal="right"/>
    </xf>
    <xf numFmtId="174" fontId="13" fillId="0" borderId="6" xfId="15" applyNumberFormat="1" applyFont="1" applyBorder="1" applyAlignment="1">
      <alignment horizontal="right"/>
    </xf>
    <xf numFmtId="174" fontId="6" fillId="0" borderId="3" xfId="0" applyNumberFormat="1" applyFont="1" applyBorder="1" applyAlignment="1">
      <alignment horizontal="right"/>
    </xf>
    <xf numFmtId="174" fontId="7" fillId="0" borderId="6" xfId="0" applyNumberFormat="1" applyFont="1" applyBorder="1" applyAlignment="1">
      <alignment horizontal="right"/>
    </xf>
    <xf numFmtId="174" fontId="7" fillId="0" borderId="11" xfId="15" applyNumberFormat="1" applyFont="1" applyBorder="1" applyAlignment="1">
      <alignment horizontal="right"/>
    </xf>
    <xf numFmtId="174" fontId="7" fillId="0" borderId="0" xfId="0" applyNumberFormat="1" applyFont="1" applyBorder="1" applyAlignment="1">
      <alignment/>
    </xf>
    <xf numFmtId="174" fontId="6" fillId="0" borderId="12" xfId="15" applyNumberFormat="1" applyFont="1" applyBorder="1" applyAlignment="1">
      <alignment horizontal="right"/>
    </xf>
    <xf numFmtId="174" fontId="6" fillId="0" borderId="1" xfId="15" applyNumberFormat="1" applyFont="1" applyBorder="1" applyAlignment="1">
      <alignment horizontal="right"/>
    </xf>
    <xf numFmtId="174" fontId="6" fillId="0" borderId="0" xfId="15" applyNumberFormat="1" applyFont="1" applyFill="1" applyBorder="1" applyAlignment="1">
      <alignment horizontal="right"/>
    </xf>
    <xf numFmtId="174" fontId="6" fillId="0" borderId="13" xfId="15" applyNumberFormat="1" applyFont="1" applyBorder="1" applyAlignment="1">
      <alignment horizontal="right"/>
    </xf>
    <xf numFmtId="166" fontId="7" fillId="0" borderId="14" xfId="15" applyNumberFormat="1" applyFont="1" applyBorder="1" applyAlignment="1">
      <alignment/>
    </xf>
    <xf numFmtId="43" fontId="7" fillId="0" borderId="0" xfId="15" applyFont="1" applyBorder="1" applyAlignment="1">
      <alignment horizontal="right"/>
    </xf>
    <xf numFmtId="43" fontId="7" fillId="0" borderId="9" xfId="15" applyFont="1" applyBorder="1" applyAlignment="1">
      <alignment horizontal="right"/>
    </xf>
    <xf numFmtId="43" fontId="6" fillId="0" borderId="9" xfId="15" applyFont="1" applyBorder="1" applyAlignment="1">
      <alignment horizontal="right"/>
    </xf>
    <xf numFmtId="0" fontId="16" fillId="0" borderId="0" xfId="0" applyFont="1" applyFill="1" applyAlignment="1">
      <alignment horizontal="center"/>
    </xf>
    <xf numFmtId="0" fontId="16" fillId="0" borderId="0" xfId="0" applyFont="1" applyAlignment="1">
      <alignment horizontal="center"/>
    </xf>
    <xf numFmtId="38" fontId="7" fillId="0" borderId="0" xfId="0" applyNumberFormat="1" applyFont="1" applyFill="1" applyAlignment="1">
      <alignment/>
    </xf>
    <xf numFmtId="38" fontId="7" fillId="0" borderId="0" xfId="0" applyNumberFormat="1" applyFont="1" applyAlignment="1">
      <alignment/>
    </xf>
    <xf numFmtId="174" fontId="6" fillId="0" borderId="15" xfId="15" applyNumberFormat="1" applyFont="1" applyBorder="1" applyAlignment="1">
      <alignment horizontal="right"/>
    </xf>
    <xf numFmtId="165" fontId="7" fillId="0" borderId="0" xfId="0" applyNumberFormat="1" applyFont="1" applyAlignment="1">
      <alignment/>
    </xf>
    <xf numFmtId="10" fontId="7" fillId="0" borderId="0" xfId="21" applyNumberFormat="1" applyFont="1" applyAlignment="1">
      <alignment/>
    </xf>
    <xf numFmtId="43" fontId="6" fillId="0" borderId="0" xfId="15" applyFont="1" applyAlignment="1">
      <alignment horizontal="right"/>
    </xf>
    <xf numFmtId="0" fontId="10" fillId="0" borderId="0" xfId="0" applyFont="1" applyAlignment="1">
      <alignment/>
    </xf>
    <xf numFmtId="9" fontId="7" fillId="0" borderId="0" xfId="21" applyFont="1" applyFill="1" applyAlignment="1">
      <alignment/>
    </xf>
    <xf numFmtId="0" fontId="8"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justify" vertical="top"/>
    </xf>
    <xf numFmtId="0" fontId="7" fillId="0" borderId="0" xfId="0" applyFont="1" applyFill="1" applyAlignment="1">
      <alignment vertical="top"/>
    </xf>
    <xf numFmtId="166" fontId="6" fillId="0" borderId="0" xfId="15" applyNumberFormat="1" applyFont="1" applyFill="1" applyBorder="1" applyAlignment="1">
      <alignment/>
    </xf>
    <xf numFmtId="0" fontId="7" fillId="0" borderId="0" xfId="0" applyFont="1" applyFill="1" applyAlignment="1">
      <alignment horizontal="center"/>
    </xf>
    <xf numFmtId="166" fontId="7" fillId="0" borderId="0" xfId="15" applyNumberFormat="1" applyFont="1" applyFill="1" applyAlignment="1">
      <alignment vertical="top"/>
    </xf>
    <xf numFmtId="0" fontId="7" fillId="0" borderId="0" xfId="0" applyFont="1" applyFill="1" applyAlignment="1">
      <alignment vertical="center"/>
    </xf>
    <xf numFmtId="43" fontId="7" fillId="0" borderId="0" xfId="15" applyFont="1" applyFill="1" applyAlignment="1">
      <alignment horizontal="justify" vertical="top"/>
    </xf>
    <xf numFmtId="0" fontId="0" fillId="0" borderId="0" xfId="0" applyFill="1" applyAlignment="1">
      <alignment horizontal="justify" vertical="top" wrapText="1"/>
    </xf>
    <xf numFmtId="172" fontId="7" fillId="0" borderId="0" xfId="15" applyNumberFormat="1" applyFont="1" applyFill="1" applyBorder="1" applyAlignment="1">
      <alignment/>
    </xf>
    <xf numFmtId="172" fontId="6" fillId="0" borderId="0" xfId="15" applyNumberFormat="1" applyFont="1" applyFill="1" applyAlignment="1" quotePrefix="1">
      <alignment horizontal="right"/>
    </xf>
    <xf numFmtId="0" fontId="6" fillId="0" borderId="0" xfId="0" applyFont="1" applyFill="1" applyAlignment="1">
      <alignment horizontal="center"/>
    </xf>
    <xf numFmtId="172" fontId="7" fillId="0" borderId="0" xfId="15" applyNumberFormat="1" applyFont="1" applyFill="1" applyAlignment="1">
      <alignment/>
    </xf>
    <xf numFmtId="0" fontId="8" fillId="0" borderId="0" xfId="0" applyFont="1" applyFill="1" applyAlignment="1">
      <alignment horizontal="justify" vertical="top" wrapText="1"/>
    </xf>
    <xf numFmtId="172" fontId="7" fillId="0" borderId="0" xfId="0" applyNumberFormat="1" applyFont="1" applyFill="1" applyAlignment="1">
      <alignment/>
    </xf>
    <xf numFmtId="174" fontId="6" fillId="0" borderId="6" xfId="0" applyNumberFormat="1" applyFont="1" applyFill="1" applyBorder="1" applyAlignment="1">
      <alignment horizontal="right"/>
    </xf>
    <xf numFmtId="174" fontId="13" fillId="0" borderId="11" xfId="15" applyNumberFormat="1" applyFont="1" applyBorder="1" applyAlignment="1">
      <alignment horizontal="right"/>
    </xf>
    <xf numFmtId="43" fontId="7" fillId="0" borderId="0" xfId="15" applyFont="1" applyFill="1" applyAlignment="1">
      <alignment horizontal="justify" vertical="top" wrapText="1"/>
    </xf>
    <xf numFmtId="43" fontId="7" fillId="0" borderId="0" xfId="0" applyNumberFormat="1" applyFont="1" applyFill="1" applyAlignment="1">
      <alignment/>
    </xf>
    <xf numFmtId="41" fontId="7" fillId="0" borderId="0" xfId="0" applyNumberFormat="1" applyFont="1" applyAlignment="1">
      <alignment horizontal="center"/>
    </xf>
    <xf numFmtId="41" fontId="7" fillId="0" borderId="0" xfId="0" applyNumberFormat="1" applyFont="1" applyAlignment="1">
      <alignment/>
    </xf>
    <xf numFmtId="174" fontId="7" fillId="0" borderId="15" xfId="15" applyNumberFormat="1" applyFont="1" applyBorder="1" applyAlignment="1">
      <alignment horizontal="right"/>
    </xf>
    <xf numFmtId="10" fontId="6" fillId="0" borderId="3" xfId="21" applyNumberFormat="1" applyFont="1" applyBorder="1" applyAlignment="1">
      <alignment horizontal="right"/>
    </xf>
    <xf numFmtId="174" fontId="6" fillId="0" borderId="16" xfId="15" applyNumberFormat="1" applyFont="1" applyBorder="1" applyAlignment="1">
      <alignment horizontal="right"/>
    </xf>
    <xf numFmtId="166" fontId="7" fillId="0" borderId="0" xfId="15" applyNumberFormat="1" applyFont="1" applyFill="1" applyBorder="1" applyAlignment="1">
      <alignment horizontal="right"/>
    </xf>
    <xf numFmtId="174" fontId="7" fillId="0" borderId="12" xfId="15" applyNumberFormat="1" applyFont="1" applyBorder="1" applyAlignment="1">
      <alignment horizontal="right"/>
    </xf>
    <xf numFmtId="174" fontId="7" fillId="0" borderId="0" xfId="15" applyNumberFormat="1" applyFont="1" applyFill="1" applyBorder="1" applyAlignment="1">
      <alignment horizontal="right"/>
    </xf>
    <xf numFmtId="174" fontId="7" fillId="0" borderId="13" xfId="15" applyNumberFormat="1" applyFont="1" applyBorder="1" applyAlignment="1">
      <alignment horizontal="right"/>
    </xf>
    <xf numFmtId="0" fontId="6" fillId="0" borderId="2" xfId="0" applyNumberFormat="1" applyFont="1" applyBorder="1" applyAlignment="1">
      <alignment horizontal="right"/>
    </xf>
    <xf numFmtId="0" fontId="6" fillId="0" borderId="4" xfId="0" applyNumberFormat="1" applyFont="1" applyFill="1" applyBorder="1" applyAlignment="1">
      <alignment horizontal="right"/>
    </xf>
    <xf numFmtId="0" fontId="6" fillId="0" borderId="9" xfId="15" applyNumberFormat="1" applyFont="1" applyFill="1" applyBorder="1" applyAlignment="1">
      <alignment horizontal="right"/>
    </xf>
    <xf numFmtId="0" fontId="6" fillId="0" borderId="0" xfId="0" applyNumberFormat="1" applyFont="1" applyBorder="1" applyAlignment="1">
      <alignment horizontal="right"/>
    </xf>
    <xf numFmtId="0" fontId="6" fillId="0" borderId="0" xfId="0" applyNumberFormat="1" applyFont="1" applyFill="1" applyBorder="1" applyAlignment="1">
      <alignment horizontal="right"/>
    </xf>
    <xf numFmtId="0" fontId="6" fillId="0" borderId="0" xfId="15" applyNumberFormat="1" applyFont="1" applyFill="1" applyBorder="1" applyAlignment="1">
      <alignment horizontal="right"/>
    </xf>
    <xf numFmtId="0" fontId="11" fillId="0" borderId="0" xfId="0" applyNumberFormat="1" applyFont="1" applyBorder="1" applyAlignment="1">
      <alignment horizontal="right"/>
    </xf>
    <xf numFmtId="0" fontId="7" fillId="0" borderId="0" xfId="15" applyNumberFormat="1" applyFont="1" applyFill="1" applyBorder="1" applyAlignment="1">
      <alignment horizontal="right"/>
    </xf>
    <xf numFmtId="0" fontId="7" fillId="0" borderId="0" xfId="0" applyNumberFormat="1" applyFont="1" applyFill="1" applyBorder="1" applyAlignment="1">
      <alignment horizontal="right"/>
    </xf>
    <xf numFmtId="16" fontId="7" fillId="0" borderId="0" xfId="0" applyNumberFormat="1" applyFont="1" applyFill="1" applyAlignment="1">
      <alignment/>
    </xf>
    <xf numFmtId="0" fontId="6" fillId="0" borderId="17" xfId="0" applyFont="1" applyFill="1" applyBorder="1" applyAlignment="1">
      <alignment horizontal="center"/>
    </xf>
    <xf numFmtId="0" fontId="12" fillId="0" borderId="0" xfId="0" applyFont="1" applyFill="1" applyAlignment="1">
      <alignment/>
    </xf>
    <xf numFmtId="172" fontId="12" fillId="0" borderId="0" xfId="15" applyNumberFormat="1" applyFont="1" applyFill="1" applyBorder="1" applyAlignment="1">
      <alignment/>
    </xf>
    <xf numFmtId="37" fontId="6" fillId="0" borderId="0" xfId="0" applyNumberFormat="1" applyFont="1" applyFill="1" applyBorder="1" applyAlignment="1">
      <alignment horizontal="right"/>
    </xf>
    <xf numFmtId="166" fontId="7" fillId="0" borderId="5" xfId="15" applyNumberFormat="1" applyFont="1" applyFill="1" applyBorder="1" applyAlignment="1">
      <alignment/>
    </xf>
    <xf numFmtId="166" fontId="7" fillId="0" borderId="0" xfId="15" applyNumberFormat="1" applyFont="1" applyFill="1" applyAlignment="1" quotePrefix="1">
      <alignment/>
    </xf>
    <xf numFmtId="172" fontId="6" fillId="0" borderId="0" xfId="15" applyNumberFormat="1" applyFont="1" applyFill="1" applyAlignment="1">
      <alignment horizontal="right"/>
    </xf>
    <xf numFmtId="172" fontId="7" fillId="0" borderId="15" xfId="15" applyNumberFormat="1" applyFont="1" applyFill="1" applyBorder="1" applyAlignment="1">
      <alignment/>
    </xf>
    <xf numFmtId="0" fontId="6" fillId="0" borderId="0" xfId="0" applyFont="1" applyFill="1" applyAlignment="1">
      <alignment vertical="top"/>
    </xf>
    <xf numFmtId="166" fontId="6" fillId="0" borderId="0" xfId="15" applyNumberFormat="1" applyFont="1" applyFill="1" applyAlignment="1">
      <alignment horizontal="right"/>
    </xf>
    <xf numFmtId="172" fontId="6" fillId="0" borderId="0" xfId="15" applyNumberFormat="1" applyFont="1" applyFill="1" applyAlignment="1">
      <alignment horizontal="center"/>
    </xf>
    <xf numFmtId="0" fontId="7" fillId="0" borderId="0" xfId="0" applyFont="1" applyFill="1" applyAlignment="1" quotePrefix="1">
      <alignment/>
    </xf>
    <xf numFmtId="174" fontId="7" fillId="0" borderId="1" xfId="15" applyNumberFormat="1" applyFont="1" applyFill="1" applyBorder="1" applyAlignment="1">
      <alignment horizontal="right"/>
    </xf>
    <xf numFmtId="174" fontId="7" fillId="0" borderId="15" xfId="15"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vertical="top" wrapText="1"/>
    </xf>
    <xf numFmtId="0" fontId="8" fillId="0" borderId="0" xfId="0" applyFont="1" applyFill="1" applyAlignment="1">
      <alignment/>
    </xf>
    <xf numFmtId="172" fontId="6" fillId="0" borderId="0" xfId="15" applyNumberFormat="1" applyFont="1" applyFill="1" applyBorder="1" applyAlignment="1">
      <alignment horizontal="center"/>
    </xf>
    <xf numFmtId="172" fontId="7" fillId="0" borderId="5" xfId="15" applyNumberFormat="1" applyFont="1" applyFill="1" applyBorder="1" applyAlignment="1">
      <alignment horizontal="center"/>
    </xf>
    <xf numFmtId="172" fontId="7" fillId="0" borderId="18" xfId="15" applyNumberFormat="1" applyFont="1" applyFill="1" applyBorder="1" applyAlignment="1">
      <alignment horizontal="center"/>
    </xf>
    <xf numFmtId="166" fontId="7" fillId="0" borderId="19" xfId="15" applyNumberFormat="1" applyFont="1" applyFill="1" applyBorder="1" applyAlignment="1">
      <alignment/>
    </xf>
    <xf numFmtId="0" fontId="6" fillId="0" borderId="2" xfId="0" applyFont="1" applyFill="1" applyBorder="1" applyAlignment="1">
      <alignment horizontal="center"/>
    </xf>
    <xf numFmtId="0" fontId="6" fillId="0" borderId="12" xfId="0" applyFont="1" applyFill="1" applyBorder="1" applyAlignment="1">
      <alignment horizontal="center"/>
    </xf>
    <xf numFmtId="166" fontId="6" fillId="0" borderId="2" xfId="15" applyNumberFormat="1" applyFont="1" applyFill="1" applyBorder="1" applyAlignment="1">
      <alignment horizontal="center"/>
    </xf>
    <xf numFmtId="0" fontId="6" fillId="0" borderId="20"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6" xfId="0" applyFont="1" applyFill="1" applyBorder="1" applyAlignment="1">
      <alignment horizontal="center"/>
    </xf>
    <xf numFmtId="0" fontId="6" fillId="0" borderId="0" xfId="0" applyFont="1" applyFill="1" applyBorder="1" applyAlignment="1">
      <alignment horizontal="center"/>
    </xf>
    <xf numFmtId="166" fontId="6" fillId="0" borderId="4" xfId="15" applyNumberFormat="1" applyFont="1" applyFill="1" applyBorder="1" applyAlignment="1">
      <alignment horizontal="center"/>
    </xf>
    <xf numFmtId="0" fontId="6" fillId="0" borderId="9" xfId="0" applyFont="1" applyFill="1" applyBorder="1" applyAlignment="1">
      <alignment horizontal="center"/>
    </xf>
    <xf numFmtId="0" fontId="6" fillId="0" borderId="7" xfId="0" applyFont="1" applyFill="1" applyBorder="1" applyAlignment="1">
      <alignment/>
    </xf>
    <xf numFmtId="0" fontId="6" fillId="0" borderId="1" xfId="0" applyFont="1" applyFill="1" applyBorder="1" applyAlignment="1">
      <alignment horizontal="center"/>
    </xf>
    <xf numFmtId="0" fontId="6" fillId="0" borderId="8" xfId="0" applyFont="1" applyFill="1" applyBorder="1" applyAlignment="1">
      <alignment horizontal="center"/>
    </xf>
    <xf numFmtId="43" fontId="7" fillId="0" borderId="19" xfId="15" applyFont="1" applyFill="1" applyBorder="1" applyAlignment="1">
      <alignment/>
    </xf>
    <xf numFmtId="166" fontId="6" fillId="0" borderId="19" xfId="0" applyNumberFormat="1" applyFont="1" applyFill="1" applyBorder="1" applyAlignment="1">
      <alignment/>
    </xf>
    <xf numFmtId="43" fontId="7" fillId="0" borderId="6" xfId="15" applyFont="1" applyBorder="1" applyAlignment="1">
      <alignment horizontal="right"/>
    </xf>
    <xf numFmtId="166" fontId="7" fillId="0" borderId="3" xfId="0" applyNumberFormat="1" applyFont="1" applyBorder="1" applyAlignment="1">
      <alignment/>
    </xf>
    <xf numFmtId="43" fontId="7" fillId="0" borderId="4" xfId="15" applyFont="1" applyBorder="1" applyAlignment="1">
      <alignment horizontal="right"/>
    </xf>
    <xf numFmtId="43" fontId="6" fillId="0" borderId="4" xfId="15" applyNumberFormat="1" applyFont="1" applyBorder="1" applyAlignment="1">
      <alignment horizontal="right"/>
    </xf>
    <xf numFmtId="166" fontId="19" fillId="0" borderId="4" xfId="15" applyNumberFormat="1" applyFont="1" applyFill="1" applyBorder="1" applyAlignment="1">
      <alignment horizontal="right"/>
    </xf>
    <xf numFmtId="43" fontId="7" fillId="0" borderId="0" xfId="15" applyNumberFormat="1" applyFont="1" applyFill="1" applyAlignment="1">
      <alignment/>
    </xf>
    <xf numFmtId="41" fontId="7" fillId="0" borderId="1" xfId="0" applyNumberFormat="1" applyFont="1" applyBorder="1" applyAlignment="1">
      <alignment/>
    </xf>
    <xf numFmtId="43" fontId="6" fillId="0" borderId="19" xfId="0" applyNumberFormat="1" applyFont="1" applyFill="1" applyBorder="1" applyAlignment="1">
      <alignment/>
    </xf>
    <xf numFmtId="172" fontId="7" fillId="0" borderId="0" xfId="15" applyNumberFormat="1" applyFont="1" applyFill="1" applyBorder="1" applyAlignment="1" quotePrefix="1">
      <alignment horizontal="right"/>
    </xf>
    <xf numFmtId="172" fontId="7" fillId="0" borderId="0" xfId="15" applyNumberFormat="1" applyFont="1" applyFill="1" applyBorder="1" applyAlignment="1">
      <alignment horizontal="left"/>
    </xf>
    <xf numFmtId="167" fontId="7" fillId="0" borderId="19" xfId="15" applyNumberFormat="1" applyFont="1" applyFill="1" applyBorder="1" applyAlignment="1">
      <alignment/>
    </xf>
    <xf numFmtId="167" fontId="7" fillId="0" borderId="9" xfId="15" applyNumberFormat="1" applyFont="1" applyFill="1" applyBorder="1" applyAlignment="1">
      <alignment/>
    </xf>
    <xf numFmtId="167" fontId="6" fillId="0" borderId="19" xfId="15" applyNumberFormat="1" applyFont="1" applyFill="1" applyBorder="1" applyAlignment="1">
      <alignment/>
    </xf>
    <xf numFmtId="0" fontId="7" fillId="0" borderId="0" xfId="0" applyFont="1" applyAlignment="1">
      <alignment vertical="top" wrapText="1"/>
    </xf>
    <xf numFmtId="15" fontId="6" fillId="0" borderId="0" xfId="0" applyNumberFormat="1" applyFont="1" applyFill="1" applyAlignment="1" quotePrefix="1">
      <alignment horizontal="justify" vertical="top" wrapText="1"/>
    </xf>
    <xf numFmtId="0" fontId="7" fillId="0" borderId="0" xfId="0" applyFont="1" applyFill="1" applyAlignment="1">
      <alignment horizontal="left" vertical="top"/>
    </xf>
    <xf numFmtId="38" fontId="7" fillId="0" borderId="0" xfId="0" applyNumberFormat="1" applyFont="1" applyFill="1" applyAlignment="1">
      <alignment horizontal="right" vertical="top" wrapText="1"/>
    </xf>
    <xf numFmtId="38" fontId="7" fillId="0" borderId="15" xfId="0" applyNumberFormat="1" applyFont="1" applyFill="1" applyBorder="1" applyAlignment="1">
      <alignment horizontal="right" vertical="top" wrapText="1"/>
    </xf>
    <xf numFmtId="43" fontId="7" fillId="0" borderId="0" xfId="0" applyNumberFormat="1" applyFont="1" applyFill="1" applyAlignment="1">
      <alignment vertical="top"/>
    </xf>
    <xf numFmtId="9" fontId="6" fillId="0" borderId="3" xfId="21" applyFont="1" applyBorder="1" applyAlignment="1">
      <alignment horizontal="right"/>
    </xf>
    <xf numFmtId="9" fontId="7" fillId="0" borderId="6" xfId="21" applyFont="1" applyBorder="1" applyAlignment="1">
      <alignment horizontal="right"/>
    </xf>
    <xf numFmtId="38" fontId="7" fillId="0" borderId="0" xfId="0" applyNumberFormat="1" applyFont="1" applyFill="1" applyAlignment="1">
      <alignment horizontal="justify" vertical="top" wrapText="1"/>
    </xf>
    <xf numFmtId="191" fontId="7" fillId="0" borderId="0" xfId="15" applyNumberFormat="1" applyFont="1" applyAlignment="1">
      <alignment horizontal="right"/>
    </xf>
    <xf numFmtId="174" fontId="7" fillId="0" borderId="0" xfId="0" applyNumberFormat="1" applyFont="1" applyFill="1" applyAlignment="1">
      <alignment/>
    </xf>
    <xf numFmtId="37" fontId="6" fillId="0" borderId="17" xfId="0" applyNumberFormat="1" applyFont="1" applyBorder="1" applyAlignment="1">
      <alignment horizontal="center"/>
    </xf>
    <xf numFmtId="37" fontId="6" fillId="0" borderId="12" xfId="0" applyNumberFormat="1" applyFont="1" applyBorder="1" applyAlignment="1">
      <alignment horizontal="center"/>
    </xf>
    <xf numFmtId="37" fontId="6" fillId="0" borderId="20" xfId="0" applyNumberFormat="1" applyFont="1" applyBorder="1" applyAlignment="1">
      <alignment horizontal="center"/>
    </xf>
    <xf numFmtId="37" fontId="7" fillId="0" borderId="0" xfId="0" applyNumberFormat="1" applyFont="1" applyAlignment="1">
      <alignment horizontal="justify" vertical="center" wrapText="1"/>
    </xf>
    <xf numFmtId="37" fontId="7" fillId="0" borderId="0" xfId="0" applyNumberFormat="1" applyFont="1" applyAlignment="1">
      <alignment horizontal="justify" vertical="top" wrapText="1"/>
    </xf>
    <xf numFmtId="37" fontId="0" fillId="0" borderId="0" xfId="0" applyNumberFormat="1" applyAlignment="1">
      <alignment wrapText="1"/>
    </xf>
    <xf numFmtId="37" fontId="6" fillId="0" borderId="0" xfId="0" applyNumberFormat="1" applyFont="1" applyFill="1" applyAlignment="1">
      <alignment horizontal="center"/>
    </xf>
    <xf numFmtId="0" fontId="7" fillId="0" borderId="0" xfId="0" applyFont="1" applyFill="1" applyAlignment="1">
      <alignment horizontal="justify" vertical="top" wrapText="1"/>
    </xf>
    <xf numFmtId="0" fontId="7" fillId="0" borderId="0" xfId="0" applyFont="1" applyFill="1" applyAlignment="1">
      <alignment horizontal="left" vertical="top" wrapText="1"/>
    </xf>
    <xf numFmtId="0" fontId="7" fillId="0" borderId="0" xfId="0" applyFont="1" applyFill="1" applyAlignment="1">
      <alignment wrapText="1"/>
    </xf>
    <xf numFmtId="0" fontId="0" fillId="0" borderId="0" xfId="0" applyFill="1" applyAlignment="1">
      <alignment wrapText="1"/>
    </xf>
    <xf numFmtId="0" fontId="0" fillId="0" borderId="0" xfId="0" applyFill="1" applyAlignment="1">
      <alignment horizontal="justify" vertical="top" wrapText="1"/>
    </xf>
    <xf numFmtId="0" fontId="7" fillId="0" borderId="0" xfId="0" applyFont="1" applyFill="1" applyAlignment="1">
      <alignment horizontal="left"/>
    </xf>
    <xf numFmtId="0" fontId="7" fillId="0" borderId="0" xfId="0" applyFont="1" applyFill="1" applyAlignment="1">
      <alignment horizontal="left" wrapText="1"/>
    </xf>
    <xf numFmtId="0" fontId="6" fillId="0" borderId="17" xfId="0" applyFont="1" applyFill="1" applyBorder="1" applyAlignment="1">
      <alignment horizontal="center"/>
    </xf>
    <xf numFmtId="0" fontId="6" fillId="0" borderId="20" xfId="0" applyFont="1" applyFill="1" applyBorder="1" applyAlignment="1">
      <alignment horizontal="center"/>
    </xf>
    <xf numFmtId="0" fontId="6" fillId="0" borderId="3"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17" fontId="7" fillId="0" borderId="21" xfId="0" applyNumberFormat="1" applyFont="1" applyFill="1" applyBorder="1" applyAlignment="1">
      <alignment horizontal="center"/>
    </xf>
    <xf numFmtId="17" fontId="7" fillId="0" borderId="22" xfId="0" applyNumberFormat="1"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166" fontId="6" fillId="0" borderId="0" xfId="15" applyNumberFormat="1"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9525</xdr:rowOff>
    </xdr:from>
    <xdr:to>
      <xdr:col>9</xdr:col>
      <xdr:colOff>885825</xdr:colOff>
      <xdr:row>52</xdr:row>
      <xdr:rowOff>47625</xdr:rowOff>
    </xdr:to>
    <xdr:sp>
      <xdr:nvSpPr>
        <xdr:cNvPr id="1" name="TextBox 1"/>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2002)</a:t>
          </a:r>
        </a:p>
      </xdr:txBody>
    </xdr:sp>
    <xdr:clientData/>
  </xdr:twoCellAnchor>
  <xdr:twoCellAnchor>
    <xdr:from>
      <xdr:col>0</xdr:col>
      <xdr:colOff>9525</xdr:colOff>
      <xdr:row>50</xdr:row>
      <xdr:rowOff>9525</xdr:rowOff>
    </xdr:from>
    <xdr:to>
      <xdr:col>9</xdr:col>
      <xdr:colOff>885825</xdr:colOff>
      <xdr:row>52</xdr:row>
      <xdr:rowOff>47625</xdr:rowOff>
    </xdr:to>
    <xdr:sp>
      <xdr:nvSpPr>
        <xdr:cNvPr id="2" name="TextBox 2"/>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58</xdr:row>
      <xdr:rowOff>19050</xdr:rowOff>
    </xdr:from>
    <xdr:to>
      <xdr:col>4</xdr:col>
      <xdr:colOff>1038225</xdr:colOff>
      <xdr:row>60</xdr:row>
      <xdr:rowOff>19050</xdr:rowOff>
    </xdr:to>
    <xdr:sp>
      <xdr:nvSpPr>
        <xdr:cNvPr id="1" name="TextBox 1"/>
        <xdr:cNvSpPr txBox="1">
          <a:spLocks noChangeArrowheads="1"/>
        </xdr:cNvSpPr>
      </xdr:nvSpPr>
      <xdr:spPr>
        <a:xfrm>
          <a:off x="28575" y="9410700"/>
          <a:ext cx="5791200" cy="3238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twoCellAnchor>
    <xdr:from>
      <xdr:col>0</xdr:col>
      <xdr:colOff>28575</xdr:colOff>
      <xdr:row>58</xdr:row>
      <xdr:rowOff>19050</xdr:rowOff>
    </xdr:from>
    <xdr:to>
      <xdr:col>5</xdr:col>
      <xdr:colOff>0</xdr:colOff>
      <xdr:row>60</xdr:row>
      <xdr:rowOff>57150</xdr:rowOff>
    </xdr:to>
    <xdr:sp>
      <xdr:nvSpPr>
        <xdr:cNvPr id="2" name="TextBox 3"/>
        <xdr:cNvSpPr txBox="1">
          <a:spLocks noChangeArrowheads="1"/>
        </xdr:cNvSpPr>
      </xdr:nvSpPr>
      <xdr:spPr>
        <a:xfrm>
          <a:off x="28575" y="9410700"/>
          <a:ext cx="5791200" cy="3619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2004)</a:t>
          </a:r>
        </a:p>
      </xdr:txBody>
    </xdr:sp>
    <xdr:clientData/>
  </xdr:twoCellAnchor>
  <xdr:twoCellAnchor>
    <xdr:from>
      <xdr:col>0</xdr:col>
      <xdr:colOff>28575</xdr:colOff>
      <xdr:row>62</xdr:row>
      <xdr:rowOff>19050</xdr:rowOff>
    </xdr:from>
    <xdr:to>
      <xdr:col>5</xdr:col>
      <xdr:colOff>0</xdr:colOff>
      <xdr:row>66</xdr:row>
      <xdr:rowOff>57150</xdr:rowOff>
    </xdr:to>
    <xdr:sp>
      <xdr:nvSpPr>
        <xdr:cNvPr id="3" name="TextBox 5"/>
        <xdr:cNvSpPr txBox="1">
          <a:spLocks noChangeArrowheads="1"/>
        </xdr:cNvSpPr>
      </xdr:nvSpPr>
      <xdr:spPr>
        <a:xfrm>
          <a:off x="28575" y="10010775"/>
          <a:ext cx="5791200" cy="685800"/>
        </a:xfrm>
        <a:prstGeom prst="rect">
          <a:avLst/>
        </a:prstGeom>
        <a:solidFill>
          <a:srgbClr val="FFFFFF"/>
        </a:solidFill>
        <a:ln w="9525" cmpd="sng">
          <a:noFill/>
        </a:ln>
      </xdr:spPr>
      <xdr:txBody>
        <a:bodyPr vertOverflow="clip" wrap="square"/>
        <a:p>
          <a:pPr algn="just">
            <a:defRPr/>
          </a:pPr>
          <a:r>
            <a:rPr lang="en-US" cap="none" sz="1000" b="0" i="0" u="none" baseline="0"/>
            <a:t>Note (a): The computation of Net assets per share (NAPS) does not take into account the number of shares bought back and treasury shares as shown in the Balance Sheets. The Board is of the view that the NAPS will be overstated by reflecting the shares bought back in the computation. In addition, there is no accounting standard on computation of NAPS.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72</xdr:row>
      <xdr:rowOff>152400</xdr:rowOff>
    </xdr:from>
    <xdr:to>
      <xdr:col>5</xdr:col>
      <xdr:colOff>647700</xdr:colOff>
      <xdr:row>75</xdr:row>
      <xdr:rowOff>133350</xdr:rowOff>
    </xdr:to>
    <xdr:sp>
      <xdr:nvSpPr>
        <xdr:cNvPr id="1" name="TextBox 1"/>
        <xdr:cNvSpPr txBox="1">
          <a:spLocks noChangeArrowheads="1"/>
        </xdr:cNvSpPr>
      </xdr:nvSpPr>
      <xdr:spPr>
        <a:xfrm>
          <a:off x="9525" y="11163300"/>
          <a:ext cx="6353175" cy="4667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Statements should be read in conjunction with the Annual Financial Report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142875</xdr:rowOff>
    </xdr:from>
    <xdr:to>
      <xdr:col>10</xdr:col>
      <xdr:colOff>971550</xdr:colOff>
      <xdr:row>33</xdr:row>
      <xdr:rowOff>0</xdr:rowOff>
    </xdr:to>
    <xdr:sp>
      <xdr:nvSpPr>
        <xdr:cNvPr id="1" name="TextBox 1"/>
        <xdr:cNvSpPr txBox="1">
          <a:spLocks noChangeArrowheads="1"/>
        </xdr:cNvSpPr>
      </xdr:nvSpPr>
      <xdr:spPr>
        <a:xfrm>
          <a:off x="9525" y="5000625"/>
          <a:ext cx="824865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2002)</a:t>
          </a:r>
        </a:p>
      </xdr:txBody>
    </xdr:sp>
    <xdr:clientData/>
  </xdr:twoCellAnchor>
  <xdr:twoCellAnchor>
    <xdr:from>
      <xdr:col>0</xdr:col>
      <xdr:colOff>9525</xdr:colOff>
      <xdr:row>30</xdr:row>
      <xdr:rowOff>142875</xdr:rowOff>
    </xdr:from>
    <xdr:to>
      <xdr:col>10</xdr:col>
      <xdr:colOff>971550</xdr:colOff>
      <xdr:row>33</xdr:row>
      <xdr:rowOff>0</xdr:rowOff>
    </xdr:to>
    <xdr:sp>
      <xdr:nvSpPr>
        <xdr:cNvPr id="2" name="TextBox 2"/>
        <xdr:cNvSpPr txBox="1">
          <a:spLocks noChangeArrowheads="1"/>
        </xdr:cNvSpPr>
      </xdr:nvSpPr>
      <xdr:spPr>
        <a:xfrm>
          <a:off x="9525" y="5000625"/>
          <a:ext cx="824865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8</xdr:col>
      <xdr:colOff>904875</xdr:colOff>
      <xdr:row>25</xdr:row>
      <xdr:rowOff>0</xdr:rowOff>
    </xdr:to>
    <xdr:sp>
      <xdr:nvSpPr>
        <xdr:cNvPr id="1" name="TextBox 19"/>
        <xdr:cNvSpPr txBox="1">
          <a:spLocks noChangeArrowheads="1"/>
        </xdr:cNvSpPr>
      </xdr:nvSpPr>
      <xdr:spPr>
        <a:xfrm>
          <a:off x="228600" y="3724275"/>
          <a:ext cx="6734175"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0</xdr:col>
      <xdr:colOff>200025</xdr:colOff>
      <xdr:row>7</xdr:row>
      <xdr:rowOff>0</xdr:rowOff>
    </xdr:from>
    <xdr:to>
      <xdr:col>8</xdr:col>
      <xdr:colOff>895350</xdr:colOff>
      <xdr:row>12</xdr:row>
      <xdr:rowOff>19050</xdr:rowOff>
    </xdr:to>
    <xdr:sp>
      <xdr:nvSpPr>
        <xdr:cNvPr id="2" name="TextBox 59"/>
        <xdr:cNvSpPr txBox="1">
          <a:spLocks noChangeArrowheads="1"/>
        </xdr:cNvSpPr>
      </xdr:nvSpPr>
      <xdr:spPr>
        <a:xfrm>
          <a:off x="200025" y="1133475"/>
          <a:ext cx="6753225" cy="828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FRS 134 (previously MASB 26), "Interim Financial Reporting" and Chapter 9, part K of the Bursa Malaysia Securities Listing Requirements and should be read in conjunction with the Group's Annual Audited Financial Statements for the year ended 31 December 2004. The accounting policies and methods of computation adopted by the Group in this interim financial statements are consistent with those adopted in the annual financial report for the year ended 31 December 2004.  
</a:t>
          </a:r>
        </a:p>
      </xdr:txBody>
    </xdr:sp>
    <xdr:clientData/>
  </xdr:twoCellAnchor>
  <xdr:twoCellAnchor>
    <xdr:from>
      <xdr:col>1</xdr:col>
      <xdr:colOff>19050</xdr:colOff>
      <xdr:row>141</xdr:row>
      <xdr:rowOff>114300</xdr:rowOff>
    </xdr:from>
    <xdr:to>
      <xdr:col>8</xdr:col>
      <xdr:colOff>914400</xdr:colOff>
      <xdr:row>144</xdr:row>
      <xdr:rowOff>114300</xdr:rowOff>
    </xdr:to>
    <xdr:sp>
      <xdr:nvSpPr>
        <xdr:cNvPr id="3" name="TextBox 66"/>
        <xdr:cNvSpPr txBox="1">
          <a:spLocks noChangeArrowheads="1"/>
        </xdr:cNvSpPr>
      </xdr:nvSpPr>
      <xdr:spPr>
        <a:xfrm>
          <a:off x="238125" y="23650575"/>
          <a:ext cx="6734175" cy="485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0</xdr:col>
      <xdr:colOff>161925</xdr:colOff>
      <xdr:row>32</xdr:row>
      <xdr:rowOff>95250</xdr:rowOff>
    </xdr:from>
    <xdr:to>
      <xdr:col>8</xdr:col>
      <xdr:colOff>885825</xdr:colOff>
      <xdr:row>40</xdr:row>
      <xdr:rowOff>57150</xdr:rowOff>
    </xdr:to>
    <xdr:sp>
      <xdr:nvSpPr>
        <xdr:cNvPr id="4" name="TextBox 67"/>
        <xdr:cNvSpPr txBox="1">
          <a:spLocks noChangeArrowheads="1"/>
        </xdr:cNvSpPr>
      </xdr:nvSpPr>
      <xdr:spPr>
        <a:xfrm>
          <a:off x="161925" y="5276850"/>
          <a:ext cx="6781800" cy="1257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issuances, cancellations, resale and repayments of debt and equity securities during the financial period ended 31 December 2005 other than as mentioned below:
On 11 October 2004, the shareholders of the company have approved the purchase of own shares by the company. The mandate for renewal of authority on purchase of own shares by the Company was approved by the shareholders at the Twelfth Annual General Meeting held on 27 May 2005. In the quarter under review, the company purchased a total of 666,500 of its issued share capital from the open market.
The details of the shares bought back for the quarter ended 31 December 2005 were as follows:
</a:t>
          </a:r>
        </a:p>
      </xdr:txBody>
    </xdr:sp>
    <xdr:clientData/>
  </xdr:twoCellAnchor>
  <xdr:twoCellAnchor>
    <xdr:from>
      <xdr:col>1</xdr:col>
      <xdr:colOff>19050</xdr:colOff>
      <xdr:row>207</xdr:row>
      <xdr:rowOff>9525</xdr:rowOff>
    </xdr:from>
    <xdr:to>
      <xdr:col>9</xdr:col>
      <xdr:colOff>0</xdr:colOff>
      <xdr:row>211</xdr:row>
      <xdr:rowOff>19050</xdr:rowOff>
    </xdr:to>
    <xdr:sp>
      <xdr:nvSpPr>
        <xdr:cNvPr id="5" name="TextBox 69"/>
        <xdr:cNvSpPr txBox="1">
          <a:spLocks noChangeArrowheads="1"/>
        </xdr:cNvSpPr>
      </xdr:nvSpPr>
      <xdr:spPr>
        <a:xfrm>
          <a:off x="238125" y="34232850"/>
          <a:ext cx="6772275" cy="657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year ended 31 December 2005, the Board has recommended a final dividend of 2% less 28% tax, subject to the approval of shareholders in the forthcoming annual general meeting.
There were no dividend proposed for the financial year ended 31 December 2004.
</a:t>
          </a:r>
        </a:p>
      </xdr:txBody>
    </xdr:sp>
    <xdr:clientData/>
  </xdr:twoCellAnchor>
  <xdr:twoCellAnchor>
    <xdr:from>
      <xdr:col>1</xdr:col>
      <xdr:colOff>0</xdr:colOff>
      <xdr:row>103</xdr:row>
      <xdr:rowOff>123825</xdr:rowOff>
    </xdr:from>
    <xdr:to>
      <xdr:col>8</xdr:col>
      <xdr:colOff>942975</xdr:colOff>
      <xdr:row>111</xdr:row>
      <xdr:rowOff>57150</xdr:rowOff>
    </xdr:to>
    <xdr:sp>
      <xdr:nvSpPr>
        <xdr:cNvPr id="6" name="TextBox 71"/>
        <xdr:cNvSpPr txBox="1">
          <a:spLocks noChangeArrowheads="1"/>
        </xdr:cNvSpPr>
      </xdr:nvSpPr>
      <xdr:spPr>
        <a:xfrm>
          <a:off x="219075" y="17506950"/>
          <a:ext cx="6781800" cy="1228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this current quarter under review, the Group recorded a higher turnover of RM68.85 million compared to turnover of RM52.43 million in the preceding year's corresponding quarter. The increase in turnover is mainly due to higher revenue recognition from construction, property development as well as healthcare division.
Correspondingly the Group has a higher profit before tax of RM7.14 million for this current quarter compared to RM5.99 million in the preceding year's corresponding period. This is consistent with higher revenue achieved for the current quarter as compared to preceding year's corresponding quarter.</a:t>
          </a:r>
        </a:p>
      </xdr:txBody>
    </xdr:sp>
    <xdr:clientData/>
  </xdr:twoCellAnchor>
  <xdr:twoCellAnchor>
    <xdr:from>
      <xdr:col>0</xdr:col>
      <xdr:colOff>209550</xdr:colOff>
      <xdr:row>28</xdr:row>
      <xdr:rowOff>0</xdr:rowOff>
    </xdr:from>
    <xdr:to>
      <xdr:col>8</xdr:col>
      <xdr:colOff>904875</xdr:colOff>
      <xdr:row>30</xdr:row>
      <xdr:rowOff>19050</xdr:rowOff>
    </xdr:to>
    <xdr:sp>
      <xdr:nvSpPr>
        <xdr:cNvPr id="7" name="TextBox 73"/>
        <xdr:cNvSpPr txBox="1">
          <a:spLocks noChangeArrowheads="1"/>
        </xdr:cNvSpPr>
      </xdr:nvSpPr>
      <xdr:spPr>
        <a:xfrm>
          <a:off x="209550" y="4533900"/>
          <a:ext cx="6753225"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changes in estimates reported in prior quarter of the current financial year or prior financial year which have a material effect in the current quarter.</a:t>
          </a:r>
        </a:p>
      </xdr:txBody>
    </xdr:sp>
    <xdr:clientData/>
  </xdr:twoCellAnchor>
  <xdr:twoCellAnchor>
    <xdr:from>
      <xdr:col>1</xdr:col>
      <xdr:colOff>9525</xdr:colOff>
      <xdr:row>113</xdr:row>
      <xdr:rowOff>152400</xdr:rowOff>
    </xdr:from>
    <xdr:to>
      <xdr:col>8</xdr:col>
      <xdr:colOff>885825</xdr:colOff>
      <xdr:row>118</xdr:row>
      <xdr:rowOff>76200</xdr:rowOff>
    </xdr:to>
    <xdr:sp>
      <xdr:nvSpPr>
        <xdr:cNvPr id="8" name="TextBox 76"/>
        <xdr:cNvSpPr txBox="1">
          <a:spLocks noChangeArrowheads="1"/>
        </xdr:cNvSpPr>
      </xdr:nvSpPr>
      <xdr:spPr>
        <a:xfrm>
          <a:off x="228600" y="19154775"/>
          <a:ext cx="6715125" cy="733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this current quarter, the Group's profit before tax has increased by 68% compared to the last quarter. In the preceding quarter, the Group's profit before tax was RM4.26 million and it has been increased to RM7.14 million in this reporting quarter. The higher profit recognition in the construction division as well as the better sales performance in South Africa operations were the main factors that contributed to the increased in the profit before tax.</a:t>
          </a:r>
        </a:p>
      </xdr:txBody>
    </xdr:sp>
    <xdr:clientData/>
  </xdr:twoCellAnchor>
  <xdr:twoCellAnchor>
    <xdr:from>
      <xdr:col>0</xdr:col>
      <xdr:colOff>180975</xdr:colOff>
      <xdr:row>73</xdr:row>
      <xdr:rowOff>142875</xdr:rowOff>
    </xdr:from>
    <xdr:to>
      <xdr:col>8</xdr:col>
      <xdr:colOff>904875</xdr:colOff>
      <xdr:row>86</xdr:row>
      <xdr:rowOff>47625</xdr:rowOff>
    </xdr:to>
    <xdr:sp>
      <xdr:nvSpPr>
        <xdr:cNvPr id="9" name="TextBox 79"/>
        <xdr:cNvSpPr txBox="1">
          <a:spLocks noChangeArrowheads="1"/>
        </xdr:cNvSpPr>
      </xdr:nvSpPr>
      <xdr:spPr>
        <a:xfrm>
          <a:off x="180975" y="12668250"/>
          <a:ext cx="6781800" cy="2009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financial period ended 31 December 2005 except for the following:
a) On 1 December 2005, the Company increased its equity share in Konsortium Kasland Sdn Bhd ("KKSB") from 51% to 100% by acquiring additional 98,000 ordinary shares of RM1.00 each in KKSB. 
b) On 28 December 2005, Optimax Eye Specialist Centre Sdn Bhd ("OESC"), a 51% owned subsidiary of the Company, acquired 140,000 ordinary shares of RM1.00 each in Visual Brilliant Sdn Bhd ("VBSB"). With this acquisition, VBSB became a 70% owned subsidiary of OESC and an indirect owned subsidiary of the Company.
The above changes in the composition of the Group did not have any material effects on the Net Assets and the Earnings of the Group for the current quarter and financial year-to-date.</a:t>
          </a:r>
        </a:p>
      </xdr:txBody>
    </xdr:sp>
    <xdr:clientData/>
  </xdr:twoCellAnchor>
  <xdr:twoCellAnchor>
    <xdr:from>
      <xdr:col>1</xdr:col>
      <xdr:colOff>19050</xdr:colOff>
      <xdr:row>196</xdr:row>
      <xdr:rowOff>9525</xdr:rowOff>
    </xdr:from>
    <xdr:to>
      <xdr:col>9</xdr:col>
      <xdr:colOff>0</xdr:colOff>
      <xdr:row>203</xdr:row>
      <xdr:rowOff>123825</xdr:rowOff>
    </xdr:to>
    <xdr:sp>
      <xdr:nvSpPr>
        <xdr:cNvPr id="10" name="TextBox 82"/>
        <xdr:cNvSpPr txBox="1">
          <a:spLocks noChangeArrowheads="1"/>
        </xdr:cNvSpPr>
      </xdr:nvSpPr>
      <xdr:spPr>
        <a:xfrm>
          <a:off x="238125" y="32451675"/>
          <a:ext cx="6772275" cy="1247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On 4 January 2006, the Company was served with a writ and statement of claim by Pandan Perkasa Sdn Bhd ("PPSB"). 
The Company's solicitors have on 12 January 2006 filed a Memorandum of Appearance for the Company. On 26 January 2006, the Company's solicitors have filed a Counterclaim against PPSB. 
On 15 February 2006, PPSB's Reply and Defence to Counterclaim were served on the Company. Subsequently, the Company's solicitors were instructed to proceed with striking out PPSB's claims on behalf of the Company.</a:t>
          </a:r>
        </a:p>
      </xdr:txBody>
    </xdr:sp>
    <xdr:clientData/>
  </xdr:twoCellAnchor>
  <xdr:twoCellAnchor>
    <xdr:from>
      <xdr:col>0</xdr:col>
      <xdr:colOff>190500</xdr:colOff>
      <xdr:row>172</xdr:row>
      <xdr:rowOff>47625</xdr:rowOff>
    </xdr:from>
    <xdr:to>
      <xdr:col>8</xdr:col>
      <xdr:colOff>876300</xdr:colOff>
      <xdr:row>175</xdr:row>
      <xdr:rowOff>123825</xdr:rowOff>
    </xdr:to>
    <xdr:sp>
      <xdr:nvSpPr>
        <xdr:cNvPr id="11" name="TextBox 83"/>
        <xdr:cNvSpPr txBox="1">
          <a:spLocks noChangeArrowheads="1"/>
        </xdr:cNvSpPr>
      </xdr:nvSpPr>
      <xdr:spPr>
        <a:xfrm>
          <a:off x="190500" y="28603575"/>
          <a:ext cx="6743700"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was no corporate proposal announced as at the date of issue of this quarterly report except for the proposed renewal of share buy-back mandate and the proposed exemption for Mr. Tan Eng Piow and persons acting in concert from the obligation to undertake a mandatory general offer upon the implementation of the share buy-back.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83"/>
  <sheetViews>
    <sheetView zoomScaleSheetLayoutView="100" workbookViewId="0" topLeftCell="A1">
      <pane xSplit="2" ySplit="9" topLeftCell="C10" activePane="bottomRight" state="frozen"/>
      <selection pane="topLeft" activeCell="T26" sqref="T26"/>
      <selection pane="topRight" activeCell="T26" sqref="T26"/>
      <selection pane="bottomLeft" activeCell="T26" sqref="T26"/>
      <selection pane="bottomRight" activeCell="B44" sqref="B44"/>
    </sheetView>
  </sheetViews>
  <sheetFormatPr defaultColWidth="9.00390625" defaultRowHeight="15" customHeight="1"/>
  <cols>
    <col min="1" max="1" width="3.125" style="50" customWidth="1"/>
    <col min="2" max="2" width="24.50390625" style="50" customWidth="1"/>
    <col min="3" max="3" width="2.625" style="50" customWidth="1"/>
    <col min="4" max="4" width="11.625" style="77" customWidth="1"/>
    <col min="5" max="5" width="1.4921875" style="50" customWidth="1"/>
    <col min="6" max="6" width="11.625" style="50" customWidth="1"/>
    <col min="7" max="7" width="2.625" style="50" customWidth="1"/>
    <col min="8" max="8" width="11.625" style="73" customWidth="1"/>
    <col min="9" max="9" width="1.625" style="50" customWidth="1"/>
    <col min="10" max="10" width="11.625" style="50" customWidth="1"/>
    <col min="11" max="16384" width="9.00390625" style="50" customWidth="1"/>
  </cols>
  <sheetData>
    <row r="1" ht="15" customHeight="1">
      <c r="A1" s="11" t="s">
        <v>198</v>
      </c>
    </row>
    <row r="2" spans="1:10" ht="15" customHeight="1">
      <c r="A2" s="73" t="s">
        <v>24</v>
      </c>
      <c r="J2" s="1"/>
    </row>
    <row r="3" spans="1:10" ht="15" customHeight="1">
      <c r="A3" s="73" t="s">
        <v>248</v>
      </c>
      <c r="J3" s="1"/>
    </row>
    <row r="4" spans="1:10" ht="15" customHeight="1">
      <c r="A4" s="73"/>
      <c r="J4" s="1"/>
    </row>
    <row r="5" ht="15" customHeight="1">
      <c r="A5" s="73" t="s">
        <v>46</v>
      </c>
    </row>
    <row r="6" ht="15" customHeight="1">
      <c r="A6" s="52"/>
    </row>
    <row r="7" spans="4:10" s="73" customFormat="1" ht="15" customHeight="1">
      <c r="D7" s="244" t="s">
        <v>75</v>
      </c>
      <c r="E7" s="245"/>
      <c r="F7" s="246"/>
      <c r="G7" s="77"/>
      <c r="H7" s="244" t="s">
        <v>76</v>
      </c>
      <c r="I7" s="245"/>
      <c r="J7" s="246"/>
    </row>
    <row r="8" spans="4:10" s="73" customFormat="1" ht="15" customHeight="1">
      <c r="D8" s="84" t="s">
        <v>135</v>
      </c>
      <c r="E8" s="187"/>
      <c r="F8" s="85" t="s">
        <v>14</v>
      </c>
      <c r="G8" s="77"/>
      <c r="H8" s="84" t="str">
        <f>+D8</f>
        <v>31.12.2005</v>
      </c>
      <c r="I8" s="83"/>
      <c r="J8" s="85" t="str">
        <f>+F8</f>
        <v>31.12.2004</v>
      </c>
    </row>
    <row r="9" spans="4:10" s="73" customFormat="1" ht="15" customHeight="1">
      <c r="D9" s="101" t="s">
        <v>165</v>
      </c>
      <c r="E9" s="102"/>
      <c r="F9" s="103" t="s">
        <v>165</v>
      </c>
      <c r="G9" s="78"/>
      <c r="H9" s="101" t="s">
        <v>165</v>
      </c>
      <c r="I9" s="102"/>
      <c r="J9" s="103" t="s">
        <v>165</v>
      </c>
    </row>
    <row r="10" spans="4:10" ht="15" customHeight="1">
      <c r="D10" s="84"/>
      <c r="E10" s="86"/>
      <c r="F10" s="161"/>
      <c r="G10" s="53"/>
      <c r="H10" s="84"/>
      <c r="I10" s="86"/>
      <c r="J10" s="85"/>
    </row>
    <row r="11" spans="1:11" ht="15" customHeight="1">
      <c r="A11" s="50" t="s">
        <v>186</v>
      </c>
      <c r="D11" s="117">
        <v>68854</v>
      </c>
      <c r="E11" s="132"/>
      <c r="F11" s="118">
        <v>52429</v>
      </c>
      <c r="G11" s="8"/>
      <c r="H11" s="117">
        <v>277047</v>
      </c>
      <c r="I11" s="132"/>
      <c r="J11" s="118">
        <v>233837</v>
      </c>
      <c r="K11" s="1"/>
    </row>
    <row r="12" spans="4:11" ht="15" customHeight="1">
      <c r="D12" s="117"/>
      <c r="E12" s="132"/>
      <c r="F12" s="118"/>
      <c r="G12" s="8"/>
      <c r="H12" s="117"/>
      <c r="I12" s="132"/>
      <c r="J12" s="118"/>
      <c r="K12" s="1"/>
    </row>
    <row r="13" spans="1:11" ht="15" customHeight="1">
      <c r="A13" s="50" t="s">
        <v>18</v>
      </c>
      <c r="D13" s="117">
        <v>-61929</v>
      </c>
      <c r="E13" s="132"/>
      <c r="F13" s="118">
        <v>-48739</v>
      </c>
      <c r="G13" s="8"/>
      <c r="H13" s="117">
        <v>-260194</v>
      </c>
      <c r="I13" s="132"/>
      <c r="J13" s="118">
        <v>-228856</v>
      </c>
      <c r="K13" s="1"/>
    </row>
    <row r="14" spans="4:11" ht="15" customHeight="1">
      <c r="D14" s="239"/>
      <c r="E14" s="132"/>
      <c r="F14" s="240"/>
      <c r="G14" s="8"/>
      <c r="H14" s="117"/>
      <c r="I14" s="132"/>
      <c r="J14" s="118"/>
      <c r="K14" s="1"/>
    </row>
    <row r="15" spans="1:11" ht="15" customHeight="1">
      <c r="A15" s="50" t="s">
        <v>19</v>
      </c>
      <c r="D15" s="119">
        <v>850</v>
      </c>
      <c r="E15" s="132"/>
      <c r="F15" s="120">
        <v>3953</v>
      </c>
      <c r="G15" s="8"/>
      <c r="H15" s="119">
        <v>4798</v>
      </c>
      <c r="I15" s="132"/>
      <c r="J15" s="120">
        <v>16436</v>
      </c>
      <c r="K15" s="1"/>
    </row>
    <row r="16" spans="4:11" ht="15" customHeight="1">
      <c r="D16" s="117"/>
      <c r="E16" s="132"/>
      <c r="F16" s="118"/>
      <c r="G16" s="8"/>
      <c r="H16" s="117"/>
      <c r="I16" s="132"/>
      <c r="J16" s="118"/>
      <c r="K16" s="1"/>
    </row>
    <row r="17" spans="1:11" ht="15" customHeight="1">
      <c r="A17" s="50" t="s">
        <v>17</v>
      </c>
      <c r="D17" s="117">
        <f>+D11+D13+D15</f>
        <v>7775</v>
      </c>
      <c r="E17" s="132"/>
      <c r="F17" s="118">
        <f>SUM(F11:F16)</f>
        <v>7643</v>
      </c>
      <c r="G17" s="8"/>
      <c r="H17" s="117">
        <f>+H11+H13+H15</f>
        <v>21651</v>
      </c>
      <c r="I17" s="132"/>
      <c r="J17" s="118">
        <f>SUM(J11:J16)</f>
        <v>21417</v>
      </c>
      <c r="K17" s="1"/>
    </row>
    <row r="18" spans="4:11" ht="15" customHeight="1">
      <c r="D18" s="168"/>
      <c r="E18" s="132"/>
      <c r="F18" s="118"/>
      <c r="G18" s="8"/>
      <c r="H18" s="168"/>
      <c r="I18" s="132"/>
      <c r="J18" s="118"/>
      <c r="K18" s="1"/>
    </row>
    <row r="19" spans="1:11" ht="15" customHeight="1">
      <c r="A19" s="50" t="s">
        <v>160</v>
      </c>
      <c r="D19" s="117">
        <v>-631</v>
      </c>
      <c r="E19" s="132"/>
      <c r="F19" s="118">
        <v>-1648</v>
      </c>
      <c r="G19" s="8"/>
      <c r="H19" s="117">
        <v>-3559</v>
      </c>
      <c r="I19" s="132"/>
      <c r="J19" s="118">
        <v>-7094</v>
      </c>
      <c r="K19" s="1"/>
    </row>
    <row r="20" spans="4:11" ht="15" customHeight="1">
      <c r="D20" s="117"/>
      <c r="E20" s="132"/>
      <c r="F20" s="118"/>
      <c r="G20" s="8"/>
      <c r="H20" s="117"/>
      <c r="I20" s="132"/>
      <c r="J20" s="118"/>
      <c r="K20" s="1"/>
    </row>
    <row r="21" spans="1:11" ht="15" customHeight="1">
      <c r="A21" s="50" t="s">
        <v>20</v>
      </c>
      <c r="D21" s="119">
        <v>0</v>
      </c>
      <c r="E21" s="132"/>
      <c r="F21" s="120">
        <v>0</v>
      </c>
      <c r="G21" s="8"/>
      <c r="H21" s="119">
        <v>0</v>
      </c>
      <c r="I21" s="132"/>
      <c r="J21" s="120">
        <v>0</v>
      </c>
      <c r="K21" s="1"/>
    </row>
    <row r="22" spans="4:11" ht="15" customHeight="1">
      <c r="D22" s="117"/>
      <c r="E22" s="132"/>
      <c r="F22" s="118"/>
      <c r="G22" s="8"/>
      <c r="H22" s="117"/>
      <c r="I22" s="132"/>
      <c r="J22" s="118"/>
      <c r="K22" s="1"/>
    </row>
    <row r="23" spans="1:11" ht="15" customHeight="1">
      <c r="A23" s="247" t="s">
        <v>65</v>
      </c>
      <c r="B23" s="247"/>
      <c r="C23" s="75"/>
      <c r="D23" s="117">
        <f>+D17+D19+D21</f>
        <v>7144</v>
      </c>
      <c r="E23" s="132"/>
      <c r="F23" s="118">
        <f>SUM(F17:F22)</f>
        <v>5995</v>
      </c>
      <c r="G23" s="8"/>
      <c r="H23" s="117">
        <f>+H17+H19+H21</f>
        <v>18092</v>
      </c>
      <c r="I23" s="132"/>
      <c r="J23" s="118">
        <f>SUM(J17:J22)</f>
        <v>14323</v>
      </c>
      <c r="K23" s="1"/>
    </row>
    <row r="24" spans="1:11" ht="15" customHeight="1">
      <c r="A24" s="247"/>
      <c r="B24" s="247"/>
      <c r="C24" s="75"/>
      <c r="D24" s="117"/>
      <c r="E24" s="132"/>
      <c r="F24" s="118"/>
      <c r="G24" s="8"/>
      <c r="H24" s="117"/>
      <c r="I24" s="132"/>
      <c r="J24" s="118"/>
      <c r="K24" s="1"/>
    </row>
    <row r="25" spans="4:11" ht="15" customHeight="1">
      <c r="D25" s="117"/>
      <c r="E25" s="132"/>
      <c r="F25" s="118"/>
      <c r="G25" s="8"/>
      <c r="H25" s="117"/>
      <c r="I25" s="132"/>
      <c r="J25" s="118"/>
      <c r="K25" s="1"/>
    </row>
    <row r="26" spans="1:11" ht="15" customHeight="1">
      <c r="A26" s="50" t="s">
        <v>78</v>
      </c>
      <c r="D26" s="117">
        <v>0</v>
      </c>
      <c r="E26" s="132"/>
      <c r="F26" s="118">
        <v>-2</v>
      </c>
      <c r="G26" s="8"/>
      <c r="H26" s="117">
        <v>-1</v>
      </c>
      <c r="I26" s="132"/>
      <c r="J26" s="118">
        <v>-6</v>
      </c>
      <c r="K26" s="1"/>
    </row>
    <row r="27" spans="1:11" ht="15" customHeight="1">
      <c r="A27" s="50" t="s">
        <v>77</v>
      </c>
      <c r="D27" s="119"/>
      <c r="E27" s="132"/>
      <c r="F27" s="120"/>
      <c r="G27" s="8"/>
      <c r="H27" s="119"/>
      <c r="I27" s="132"/>
      <c r="J27" s="120"/>
      <c r="K27" s="1"/>
    </row>
    <row r="28" spans="4:11" ht="15" customHeight="1">
      <c r="D28" s="117"/>
      <c r="E28" s="132"/>
      <c r="F28" s="118"/>
      <c r="G28" s="8"/>
      <c r="H28" s="117"/>
      <c r="I28" s="132"/>
      <c r="J28" s="118"/>
      <c r="K28" s="1"/>
    </row>
    <row r="29" spans="1:11" ht="15" customHeight="1">
      <c r="A29" s="247" t="s">
        <v>65</v>
      </c>
      <c r="B29" s="247"/>
      <c r="C29" s="75"/>
      <c r="D29" s="117">
        <f>+D23+D26</f>
        <v>7144</v>
      </c>
      <c r="E29" s="132"/>
      <c r="F29" s="118">
        <f>SUM(F23:F28)</f>
        <v>5993</v>
      </c>
      <c r="G29" s="8"/>
      <c r="H29" s="117">
        <f>+H23+H26</f>
        <v>18091</v>
      </c>
      <c r="I29" s="132"/>
      <c r="J29" s="118">
        <f>SUM(J23:J28)</f>
        <v>14317</v>
      </c>
      <c r="K29" s="1"/>
    </row>
    <row r="30" spans="1:11" ht="15" customHeight="1">
      <c r="A30" s="247"/>
      <c r="B30" s="247"/>
      <c r="C30" s="75"/>
      <c r="D30" s="121"/>
      <c r="E30" s="132"/>
      <c r="F30" s="122"/>
      <c r="G30" s="8"/>
      <c r="H30" s="121"/>
      <c r="I30" s="132"/>
      <c r="J30" s="122"/>
      <c r="K30" s="1"/>
    </row>
    <row r="31" spans="4:11" ht="15" customHeight="1">
      <c r="D31" s="117"/>
      <c r="E31" s="132"/>
      <c r="F31" s="118"/>
      <c r="G31" s="8"/>
      <c r="H31" s="117"/>
      <c r="I31" s="132"/>
      <c r="J31" s="118"/>
      <c r="K31" s="1"/>
    </row>
    <row r="32" spans="1:11" ht="15" customHeight="1">
      <c r="A32" s="50" t="s">
        <v>187</v>
      </c>
      <c r="D32" s="119">
        <v>-3952</v>
      </c>
      <c r="E32" s="132"/>
      <c r="F32" s="120">
        <v>-1078</v>
      </c>
      <c r="G32" s="8"/>
      <c r="H32" s="119">
        <v>-10066</v>
      </c>
      <c r="I32" s="132"/>
      <c r="J32" s="120">
        <v>-5425</v>
      </c>
      <c r="K32" s="1"/>
    </row>
    <row r="33" spans="4:11" ht="15" customHeight="1">
      <c r="D33" s="117"/>
      <c r="E33" s="132"/>
      <c r="F33" s="118"/>
      <c r="G33" s="8"/>
      <c r="H33" s="117"/>
      <c r="I33" s="132"/>
      <c r="J33" s="118"/>
      <c r="K33" s="1"/>
    </row>
    <row r="34" spans="1:11" ht="15" customHeight="1">
      <c r="A34" s="248" t="s">
        <v>188</v>
      </c>
      <c r="B34" s="249"/>
      <c r="C34" s="76"/>
      <c r="D34" s="117">
        <f>+D29+D32</f>
        <v>3192</v>
      </c>
      <c r="E34" s="132"/>
      <c r="F34" s="118">
        <f>SUM(F29:F33)</f>
        <v>4915</v>
      </c>
      <c r="G34" s="8"/>
      <c r="H34" s="117">
        <f>+H29+H32</f>
        <v>8025</v>
      </c>
      <c r="I34" s="132"/>
      <c r="J34" s="118">
        <f>SUM(J29:J33)</f>
        <v>8892</v>
      </c>
      <c r="K34" s="1"/>
    </row>
    <row r="35" spans="1:11" ht="15" customHeight="1">
      <c r="A35" s="249"/>
      <c r="B35" s="249"/>
      <c r="C35" s="76"/>
      <c r="D35" s="121"/>
      <c r="E35" s="132"/>
      <c r="F35" s="122"/>
      <c r="G35" s="8"/>
      <c r="H35" s="121"/>
      <c r="I35" s="132"/>
      <c r="J35" s="122"/>
      <c r="K35" s="1"/>
    </row>
    <row r="36" spans="4:11" ht="15" customHeight="1">
      <c r="D36" s="117"/>
      <c r="E36" s="132"/>
      <c r="F36" s="118"/>
      <c r="G36" s="8"/>
      <c r="H36" s="117"/>
      <c r="I36" s="132"/>
      <c r="J36" s="118"/>
      <c r="K36" s="1"/>
    </row>
    <row r="37" spans="1:11" ht="15" customHeight="1">
      <c r="A37" s="50" t="s">
        <v>197</v>
      </c>
      <c r="D37" s="117">
        <v>-224</v>
      </c>
      <c r="E37" s="132"/>
      <c r="F37" s="118">
        <v>-1095</v>
      </c>
      <c r="G37" s="8"/>
      <c r="H37" s="117">
        <v>-2192</v>
      </c>
      <c r="I37" s="132"/>
      <c r="J37" s="118">
        <v>-2343</v>
      </c>
      <c r="K37" s="1"/>
    </row>
    <row r="38" spans="4:11" ht="15" customHeight="1">
      <c r="D38" s="117"/>
      <c r="E38" s="132"/>
      <c r="F38" s="118"/>
      <c r="G38" s="8"/>
      <c r="H38" s="117"/>
      <c r="I38" s="132"/>
      <c r="J38" s="118"/>
      <c r="K38" s="1"/>
    </row>
    <row r="39" spans="1:11" ht="15" customHeight="1">
      <c r="A39" s="50" t="s">
        <v>79</v>
      </c>
      <c r="D39" s="119">
        <v>25</v>
      </c>
      <c r="E39" s="132"/>
      <c r="F39" s="120">
        <v>0</v>
      </c>
      <c r="G39" s="8"/>
      <c r="H39" s="119">
        <v>25</v>
      </c>
      <c r="I39" s="132"/>
      <c r="J39" s="120">
        <v>0</v>
      </c>
      <c r="K39" s="1"/>
    </row>
    <row r="40" spans="4:11" ht="15" customHeight="1">
      <c r="D40" s="123"/>
      <c r="E40" s="132"/>
      <c r="F40" s="124"/>
      <c r="G40" s="8"/>
      <c r="H40" s="123"/>
      <c r="I40" s="132"/>
      <c r="J40" s="124"/>
      <c r="K40" s="1"/>
    </row>
    <row r="41" spans="1:11" ht="15" customHeight="1">
      <c r="A41" s="74" t="s">
        <v>74</v>
      </c>
      <c r="B41" s="74"/>
      <c r="C41" s="74"/>
      <c r="D41" s="117">
        <f>+D34+D37+D39</f>
        <v>2993</v>
      </c>
      <c r="E41" s="132"/>
      <c r="F41" s="118">
        <f>SUM(F34:F40)</f>
        <v>3820</v>
      </c>
      <c r="G41" s="8"/>
      <c r="H41" s="117">
        <f>+H34+H37+H39</f>
        <v>5858</v>
      </c>
      <c r="I41" s="132"/>
      <c r="J41" s="118">
        <f>SUM(J34:J40)</f>
        <v>6549</v>
      </c>
      <c r="K41" s="1"/>
    </row>
    <row r="42" spans="1:11" ht="15" customHeight="1" thickBot="1">
      <c r="A42" s="74"/>
      <c r="B42" s="74"/>
      <c r="C42" s="74"/>
      <c r="D42" s="169"/>
      <c r="E42" s="132"/>
      <c r="F42" s="162"/>
      <c r="G42" s="8"/>
      <c r="H42" s="169"/>
      <c r="I42" s="132"/>
      <c r="J42" s="125"/>
      <c r="K42" s="1"/>
    </row>
    <row r="43" spans="1:11" ht="15" customHeight="1" thickTop="1">
      <c r="A43" s="58"/>
      <c r="B43" s="58"/>
      <c r="C43" s="58"/>
      <c r="D43" s="89"/>
      <c r="E43" s="68"/>
      <c r="F43" s="88"/>
      <c r="G43" s="8"/>
      <c r="H43" s="89"/>
      <c r="I43" s="132"/>
      <c r="J43" s="88"/>
      <c r="K43" s="1"/>
    </row>
    <row r="44" spans="1:11" ht="15" customHeight="1">
      <c r="A44" s="50" t="s">
        <v>23</v>
      </c>
      <c r="D44" s="87"/>
      <c r="E44" s="68"/>
      <c r="F44" s="88"/>
      <c r="G44" s="8"/>
      <c r="H44" s="87"/>
      <c r="I44" s="132"/>
      <c r="J44" s="88"/>
      <c r="K44" s="1"/>
    </row>
    <row r="45" spans="4:10" ht="15" customHeight="1">
      <c r="D45" s="87"/>
      <c r="E45" s="68"/>
      <c r="F45" s="220"/>
      <c r="G45" s="56"/>
      <c r="H45" s="87"/>
      <c r="I45" s="132"/>
      <c r="J45" s="88"/>
    </row>
    <row r="46" spans="1:10" ht="15" customHeight="1">
      <c r="A46" s="50" t="s">
        <v>150</v>
      </c>
      <c r="B46" s="59" t="s">
        <v>234</v>
      </c>
      <c r="C46" s="59"/>
      <c r="D46" s="90">
        <v>2.19</v>
      </c>
      <c r="E46" s="91"/>
      <c r="F46" s="92">
        <v>2.69</v>
      </c>
      <c r="G46" s="60"/>
      <c r="H46" s="90">
        <v>4.29</v>
      </c>
      <c r="I46" s="132"/>
      <c r="J46" s="92">
        <v>4.61</v>
      </c>
    </row>
    <row r="47" spans="2:10" ht="15" customHeight="1">
      <c r="B47" s="59"/>
      <c r="C47" s="59"/>
      <c r="D47" s="93"/>
      <c r="E47" s="94"/>
      <c r="F47" s="95"/>
      <c r="G47" s="61"/>
      <c r="H47" s="93"/>
      <c r="I47" s="132"/>
      <c r="J47" s="95"/>
    </row>
    <row r="48" spans="1:10" ht="15" customHeight="1">
      <c r="A48" s="50" t="s">
        <v>151</v>
      </c>
      <c r="B48" s="59" t="s">
        <v>233</v>
      </c>
      <c r="C48" s="59"/>
      <c r="D48" s="90">
        <v>2.19</v>
      </c>
      <c r="E48" s="91"/>
      <c r="F48" s="92">
        <v>2.69</v>
      </c>
      <c r="G48" s="60"/>
      <c r="H48" s="90">
        <v>4.29</v>
      </c>
      <c r="I48" s="91"/>
      <c r="J48" s="92">
        <v>4.61</v>
      </c>
    </row>
    <row r="49" spans="2:10" ht="15" customHeight="1">
      <c r="B49" s="59"/>
      <c r="C49" s="59"/>
      <c r="D49" s="96"/>
      <c r="E49" s="97"/>
      <c r="F49" s="98"/>
      <c r="G49" s="60"/>
      <c r="H49" s="96"/>
      <c r="I49" s="97"/>
      <c r="J49" s="98"/>
    </row>
    <row r="50" spans="4:10" ht="15" customHeight="1">
      <c r="D50" s="80"/>
      <c r="E50" s="56"/>
      <c r="F50" s="57"/>
      <c r="G50" s="56"/>
      <c r="H50" s="80"/>
      <c r="I50" s="56"/>
      <c r="J50" s="57"/>
    </row>
    <row r="51" spans="4:10" ht="15" customHeight="1">
      <c r="D51" s="79"/>
      <c r="E51" s="54"/>
      <c r="F51" s="54"/>
      <c r="G51" s="55"/>
      <c r="H51" s="82"/>
      <c r="I51" s="55"/>
      <c r="J51" s="54"/>
    </row>
    <row r="52" spans="4:10" ht="15" customHeight="1">
      <c r="D52" s="79"/>
      <c r="E52" s="54"/>
      <c r="F52" s="54"/>
      <c r="G52" s="55"/>
      <c r="H52" s="82"/>
      <c r="I52" s="55"/>
      <c r="J52" s="54"/>
    </row>
    <row r="53" spans="4:10" ht="15" customHeight="1">
      <c r="D53" s="79"/>
      <c r="E53" s="54"/>
      <c r="F53" s="54"/>
      <c r="G53" s="55"/>
      <c r="H53" s="82"/>
      <c r="I53" s="55"/>
      <c r="J53" s="54"/>
    </row>
    <row r="54" spans="4:10" ht="15" customHeight="1">
      <c r="D54" s="79"/>
      <c r="E54" s="54"/>
      <c r="F54" s="54"/>
      <c r="G54" s="55"/>
      <c r="H54" s="82"/>
      <c r="I54" s="55"/>
      <c r="J54" s="54"/>
    </row>
    <row r="55" spans="4:10" ht="15" customHeight="1">
      <c r="D55" s="79"/>
      <c r="E55" s="54"/>
      <c r="F55" s="54"/>
      <c r="G55" s="55"/>
      <c r="H55" s="82"/>
      <c r="I55" s="55"/>
      <c r="J55" s="54"/>
    </row>
    <row r="56" spans="4:10" ht="15" customHeight="1">
      <c r="D56" s="79"/>
      <c r="E56" s="54"/>
      <c r="F56" s="54"/>
      <c r="G56" s="55"/>
      <c r="H56" s="82"/>
      <c r="I56" s="55"/>
      <c r="J56" s="54"/>
    </row>
    <row r="57" spans="4:10" ht="15" customHeight="1">
      <c r="D57" s="79"/>
      <c r="E57" s="54"/>
      <c r="F57" s="54"/>
      <c r="G57" s="55"/>
      <c r="H57" s="82"/>
      <c r="I57" s="55"/>
      <c r="J57" s="55"/>
    </row>
    <row r="58" spans="4:10" ht="15" customHeight="1">
      <c r="D58" s="81"/>
      <c r="E58" s="55"/>
      <c r="F58" s="55"/>
      <c r="G58" s="55"/>
      <c r="H58" s="82"/>
      <c r="I58" s="55"/>
      <c r="J58" s="54"/>
    </row>
    <row r="59" spans="4:10" ht="15" customHeight="1">
      <c r="D59" s="79"/>
      <c r="E59" s="55"/>
      <c r="F59" s="54"/>
      <c r="G59" s="55"/>
      <c r="H59" s="82"/>
      <c r="I59" s="55"/>
      <c r="J59" s="54"/>
    </row>
    <row r="60" spans="4:10" ht="15" customHeight="1">
      <c r="D60" s="79"/>
      <c r="E60" s="55"/>
      <c r="F60" s="54"/>
      <c r="G60" s="55"/>
      <c r="H60" s="82"/>
      <c r="I60" s="55"/>
      <c r="J60" s="55"/>
    </row>
    <row r="61" spans="4:10" ht="15" customHeight="1">
      <c r="D61" s="81"/>
      <c r="E61" s="55"/>
      <c r="F61" s="55"/>
      <c r="G61" s="55"/>
      <c r="H61" s="82"/>
      <c r="I61" s="55"/>
      <c r="J61" s="54"/>
    </row>
    <row r="62" spans="4:10" ht="15" customHeight="1">
      <c r="D62" s="81"/>
      <c r="E62" s="55"/>
      <c r="F62" s="55"/>
      <c r="G62" s="55"/>
      <c r="H62" s="82"/>
      <c r="I62" s="55"/>
      <c r="J62" s="54"/>
    </row>
    <row r="63" spans="4:10" ht="15" customHeight="1">
      <c r="D63" s="81"/>
      <c r="E63" s="55"/>
      <c r="F63" s="55"/>
      <c r="G63" s="55"/>
      <c r="H63" s="82"/>
      <c r="I63" s="55"/>
      <c r="J63" s="54"/>
    </row>
    <row r="64" spans="4:10" ht="15" customHeight="1">
      <c r="D64" s="79"/>
      <c r="E64" s="54"/>
      <c r="F64" s="54"/>
      <c r="G64" s="55"/>
      <c r="H64" s="82"/>
      <c r="I64" s="55"/>
      <c r="J64" s="54"/>
    </row>
    <row r="65" spans="4:10" ht="15" customHeight="1">
      <c r="D65" s="79"/>
      <c r="E65" s="54"/>
      <c r="F65" s="54"/>
      <c r="G65" s="55"/>
      <c r="H65" s="82"/>
      <c r="I65" s="55"/>
      <c r="J65" s="55"/>
    </row>
    <row r="66" spans="4:10" ht="15" customHeight="1">
      <c r="D66" s="79"/>
      <c r="E66" s="54"/>
      <c r="F66" s="54"/>
      <c r="G66" s="55"/>
      <c r="H66" s="82"/>
      <c r="I66" s="55"/>
      <c r="J66" s="55"/>
    </row>
    <row r="67" spans="4:10" ht="15" customHeight="1">
      <c r="D67" s="79"/>
      <c r="E67" s="54"/>
      <c r="F67" s="54"/>
      <c r="G67" s="55"/>
      <c r="H67" s="82"/>
      <c r="I67" s="55"/>
      <c r="J67" s="54"/>
    </row>
    <row r="68" spans="4:10" ht="15" customHeight="1">
      <c r="D68" s="79"/>
      <c r="E68" s="54"/>
      <c r="F68" s="54"/>
      <c r="G68" s="55"/>
      <c r="H68" s="82"/>
      <c r="I68" s="55"/>
      <c r="J68" s="54"/>
    </row>
    <row r="69" spans="4:10" ht="15" customHeight="1">
      <c r="D69" s="79"/>
      <c r="E69" s="54"/>
      <c r="F69" s="54"/>
      <c r="G69" s="55"/>
      <c r="H69" s="82"/>
      <c r="I69" s="55"/>
      <c r="J69" s="54"/>
    </row>
    <row r="70" spans="4:10" ht="15" customHeight="1">
      <c r="D70" s="79"/>
      <c r="E70" s="54"/>
      <c r="F70" s="54"/>
      <c r="G70" s="55"/>
      <c r="H70" s="82"/>
      <c r="I70" s="55"/>
      <c r="J70" s="54"/>
    </row>
    <row r="71" spans="4:10" ht="15" customHeight="1">
      <c r="D71" s="79"/>
      <c r="E71" s="54"/>
      <c r="F71" s="54"/>
      <c r="G71" s="55"/>
      <c r="H71" s="82"/>
      <c r="I71" s="55"/>
      <c r="J71" s="54"/>
    </row>
    <row r="72" spans="4:10" ht="15" customHeight="1">
      <c r="D72" s="79"/>
      <c r="E72" s="54"/>
      <c r="F72" s="54"/>
      <c r="G72" s="55"/>
      <c r="H72" s="82"/>
      <c r="I72" s="55"/>
      <c r="J72" s="54"/>
    </row>
    <row r="73" spans="4:10" ht="15" customHeight="1">
      <c r="D73" s="79"/>
      <c r="E73" s="54"/>
      <c r="F73" s="54"/>
      <c r="G73" s="55"/>
      <c r="H73" s="82"/>
      <c r="I73" s="55"/>
      <c r="J73" s="54"/>
    </row>
    <row r="74" spans="4:10" ht="15" customHeight="1">
      <c r="D74" s="79"/>
      <c r="E74" s="54"/>
      <c r="F74" s="54"/>
      <c r="G74" s="55"/>
      <c r="H74" s="82"/>
      <c r="I74" s="55"/>
      <c r="J74" s="54"/>
    </row>
    <row r="75" spans="4:10" ht="15" customHeight="1">
      <c r="D75" s="79"/>
      <c r="E75" s="54"/>
      <c r="F75" s="54"/>
      <c r="G75" s="55"/>
      <c r="H75" s="82"/>
      <c r="I75" s="55"/>
      <c r="J75" s="54"/>
    </row>
    <row r="76" spans="4:10" ht="15" customHeight="1">
      <c r="D76" s="79"/>
      <c r="E76" s="54"/>
      <c r="F76" s="54"/>
      <c r="G76" s="55"/>
      <c r="H76" s="82"/>
      <c r="I76" s="55"/>
      <c r="J76" s="54"/>
    </row>
    <row r="77" spans="4:10" ht="15" customHeight="1">
      <c r="D77" s="79"/>
      <c r="E77" s="54"/>
      <c r="F77" s="54"/>
      <c r="G77" s="55"/>
      <c r="H77" s="82"/>
      <c r="I77" s="55"/>
      <c r="J77" s="54"/>
    </row>
    <row r="78" spans="4:10" ht="15" customHeight="1">
      <c r="D78" s="79"/>
      <c r="E78" s="54"/>
      <c r="F78" s="54"/>
      <c r="G78" s="55"/>
      <c r="H78" s="82"/>
      <c r="I78" s="55"/>
      <c r="J78" s="54"/>
    </row>
    <row r="79" spans="4:10" ht="15" customHeight="1">
      <c r="D79" s="79"/>
      <c r="E79" s="54"/>
      <c r="F79" s="54"/>
      <c r="G79" s="55"/>
      <c r="H79" s="82"/>
      <c r="I79" s="55"/>
      <c r="J79" s="54"/>
    </row>
    <row r="80" spans="4:10" ht="15" customHeight="1">
      <c r="D80" s="79"/>
      <c r="E80" s="54"/>
      <c r="F80" s="54"/>
      <c r="G80" s="55"/>
      <c r="H80" s="82"/>
      <c r="I80" s="55"/>
      <c r="J80" s="55"/>
    </row>
    <row r="81" spans="4:10" ht="15" customHeight="1">
      <c r="D81" s="79"/>
      <c r="E81" s="54"/>
      <c r="F81" s="54"/>
      <c r="G81" s="55"/>
      <c r="H81" s="82"/>
      <c r="I81" s="55"/>
      <c r="J81" s="55"/>
    </row>
    <row r="82" spans="4:6" ht="15" customHeight="1">
      <c r="D82" s="80"/>
      <c r="E82" s="56"/>
      <c r="F82" s="56"/>
    </row>
    <row r="83" spans="4:6" ht="15" customHeight="1">
      <c r="D83" s="80"/>
      <c r="E83" s="56"/>
      <c r="F83" s="56"/>
    </row>
  </sheetData>
  <mergeCells count="5">
    <mergeCell ref="H7:J7"/>
    <mergeCell ref="A23:B24"/>
    <mergeCell ref="A29:B30"/>
    <mergeCell ref="A34:B35"/>
    <mergeCell ref="D7:F7"/>
  </mergeCells>
  <printOptions horizontalCentered="1"/>
  <pageMargins left="0" right="0" top="0.5"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64"/>
  <sheetViews>
    <sheetView zoomScaleSheetLayoutView="100" workbookViewId="0" topLeftCell="A1">
      <selection activeCell="B9" sqref="B9"/>
    </sheetView>
  </sheetViews>
  <sheetFormatPr defaultColWidth="9.00390625" defaultRowHeight="12.75" customHeight="1"/>
  <cols>
    <col min="1" max="1" width="3.375" style="11" customWidth="1"/>
    <col min="2" max="2" width="40.625" style="12" customWidth="1"/>
    <col min="3" max="3" width="14.50390625" style="37" bestFit="1" customWidth="1"/>
    <col min="4" max="4" width="4.25390625" style="12" customWidth="1"/>
    <col min="5" max="5" width="13.625" style="44" customWidth="1"/>
    <col min="6" max="6" width="13.375" style="12" bestFit="1" customWidth="1"/>
    <col min="7" max="16384" width="9.00390625" style="12" customWidth="1"/>
  </cols>
  <sheetData>
    <row r="1" ht="12.75" customHeight="1">
      <c r="A1" s="11" t="s">
        <v>198</v>
      </c>
    </row>
    <row r="2" ht="12.75" customHeight="1">
      <c r="A2" s="73" t="s">
        <v>24</v>
      </c>
    </row>
    <row r="3" ht="12.75" customHeight="1">
      <c r="A3" s="73"/>
    </row>
    <row r="4" ht="12.75" customHeight="1">
      <c r="A4" s="11" t="s">
        <v>47</v>
      </c>
    </row>
    <row r="6" spans="3:5" ht="12.75" customHeight="1">
      <c r="C6" s="174" t="s">
        <v>80</v>
      </c>
      <c r="D6" s="100"/>
      <c r="E6" s="174" t="s">
        <v>81</v>
      </c>
    </row>
    <row r="7" spans="3:5" ht="12.75" customHeight="1">
      <c r="C7" s="175" t="s">
        <v>135</v>
      </c>
      <c r="D7" s="24"/>
      <c r="E7" s="175" t="s">
        <v>14</v>
      </c>
    </row>
    <row r="8" spans="3:5" ht="12.75" customHeight="1">
      <c r="C8" s="176" t="s">
        <v>165</v>
      </c>
      <c r="D8" s="24"/>
      <c r="E8" s="176" t="s">
        <v>165</v>
      </c>
    </row>
    <row r="9" spans="3:5" ht="12.75" customHeight="1">
      <c r="C9" s="108"/>
      <c r="D9" s="24"/>
      <c r="E9" s="104"/>
    </row>
    <row r="10" spans="1:7" ht="12.75" customHeight="1">
      <c r="A10" s="11" t="s">
        <v>203</v>
      </c>
      <c r="C10" s="109">
        <v>35236</v>
      </c>
      <c r="E10" s="105">
        <v>32057</v>
      </c>
      <c r="G10" s="27"/>
    </row>
    <row r="11" spans="1:5" ht="12.75" customHeight="1">
      <c r="A11" s="11" t="s">
        <v>101</v>
      </c>
      <c r="C11" s="109">
        <v>27405</v>
      </c>
      <c r="E11" s="105">
        <v>28112</v>
      </c>
    </row>
    <row r="12" spans="1:5" ht="12.75" customHeight="1">
      <c r="A12" s="11" t="s">
        <v>102</v>
      </c>
      <c r="C12" s="109">
        <v>123</v>
      </c>
      <c r="E12" s="105">
        <v>124</v>
      </c>
    </row>
    <row r="13" spans="1:5" ht="12.75" customHeight="1">
      <c r="A13" s="11" t="s">
        <v>103</v>
      </c>
      <c r="C13" s="109">
        <v>2928</v>
      </c>
      <c r="E13" s="105">
        <v>3288</v>
      </c>
    </row>
    <row r="14" spans="1:5" ht="12.75" customHeight="1">
      <c r="A14" s="11" t="s">
        <v>189</v>
      </c>
      <c r="C14" s="108">
        <v>5002</v>
      </c>
      <c r="E14" s="104">
        <v>7113</v>
      </c>
    </row>
    <row r="15" spans="1:5" ht="12.75" customHeight="1">
      <c r="A15" s="11" t="s">
        <v>15</v>
      </c>
      <c r="C15" s="108">
        <v>3303</v>
      </c>
      <c r="E15" s="104">
        <v>3183</v>
      </c>
    </row>
    <row r="16" spans="3:5" ht="12.75" customHeight="1">
      <c r="C16" s="109"/>
      <c r="E16" s="105"/>
    </row>
    <row r="17" spans="1:5" ht="12.75" customHeight="1">
      <c r="A17" s="11" t="s">
        <v>166</v>
      </c>
      <c r="C17" s="109"/>
      <c r="E17" s="105"/>
    </row>
    <row r="18" spans="2:6" ht="12.75" customHeight="1">
      <c r="B18" s="36" t="s">
        <v>190</v>
      </c>
      <c r="C18" s="109">
        <v>30359</v>
      </c>
      <c r="E18" s="104">
        <f>31602</f>
        <v>31602</v>
      </c>
      <c r="F18" s="27"/>
    </row>
    <row r="19" spans="2:6" ht="12.75" customHeight="1">
      <c r="B19" s="36" t="s">
        <v>21</v>
      </c>
      <c r="C19" s="108">
        <v>105604</v>
      </c>
      <c r="D19" s="224"/>
      <c r="E19" s="104">
        <v>104147</v>
      </c>
      <c r="F19" s="27"/>
    </row>
    <row r="20" spans="2:5" ht="12.75" customHeight="1">
      <c r="B20" s="36" t="s">
        <v>179</v>
      </c>
      <c r="C20" s="109">
        <v>16113</v>
      </c>
      <c r="E20" s="104">
        <v>23397</v>
      </c>
    </row>
    <row r="21" spans="2:6" ht="12.75" customHeight="1">
      <c r="B21" s="36" t="s">
        <v>178</v>
      </c>
      <c r="C21" s="109">
        <v>163597</v>
      </c>
      <c r="E21" s="104">
        <v>129803</v>
      </c>
      <c r="F21" s="27"/>
    </row>
    <row r="22" spans="2:6" ht="12.75" customHeight="1">
      <c r="B22" s="36" t="s">
        <v>16</v>
      </c>
      <c r="C22" s="109">
        <v>251</v>
      </c>
      <c r="E22" s="104">
        <v>316</v>
      </c>
      <c r="F22" s="27"/>
    </row>
    <row r="23" spans="2:5" ht="12.75" customHeight="1">
      <c r="B23" s="36" t="s">
        <v>167</v>
      </c>
      <c r="C23" s="109">
        <v>1622</v>
      </c>
      <c r="E23" s="105">
        <v>3342</v>
      </c>
    </row>
    <row r="24" spans="2:6" ht="12.75" customHeight="1">
      <c r="B24" s="36" t="s">
        <v>105</v>
      </c>
      <c r="C24" s="109">
        <v>500</v>
      </c>
      <c r="E24" s="105">
        <v>49571</v>
      </c>
      <c r="F24" s="27"/>
    </row>
    <row r="25" spans="2:5" ht="12.75" customHeight="1">
      <c r="B25" s="36"/>
      <c r="C25" s="110"/>
      <c r="E25" s="106"/>
    </row>
    <row r="26" spans="3:7" ht="12.75" customHeight="1">
      <c r="C26" s="109">
        <f>SUM(C18:C25)</f>
        <v>318046</v>
      </c>
      <c r="E26" s="105">
        <f>SUM(E18:E25)</f>
        <v>342178</v>
      </c>
      <c r="F26" s="27"/>
      <c r="G26" s="27"/>
    </row>
    <row r="27" spans="3:5" ht="12.75" customHeight="1">
      <c r="C27" s="109"/>
      <c r="E27" s="105"/>
    </row>
    <row r="28" spans="1:5" ht="12.75" customHeight="1">
      <c r="A28" s="11" t="s">
        <v>168</v>
      </c>
      <c r="C28" s="109"/>
      <c r="E28" s="105"/>
    </row>
    <row r="29" spans="2:6" ht="12.75" customHeight="1">
      <c r="B29" s="36" t="s">
        <v>180</v>
      </c>
      <c r="C29" s="109">
        <v>9531</v>
      </c>
      <c r="D29" s="28"/>
      <c r="E29" s="105">
        <v>5114</v>
      </c>
      <c r="F29" s="27"/>
    </row>
    <row r="30" spans="2:6" ht="12.75" customHeight="1">
      <c r="B30" s="36" t="s">
        <v>22</v>
      </c>
      <c r="C30" s="109">
        <v>65535</v>
      </c>
      <c r="E30" s="105">
        <v>51720</v>
      </c>
      <c r="F30" s="27"/>
    </row>
    <row r="31" spans="2:5" ht="12.75" customHeight="1">
      <c r="B31" s="36" t="s">
        <v>104</v>
      </c>
      <c r="C31" s="109">
        <v>42</v>
      </c>
      <c r="D31" s="28"/>
      <c r="E31" s="105">
        <v>58</v>
      </c>
    </row>
    <row r="32" spans="2:6" ht="12.75" customHeight="1">
      <c r="B32" s="36" t="s">
        <v>106</v>
      </c>
      <c r="C32" s="109">
        <v>53916</v>
      </c>
      <c r="E32" s="105">
        <v>68376</v>
      </c>
      <c r="F32" s="27"/>
    </row>
    <row r="33" spans="2:6" ht="12.75" customHeight="1">
      <c r="B33" s="36" t="s">
        <v>107</v>
      </c>
      <c r="C33" s="109">
        <v>1866</v>
      </c>
      <c r="E33" s="105">
        <f>498</f>
        <v>498</v>
      </c>
      <c r="F33" s="27"/>
    </row>
    <row r="34" spans="2:5" ht="12.75" customHeight="1">
      <c r="B34" s="36" t="s">
        <v>219</v>
      </c>
      <c r="C34" s="109">
        <v>0</v>
      </c>
      <c r="E34" s="105">
        <v>0</v>
      </c>
    </row>
    <row r="35" spans="3:6" ht="12.75" customHeight="1">
      <c r="C35" s="31">
        <f>SUM(C29:C34)</f>
        <v>130890</v>
      </c>
      <c r="E35" s="107">
        <f>SUM(E29:E34)</f>
        <v>125766</v>
      </c>
      <c r="F35" s="1"/>
    </row>
    <row r="36" spans="3:5" ht="12.75" customHeight="1">
      <c r="C36" s="109"/>
      <c r="E36" s="105"/>
    </row>
    <row r="37" spans="1:5" ht="12.75" customHeight="1">
      <c r="A37" s="11" t="s">
        <v>191</v>
      </c>
      <c r="C37" s="110">
        <f>+C26-C35</f>
        <v>187156</v>
      </c>
      <c r="E37" s="106">
        <f>+E26-E35</f>
        <v>216412</v>
      </c>
    </row>
    <row r="38" spans="3:6" ht="12.75" customHeight="1" thickBot="1">
      <c r="C38" s="112">
        <f>+SUM(C10:C15)+C37</f>
        <v>261153</v>
      </c>
      <c r="E38" s="113">
        <f>+SUM(E10:E15)+E37</f>
        <v>290289</v>
      </c>
      <c r="F38" s="30"/>
    </row>
    <row r="39" spans="3:5" ht="12.75" customHeight="1" thickTop="1">
      <c r="C39" s="109"/>
      <c r="E39" s="105"/>
    </row>
    <row r="40" spans="1:5" ht="12.75" customHeight="1">
      <c r="A40" s="11" t="s">
        <v>149</v>
      </c>
      <c r="C40" s="109"/>
      <c r="E40" s="105"/>
    </row>
    <row r="41" spans="1:5" ht="12.75" customHeight="1">
      <c r="A41" s="11" t="s">
        <v>146</v>
      </c>
      <c r="C41" s="108">
        <v>142150</v>
      </c>
      <c r="E41" s="105">
        <v>142150</v>
      </c>
    </row>
    <row r="42" spans="1:5" ht="12.75" customHeight="1">
      <c r="A42" s="11" t="s">
        <v>169</v>
      </c>
      <c r="C42" s="109"/>
      <c r="E42" s="105"/>
    </row>
    <row r="43" spans="2:6" ht="12.75" customHeight="1">
      <c r="B43" s="36" t="s">
        <v>110</v>
      </c>
      <c r="C43" s="109">
        <v>12323</v>
      </c>
      <c r="E43" s="105">
        <v>12323</v>
      </c>
      <c r="F43" s="34"/>
    </row>
    <row r="44" spans="2:7" ht="12.75" customHeight="1">
      <c r="B44" s="36" t="s">
        <v>153</v>
      </c>
      <c r="C44" s="109">
        <v>56650</v>
      </c>
      <c r="D44" s="28"/>
      <c r="E44" s="105">
        <v>50796</v>
      </c>
      <c r="F44" s="221"/>
      <c r="G44" s="27"/>
    </row>
    <row r="45" spans="2:6" ht="12.75" customHeight="1">
      <c r="B45" s="36" t="s">
        <v>109</v>
      </c>
      <c r="C45" s="109">
        <v>4230</v>
      </c>
      <c r="D45" s="38"/>
      <c r="E45" s="105">
        <v>8448</v>
      </c>
      <c r="F45" s="221"/>
    </row>
    <row r="46" spans="1:6" ht="12.75" customHeight="1">
      <c r="A46" s="11" t="s">
        <v>147</v>
      </c>
      <c r="B46" s="36"/>
      <c r="C46" s="110">
        <v>-2641</v>
      </c>
      <c r="E46" s="106">
        <v>0</v>
      </c>
      <c r="F46" s="221"/>
    </row>
    <row r="47" spans="3:7" ht="12.75" customHeight="1">
      <c r="C47" s="109">
        <f>SUM(C41:C46)</f>
        <v>212712</v>
      </c>
      <c r="E47" s="105">
        <f>SUM(E41:E46)</f>
        <v>213717</v>
      </c>
      <c r="F47" s="141"/>
      <c r="G47" s="27"/>
    </row>
    <row r="48" spans="2:6" ht="12.75" customHeight="1">
      <c r="B48" s="141"/>
      <c r="C48" s="109"/>
      <c r="E48" s="105"/>
      <c r="F48" s="27"/>
    </row>
    <row r="49" spans="1:6" ht="12.75" customHeight="1">
      <c r="A49" s="11" t="s">
        <v>197</v>
      </c>
      <c r="C49" s="109">
        <v>14789</v>
      </c>
      <c r="E49" s="105">
        <v>14182</v>
      </c>
      <c r="F49" s="27"/>
    </row>
    <row r="50" spans="1:5" ht="12.75" customHeight="1">
      <c r="A50" s="11" t="s">
        <v>155</v>
      </c>
      <c r="C50" s="109">
        <v>11283</v>
      </c>
      <c r="E50" s="105">
        <v>60811</v>
      </c>
    </row>
    <row r="51" spans="1:6" ht="12.75" customHeight="1">
      <c r="A51" s="11" t="s">
        <v>156</v>
      </c>
      <c r="C51" s="109">
        <v>20480</v>
      </c>
      <c r="E51" s="105">
        <v>0</v>
      </c>
      <c r="F51" s="27"/>
    </row>
    <row r="52" spans="1:6" ht="12.75" customHeight="1">
      <c r="A52" s="11" t="s">
        <v>192</v>
      </c>
      <c r="C52" s="109">
        <v>1889</v>
      </c>
      <c r="E52" s="105">
        <v>1579</v>
      </c>
      <c r="F52" s="27"/>
    </row>
    <row r="53" spans="3:7" ht="12.75" customHeight="1" thickBot="1">
      <c r="C53" s="112">
        <f>SUM(C47:C52)</f>
        <v>261153</v>
      </c>
      <c r="E53" s="113">
        <f>SUM(E47:E52)</f>
        <v>290289</v>
      </c>
      <c r="F53" s="27"/>
      <c r="G53" s="3"/>
    </row>
    <row r="54" spans="3:5" ht="12.75" customHeight="1" thickTop="1">
      <c r="C54" s="109"/>
      <c r="E54" s="105"/>
    </row>
    <row r="55" spans="1:5" ht="12.75" customHeight="1">
      <c r="A55" s="15" t="s">
        <v>122</v>
      </c>
      <c r="C55" s="222"/>
      <c r="E55" s="222"/>
    </row>
    <row r="56" spans="1:6" ht="12.75" customHeight="1">
      <c r="A56" s="11" t="s">
        <v>136</v>
      </c>
      <c r="C56" s="223">
        <v>1.62</v>
      </c>
      <c r="D56" s="16"/>
      <c r="E56" s="116">
        <v>1.6</v>
      </c>
      <c r="F56" s="27"/>
    </row>
    <row r="57" spans="3:6" ht="12.75" customHeight="1">
      <c r="C57" s="134"/>
      <c r="E57" s="133"/>
      <c r="F57" s="140"/>
    </row>
    <row r="58" ht="12.75" customHeight="1">
      <c r="C58" s="142"/>
    </row>
    <row r="60" spans="3:5" ht="12.75" customHeight="1">
      <c r="C60" s="111"/>
      <c r="E60" s="69"/>
    </row>
    <row r="62" ht="9" customHeight="1"/>
    <row r="63" ht="12.75" customHeight="1">
      <c r="C63" s="142"/>
    </row>
    <row r="64" ht="12.75" customHeight="1">
      <c r="C64" s="142"/>
    </row>
  </sheetData>
  <printOptions horizontalCentered="1"/>
  <pageMargins left="0" right="0" top="0.5" bottom="0" header="0" footer="0"/>
  <pageSetup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90"/>
  <sheetViews>
    <sheetView workbookViewId="0" topLeftCell="A1">
      <pane xSplit="2" ySplit="7" topLeftCell="C8" activePane="bottomRight" state="frozen"/>
      <selection pane="topLeft" activeCell="H33" sqref="H33"/>
      <selection pane="topRight" activeCell="H33" sqref="H33"/>
      <selection pane="bottomLeft" activeCell="H33" sqref="H33"/>
      <selection pane="bottomRight" activeCell="A85" sqref="A85"/>
    </sheetView>
  </sheetViews>
  <sheetFormatPr defaultColWidth="9.00390625" defaultRowHeight="12.75" customHeight="1"/>
  <cols>
    <col min="1" max="1" width="40.625" style="12" customWidth="1"/>
    <col min="2" max="2" width="4.625" style="12" customWidth="1"/>
    <col min="3" max="3" width="13.50390625" style="37" customWidth="1"/>
    <col min="4" max="4" width="2.75390625" style="12" customWidth="1"/>
    <col min="5" max="5" width="13.50390625" style="44" customWidth="1"/>
    <col min="6" max="16384" width="9.00390625" style="12" customWidth="1"/>
  </cols>
  <sheetData>
    <row r="1" ht="12.75" customHeight="1">
      <c r="A1" s="11" t="s">
        <v>198</v>
      </c>
    </row>
    <row r="2" ht="12.75" customHeight="1">
      <c r="A2" s="73" t="s">
        <v>24</v>
      </c>
    </row>
    <row r="3" ht="12.75" customHeight="1">
      <c r="E3" s="242"/>
    </row>
    <row r="4" ht="12.75" customHeight="1">
      <c r="A4" s="11" t="s">
        <v>34</v>
      </c>
    </row>
    <row r="5" spans="3:5" ht="12.75" customHeight="1">
      <c r="C5" s="177" t="s">
        <v>80</v>
      </c>
      <c r="D5" s="51"/>
      <c r="E5" s="180" t="s">
        <v>81</v>
      </c>
    </row>
    <row r="6" spans="3:5" ht="12.75" customHeight="1">
      <c r="C6" s="178" t="s">
        <v>135</v>
      </c>
      <c r="D6" s="51"/>
      <c r="E6" s="182" t="s">
        <v>14</v>
      </c>
    </row>
    <row r="7" spans="3:5" ht="12.75" customHeight="1">
      <c r="C7" s="179" t="s">
        <v>165</v>
      </c>
      <c r="D7" s="24"/>
      <c r="E7" s="181" t="s">
        <v>165</v>
      </c>
    </row>
    <row r="8" spans="3:5" ht="12.75" customHeight="1">
      <c r="C8" s="114"/>
      <c r="D8" s="24"/>
      <c r="E8" s="170"/>
    </row>
    <row r="9" spans="1:5" s="28" customFormat="1" ht="12.75" customHeight="1">
      <c r="A9" s="28" t="s">
        <v>35</v>
      </c>
      <c r="C9" s="129">
        <v>18091</v>
      </c>
      <c r="E9" s="47">
        <v>14317</v>
      </c>
    </row>
    <row r="10" spans="3:5" s="28" customFormat="1" ht="12.75" customHeight="1">
      <c r="C10" s="99"/>
      <c r="E10" s="47"/>
    </row>
    <row r="11" spans="1:5" s="28" customFormat="1" ht="12.75" customHeight="1">
      <c r="A11" s="28" t="s">
        <v>84</v>
      </c>
      <c r="C11" s="99"/>
      <c r="E11" s="47"/>
    </row>
    <row r="12" spans="1:5" s="28" customFormat="1" ht="12.75" customHeight="1">
      <c r="A12" s="28" t="s">
        <v>37</v>
      </c>
      <c r="C12" s="99">
        <v>2986</v>
      </c>
      <c r="E12" s="47">
        <v>5930</v>
      </c>
    </row>
    <row r="13" spans="1:5" s="28" customFormat="1" ht="12.75" customHeight="1">
      <c r="A13" s="28" t="s">
        <v>36</v>
      </c>
      <c r="C13" s="99">
        <v>9532</v>
      </c>
      <c r="E13" s="47">
        <v>4104</v>
      </c>
    </row>
    <row r="14" spans="3:5" s="28" customFormat="1" ht="12.75" customHeight="1">
      <c r="C14" s="99"/>
      <c r="E14" s="47"/>
    </row>
    <row r="15" spans="1:5" s="28" customFormat="1" ht="12.75" customHeight="1">
      <c r="A15" s="28" t="s">
        <v>38</v>
      </c>
      <c r="C15" s="127">
        <f>SUM(C9:C14)</f>
        <v>30609</v>
      </c>
      <c r="E15" s="171">
        <f>SUM(E9:E14)</f>
        <v>24351</v>
      </c>
    </row>
    <row r="16" spans="3:5" s="28" customFormat="1" ht="12.75" customHeight="1">
      <c r="C16" s="99"/>
      <c r="E16" s="47"/>
    </row>
    <row r="17" spans="1:5" s="28" customFormat="1" ht="12.75" customHeight="1">
      <c r="A17" s="28" t="s">
        <v>39</v>
      </c>
      <c r="C17" s="99">
        <v>-5708</v>
      </c>
      <c r="E17" s="47">
        <v>-1502</v>
      </c>
    </row>
    <row r="18" spans="1:5" s="28" customFormat="1" ht="12.75" customHeight="1">
      <c r="A18" s="28" t="s">
        <v>40</v>
      </c>
      <c r="C18" s="99">
        <v>-2843</v>
      </c>
      <c r="E18" s="47">
        <v>-12466</v>
      </c>
    </row>
    <row r="19" spans="1:5" s="28" customFormat="1" ht="12.75" customHeight="1">
      <c r="A19" s="28" t="s">
        <v>41</v>
      </c>
      <c r="C19" s="99">
        <v>16386</v>
      </c>
      <c r="E19" s="47">
        <v>-18030</v>
      </c>
    </row>
    <row r="20" spans="3:5" s="28" customFormat="1" ht="12.75" customHeight="1">
      <c r="C20" s="128"/>
      <c r="E20" s="115"/>
    </row>
    <row r="21" spans="1:6" s="28" customFormat="1" ht="12.75" customHeight="1">
      <c r="A21" s="28" t="s">
        <v>82</v>
      </c>
      <c r="C21" s="129">
        <f>SUM(C15:C20)</f>
        <v>38444</v>
      </c>
      <c r="E21" s="172">
        <f>SUM(E15:E20)</f>
        <v>-7647</v>
      </c>
      <c r="F21" s="25"/>
    </row>
    <row r="22" spans="3:5" s="28" customFormat="1" ht="12.75" customHeight="1">
      <c r="C22" s="99"/>
      <c r="E22" s="47"/>
    </row>
    <row r="23" spans="1:5" s="28" customFormat="1" ht="12.75" customHeight="1">
      <c r="A23" s="28" t="s">
        <v>181</v>
      </c>
      <c r="C23" s="99">
        <v>-3078</v>
      </c>
      <c r="E23" s="47">
        <v>-5541</v>
      </c>
    </row>
    <row r="24" spans="1:5" s="28" customFormat="1" ht="12.75" customHeight="1">
      <c r="A24" s="28" t="s">
        <v>182</v>
      </c>
      <c r="C24" s="99">
        <v>575</v>
      </c>
      <c r="E24" s="47">
        <v>1546</v>
      </c>
    </row>
    <row r="25" spans="1:5" s="28" customFormat="1" ht="12.75" customHeight="1">
      <c r="A25" s="28" t="s">
        <v>240</v>
      </c>
      <c r="C25" s="99">
        <v>-9872</v>
      </c>
      <c r="E25" s="47">
        <v>-5756</v>
      </c>
    </row>
    <row r="26" spans="3:5" s="28" customFormat="1" ht="12.75" customHeight="1">
      <c r="C26" s="99"/>
      <c r="E26" s="47"/>
    </row>
    <row r="27" spans="1:5" s="29" customFormat="1" ht="12.75" customHeight="1">
      <c r="A27" s="29" t="s">
        <v>241</v>
      </c>
      <c r="C27" s="130">
        <f>SUM(C21:C26)</f>
        <v>26069</v>
      </c>
      <c r="E27" s="173">
        <f>SUM(E21:E26)</f>
        <v>-17398</v>
      </c>
    </row>
    <row r="28" spans="3:5" s="28" customFormat="1" ht="12.75" customHeight="1">
      <c r="C28" s="99"/>
      <c r="E28" s="47"/>
    </row>
    <row r="29" spans="1:5" s="28" customFormat="1" ht="12.75" customHeight="1">
      <c r="A29" s="28" t="s">
        <v>242</v>
      </c>
      <c r="C29" s="99"/>
      <c r="E29" s="47"/>
    </row>
    <row r="30" spans="1:5" s="28" customFormat="1" ht="12.75" customHeight="1">
      <c r="A30" s="28" t="s">
        <v>60</v>
      </c>
      <c r="C30" s="99">
        <v>48</v>
      </c>
      <c r="E30" s="47">
        <v>12352</v>
      </c>
    </row>
    <row r="31" spans="1:5" s="28" customFormat="1" ht="12.75" customHeight="1">
      <c r="A31" s="28" t="s">
        <v>61</v>
      </c>
      <c r="C31" s="99">
        <v>-8829</v>
      </c>
      <c r="E31" s="47">
        <v>-3285</v>
      </c>
    </row>
    <row r="32" spans="1:5" s="28" customFormat="1" ht="12.75" customHeight="1">
      <c r="A32" s="28" t="s">
        <v>2</v>
      </c>
      <c r="C32" s="99">
        <v>0</v>
      </c>
      <c r="E32" s="47">
        <v>24</v>
      </c>
    </row>
    <row r="33" spans="1:5" s="28" customFormat="1" ht="12.75" customHeight="1">
      <c r="A33" s="28" t="s">
        <v>12</v>
      </c>
      <c r="C33" s="99">
        <v>0</v>
      </c>
      <c r="E33" s="47">
        <v>187</v>
      </c>
    </row>
    <row r="34" spans="1:5" s="28" customFormat="1" ht="12.75" customHeight="1">
      <c r="A34" s="50"/>
      <c r="C34" s="99"/>
      <c r="E34" s="47"/>
    </row>
    <row r="35" spans="1:5" s="29" customFormat="1" ht="12.75" customHeight="1">
      <c r="A35" s="29" t="s">
        <v>243</v>
      </c>
      <c r="C35" s="130">
        <f>SUM(C30:C34)</f>
        <v>-8781</v>
      </c>
      <c r="E35" s="173">
        <f>SUM(E30:E34)</f>
        <v>9278</v>
      </c>
    </row>
    <row r="36" spans="1:5" s="28" customFormat="1" ht="12.75" customHeight="1">
      <c r="A36" s="50"/>
      <c r="C36" s="99"/>
      <c r="E36" s="47"/>
    </row>
    <row r="37" spans="1:5" s="28" customFormat="1" ht="12.75" customHeight="1">
      <c r="A37" s="28" t="s">
        <v>244</v>
      </c>
      <c r="C37" s="99"/>
      <c r="E37" s="47"/>
    </row>
    <row r="38" spans="1:5" s="28" customFormat="1" ht="12.75" customHeight="1">
      <c r="A38" s="28" t="s">
        <v>228</v>
      </c>
      <c r="C38" s="99">
        <v>442</v>
      </c>
      <c r="E38" s="47">
        <v>-3793</v>
      </c>
    </row>
    <row r="39" spans="1:5" s="28" customFormat="1" ht="12.75" customHeight="1">
      <c r="A39" s="28" t="s">
        <v>42</v>
      </c>
      <c r="C39" s="99">
        <v>-15054</v>
      </c>
      <c r="E39" s="47">
        <v>5690</v>
      </c>
    </row>
    <row r="40" spans="1:5" s="28" customFormat="1" ht="12.75" customHeight="1">
      <c r="A40" s="28" t="s">
        <v>85</v>
      </c>
      <c r="C40" s="99">
        <v>60</v>
      </c>
      <c r="E40" s="47">
        <v>0</v>
      </c>
    </row>
    <row r="41" spans="1:5" s="28" customFormat="1" ht="12.75" customHeight="1">
      <c r="A41" s="28" t="s">
        <v>148</v>
      </c>
      <c r="C41" s="99">
        <v>-2641</v>
      </c>
      <c r="E41" s="47">
        <v>0</v>
      </c>
    </row>
    <row r="42" spans="1:5" s="28" customFormat="1" ht="12.75" customHeight="1">
      <c r="A42" s="28" t="s">
        <v>123</v>
      </c>
      <c r="C42" s="99">
        <v>-61</v>
      </c>
      <c r="E42" s="47">
        <v>0</v>
      </c>
    </row>
    <row r="43" spans="1:5" s="28" customFormat="1" ht="12.75" customHeight="1">
      <c r="A43" s="28" t="s">
        <v>137</v>
      </c>
      <c r="C43" s="99">
        <v>0</v>
      </c>
      <c r="E43" s="47">
        <v>-3071</v>
      </c>
    </row>
    <row r="44" spans="1:5" s="28" customFormat="1" ht="12.75" customHeight="1">
      <c r="A44" s="28" t="s">
        <v>138</v>
      </c>
      <c r="C44" s="99">
        <v>-1512</v>
      </c>
      <c r="E44" s="47">
        <v>-1512</v>
      </c>
    </row>
    <row r="45" spans="3:5" s="28" customFormat="1" ht="12.75" customHeight="1">
      <c r="C45" s="99"/>
      <c r="E45" s="47"/>
    </row>
    <row r="46" spans="1:5" s="29" customFormat="1" ht="12.75" customHeight="1">
      <c r="A46" s="29" t="s">
        <v>83</v>
      </c>
      <c r="C46" s="130">
        <f>SUM(C38:C45)</f>
        <v>-18766</v>
      </c>
      <c r="E46" s="173">
        <f>SUM(E38:E45)</f>
        <v>-2686</v>
      </c>
    </row>
    <row r="47" spans="3:5" s="28" customFormat="1" ht="12.75" customHeight="1">
      <c r="C47" s="99"/>
      <c r="E47" s="47"/>
    </row>
    <row r="48" spans="1:5" s="28" customFormat="1" ht="12.75" customHeight="1">
      <c r="A48" s="28" t="s">
        <v>44</v>
      </c>
      <c r="C48" s="99">
        <f>+C27+C35+C46</f>
        <v>-1478</v>
      </c>
      <c r="E48" s="47">
        <f>+E27+E35+E46</f>
        <v>-10806</v>
      </c>
    </row>
    <row r="49" spans="3:5" s="28" customFormat="1" ht="12.75" customHeight="1">
      <c r="C49" s="99"/>
      <c r="E49" s="47"/>
    </row>
    <row r="50" spans="1:5" s="28" customFormat="1" ht="12.75" customHeight="1">
      <c r="A50" s="28" t="s">
        <v>43</v>
      </c>
      <c r="C50" s="99">
        <v>-7512</v>
      </c>
      <c r="E50" s="47">
        <v>4019</v>
      </c>
    </row>
    <row r="51" spans="3:5" s="28" customFormat="1" ht="12.75" customHeight="1">
      <c r="C51" s="99"/>
      <c r="E51" s="47"/>
    </row>
    <row r="52" spans="1:5" s="28" customFormat="1" ht="12.75" customHeight="1">
      <c r="A52" s="28" t="s">
        <v>45</v>
      </c>
      <c r="C52" s="99">
        <v>546</v>
      </c>
      <c r="E52" s="47">
        <v>-725</v>
      </c>
    </row>
    <row r="53" spans="3:6" s="28" customFormat="1" ht="12.75" customHeight="1">
      <c r="C53" s="99"/>
      <c r="E53" s="47"/>
      <c r="F53" s="135"/>
    </row>
    <row r="54" spans="1:6" s="28" customFormat="1" ht="12.75" customHeight="1" thickBot="1">
      <c r="A54" s="28" t="s">
        <v>236</v>
      </c>
      <c r="C54" s="139">
        <f>SUM(C48:C52)</f>
        <v>-8444</v>
      </c>
      <c r="E54" s="167">
        <f>SUM(E48:E52)</f>
        <v>-7512</v>
      </c>
      <c r="F54" s="135"/>
    </row>
    <row r="55" spans="3:6" s="28" customFormat="1" ht="12.75" customHeight="1" thickTop="1">
      <c r="C55" s="99"/>
      <c r="E55" s="47"/>
      <c r="F55" s="135"/>
    </row>
    <row r="56" ht="12.75" customHeight="1" hidden="1">
      <c r="A56" s="11" t="str">
        <f>+A1</f>
        <v>MITRAJAYA HOLDINGS BERHAD (268257-T)</v>
      </c>
    </row>
    <row r="57" ht="12.75" customHeight="1" hidden="1">
      <c r="A57" s="11" t="str">
        <f>+A2</f>
        <v>INTERIM FINANCIAL REPORT FOR THE PERIOD ENDED 31 DECEMBER 2005</v>
      </c>
    </row>
    <row r="58" ht="12.75" customHeight="1" hidden="1"/>
    <row r="59" ht="12.75" customHeight="1" hidden="1">
      <c r="A59" s="11" t="s">
        <v>99</v>
      </c>
    </row>
    <row r="60" ht="12.75" customHeight="1">
      <c r="A60" s="11"/>
    </row>
    <row r="61" spans="1:6" s="28" customFormat="1" ht="12.75" customHeight="1">
      <c r="A61" s="29" t="s">
        <v>62</v>
      </c>
      <c r="C61" s="99"/>
      <c r="E61" s="47"/>
      <c r="F61" s="136"/>
    </row>
    <row r="62" spans="3:5" s="28" customFormat="1" ht="12.75" customHeight="1">
      <c r="C62" s="99"/>
      <c r="E62" s="47"/>
    </row>
    <row r="63" spans="1:5" s="28" customFormat="1" ht="12.75" customHeight="1">
      <c r="A63" s="12" t="s">
        <v>59</v>
      </c>
      <c r="C63" s="99">
        <v>500</v>
      </c>
      <c r="D63" s="8"/>
      <c r="E63" s="47">
        <v>49571</v>
      </c>
    </row>
    <row r="64" spans="1:5" s="28" customFormat="1" ht="12.75" customHeight="1">
      <c r="A64" s="28" t="s">
        <v>0</v>
      </c>
      <c r="C64" s="99">
        <v>1622</v>
      </c>
      <c r="D64" s="126"/>
      <c r="E64" s="47">
        <v>3342</v>
      </c>
    </row>
    <row r="65" spans="1:5" s="28" customFormat="1" ht="12.75" customHeight="1">
      <c r="A65" s="28" t="s">
        <v>1</v>
      </c>
      <c r="C65" s="128">
        <v>-10566</v>
      </c>
      <c r="E65" s="115">
        <v>-11549</v>
      </c>
    </row>
    <row r="66" spans="3:5" s="28" customFormat="1" ht="12.75" customHeight="1">
      <c r="C66" s="99">
        <f>SUM(C63:C65)</f>
        <v>-8444</v>
      </c>
      <c r="E66" s="47">
        <f>SUM(E63:E65)</f>
        <v>41364</v>
      </c>
    </row>
    <row r="67" spans="1:5" s="28" customFormat="1" ht="12.75" customHeight="1">
      <c r="A67" s="28" t="s">
        <v>96</v>
      </c>
      <c r="C67" s="99"/>
      <c r="E67" s="47"/>
    </row>
    <row r="68" spans="1:5" s="28" customFormat="1" ht="12.75" customHeight="1">
      <c r="A68" s="137" t="s">
        <v>97</v>
      </c>
      <c r="C68" s="99"/>
      <c r="E68" s="47"/>
    </row>
    <row r="69" spans="1:5" s="28" customFormat="1" ht="12.75" customHeight="1">
      <c r="A69" s="137" t="s">
        <v>98</v>
      </c>
      <c r="C69" s="99">
        <v>0</v>
      </c>
      <c r="E69" s="47">
        <v>-48876</v>
      </c>
    </row>
    <row r="70" spans="1:5" s="28" customFormat="1" ht="12.75" customHeight="1">
      <c r="A70" s="138" t="s">
        <v>5</v>
      </c>
      <c r="C70" s="99">
        <v>0</v>
      </c>
      <c r="E70" s="47">
        <v>0</v>
      </c>
    </row>
    <row r="71" spans="3:5" s="28" customFormat="1" ht="12.75" customHeight="1" thickBot="1">
      <c r="C71" s="139">
        <f>SUM(C66:C70)</f>
        <v>-8444</v>
      </c>
      <c r="E71" s="167">
        <f>SUM(E66:E70)</f>
        <v>-7512</v>
      </c>
    </row>
    <row r="72" spans="3:5" s="28" customFormat="1" ht="12.75" customHeight="1" thickTop="1">
      <c r="C72" s="33"/>
      <c r="E72" s="5"/>
    </row>
    <row r="73" spans="3:5" s="28" customFormat="1" ht="12.75" customHeight="1">
      <c r="C73" s="33"/>
      <c r="E73" s="5"/>
    </row>
    <row r="74" spans="3:5" s="28" customFormat="1" ht="12.75" customHeight="1">
      <c r="C74" s="33"/>
      <c r="E74" s="5"/>
    </row>
    <row r="75" spans="3:5" s="28" customFormat="1" ht="12.75" customHeight="1">
      <c r="C75" s="33"/>
      <c r="E75" s="5"/>
    </row>
    <row r="76" spans="3:5" s="28" customFormat="1" ht="12.75" customHeight="1">
      <c r="C76" s="114"/>
      <c r="E76" s="170"/>
    </row>
    <row r="77" spans="3:5" s="28" customFormat="1" ht="12.75" customHeight="1">
      <c r="C77" s="33"/>
      <c r="E77" s="170"/>
    </row>
    <row r="78" spans="3:5" s="28" customFormat="1" ht="12.75" customHeight="1">
      <c r="C78" s="33" t="s">
        <v>154</v>
      </c>
      <c r="E78" s="5"/>
    </row>
    <row r="79" spans="3:5" s="28" customFormat="1" ht="12.75" customHeight="1">
      <c r="C79" s="33"/>
      <c r="E79" s="5"/>
    </row>
    <row r="80" spans="3:5" s="28" customFormat="1" ht="12.75" customHeight="1">
      <c r="C80" s="33"/>
      <c r="E80" s="5"/>
    </row>
    <row r="81" spans="3:5" s="28" customFormat="1" ht="12.75" customHeight="1">
      <c r="C81" s="33"/>
      <c r="E81" s="5"/>
    </row>
    <row r="82" spans="3:5" s="28" customFormat="1" ht="12.75" customHeight="1">
      <c r="C82" s="33"/>
      <c r="E82" s="5"/>
    </row>
    <row r="83" spans="3:5" s="28" customFormat="1" ht="12.75" customHeight="1">
      <c r="C83" s="33"/>
      <c r="E83" s="5"/>
    </row>
    <row r="84" spans="3:5" s="28" customFormat="1" ht="12.75" customHeight="1">
      <c r="C84" s="33"/>
      <c r="E84" s="5"/>
    </row>
    <row r="85" spans="3:5" s="28" customFormat="1" ht="12.75" customHeight="1">
      <c r="C85" s="33"/>
      <c r="E85" s="5"/>
    </row>
    <row r="86" spans="3:5" s="28" customFormat="1" ht="12.75" customHeight="1">
      <c r="C86" s="33"/>
      <c r="E86" s="5"/>
    </row>
    <row r="87" ht="12.75" customHeight="1">
      <c r="E87" s="5"/>
    </row>
    <row r="89" ht="12.75" customHeight="1">
      <c r="C89" s="111"/>
    </row>
    <row r="90" ht="12.75" customHeight="1">
      <c r="E90" s="69"/>
    </row>
  </sheetData>
  <printOptions horizontalCentered="1"/>
  <pageMargins left="0.5" right="0" top="0.5" bottom="0" header="0" footer="0"/>
  <pageSetup fitToHeight="1" fitToWidth="1" horizontalDpi="600" verticalDpi="600" orientation="portrait" paperSize="9" scale="84" r:id="rId2"/>
  <rowBreaks count="1" manualBreakCount="1">
    <brk id="55"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tabSelected="1" workbookViewId="0" topLeftCell="A1">
      <selection activeCell="A6" sqref="A6"/>
    </sheetView>
  </sheetViews>
  <sheetFormatPr defaultColWidth="9.00390625" defaultRowHeight="12.75" customHeight="1"/>
  <cols>
    <col min="1" max="1" width="32.125" style="12" customWidth="1"/>
    <col min="2" max="2" width="2.625" style="12" customWidth="1"/>
    <col min="3" max="3" width="13.625" style="12" customWidth="1"/>
    <col min="4" max="4" width="1.625" style="12" customWidth="1"/>
    <col min="5" max="5" width="13.625" style="12" customWidth="1"/>
    <col min="6" max="6" width="1.625" style="12" customWidth="1"/>
    <col min="7" max="7" width="13.625" style="12" customWidth="1"/>
    <col min="8" max="8" width="1.4921875" style="12" customWidth="1"/>
    <col min="9" max="9" width="13.625" style="12" customWidth="1"/>
    <col min="10" max="10" width="1.625" style="12" customWidth="1"/>
    <col min="11" max="11" width="13.625" style="12" customWidth="1"/>
    <col min="12" max="16384" width="9.00390625" style="12" customWidth="1"/>
  </cols>
  <sheetData>
    <row r="1" spans="1:4" ht="12.75" customHeight="1">
      <c r="A1" s="11" t="s">
        <v>198</v>
      </c>
      <c r="B1" s="73"/>
      <c r="D1" s="3"/>
    </row>
    <row r="2" spans="1:4" ht="12.75" customHeight="1">
      <c r="A2" s="73" t="s">
        <v>24</v>
      </c>
      <c r="B2" s="73"/>
      <c r="D2" s="3"/>
    </row>
    <row r="3" ht="12.75" customHeight="1">
      <c r="D3" s="3"/>
    </row>
    <row r="4" spans="1:2" ht="12.75" customHeight="1">
      <c r="A4" s="11" t="s">
        <v>63</v>
      </c>
      <c r="B4" s="11"/>
    </row>
    <row r="6" spans="3:11" ht="12.75" customHeight="1">
      <c r="C6" s="17"/>
      <c r="D6" s="17"/>
      <c r="E6" s="17" t="s">
        <v>159</v>
      </c>
      <c r="F6" s="17"/>
      <c r="G6" s="32"/>
      <c r="H6" s="32"/>
      <c r="I6" s="32"/>
      <c r="J6" s="17"/>
      <c r="K6" s="17"/>
    </row>
    <row r="7" spans="3:11" ht="12.75" customHeight="1">
      <c r="C7" s="17" t="s">
        <v>48</v>
      </c>
      <c r="D7" s="17"/>
      <c r="E7" s="17" t="s">
        <v>49</v>
      </c>
      <c r="F7" s="17"/>
      <c r="G7" s="17" t="s">
        <v>157</v>
      </c>
      <c r="H7" s="17"/>
      <c r="I7" s="17" t="s">
        <v>177</v>
      </c>
      <c r="J7" s="17"/>
      <c r="K7" s="17"/>
    </row>
    <row r="8" spans="3:11" ht="12.75" customHeight="1">
      <c r="C8" s="17" t="s">
        <v>158</v>
      </c>
      <c r="D8" s="17"/>
      <c r="E8" s="17" t="s">
        <v>158</v>
      </c>
      <c r="F8" s="17"/>
      <c r="G8" s="17" t="s">
        <v>50</v>
      </c>
      <c r="H8" s="17"/>
      <c r="I8" s="17" t="s">
        <v>175</v>
      </c>
      <c r="J8" s="17"/>
      <c r="K8" s="17" t="s">
        <v>161</v>
      </c>
    </row>
    <row r="9" spans="3:11" ht="12.75" customHeight="1">
      <c r="C9" s="17" t="s">
        <v>165</v>
      </c>
      <c r="D9" s="17"/>
      <c r="E9" s="17" t="s">
        <v>165</v>
      </c>
      <c r="F9" s="17"/>
      <c r="G9" s="17" t="s">
        <v>165</v>
      </c>
      <c r="H9" s="17"/>
      <c r="I9" s="17" t="s">
        <v>165</v>
      </c>
      <c r="J9" s="17"/>
      <c r="K9" s="17" t="s">
        <v>165</v>
      </c>
    </row>
    <row r="10" spans="3:11" ht="12.75" customHeight="1">
      <c r="C10" s="17"/>
      <c r="D10" s="17"/>
      <c r="E10" s="17"/>
      <c r="F10" s="17"/>
      <c r="G10" s="17"/>
      <c r="H10" s="17"/>
      <c r="I10" s="17"/>
      <c r="J10" s="17"/>
      <c r="K10" s="17"/>
    </row>
    <row r="11" spans="1:11" ht="12.75" customHeight="1">
      <c r="A11" s="143" t="s">
        <v>25</v>
      </c>
      <c r="C11" s="6"/>
      <c r="E11" s="6"/>
      <c r="G11" s="2"/>
      <c r="H11" s="7"/>
      <c r="I11" s="7"/>
      <c r="K11" s="6"/>
    </row>
    <row r="12" spans="1:11" ht="12.75" customHeight="1">
      <c r="A12" s="12" t="s">
        <v>196</v>
      </c>
      <c r="C12" s="62">
        <v>142150</v>
      </c>
      <c r="E12" s="62">
        <v>20771</v>
      </c>
      <c r="G12" s="62">
        <v>50796</v>
      </c>
      <c r="H12" s="62"/>
      <c r="I12" s="62">
        <v>0</v>
      </c>
      <c r="K12" s="62">
        <f>SUM(C12:J12)</f>
        <v>213717</v>
      </c>
    </row>
    <row r="13" spans="1:11" ht="12.75" customHeight="1">
      <c r="A13" s="12" t="s">
        <v>194</v>
      </c>
      <c r="C13" s="226"/>
      <c r="E13" s="226"/>
      <c r="G13" s="226">
        <v>-4</v>
      </c>
      <c r="H13" s="62"/>
      <c r="I13" s="226">
        <v>0</v>
      </c>
      <c r="K13" s="226">
        <f>SUM(C13:J13)</f>
        <v>-4</v>
      </c>
    </row>
    <row r="14" spans="1:11" ht="12.75" customHeight="1">
      <c r="A14" s="12" t="s">
        <v>183</v>
      </c>
      <c r="C14" s="62">
        <f>SUM(C12:C13)</f>
        <v>142150</v>
      </c>
      <c r="E14" s="62">
        <f>SUM(E12:E13)</f>
        <v>20771</v>
      </c>
      <c r="G14" s="62">
        <f>SUM(G12:G13)</f>
        <v>50792</v>
      </c>
      <c r="H14" s="62"/>
      <c r="I14" s="62">
        <f>SUM(I12:I13)</f>
        <v>0</v>
      </c>
      <c r="K14" s="62">
        <f>SUM(K12:K13)</f>
        <v>213713</v>
      </c>
    </row>
    <row r="15" spans="3:11" ht="12.75" customHeight="1">
      <c r="C15" s="62"/>
      <c r="E15" s="62"/>
      <c r="G15" s="62"/>
      <c r="H15" s="62"/>
      <c r="I15" s="62"/>
      <c r="K15" s="62"/>
    </row>
    <row r="16" spans="1:11" ht="12.75" customHeight="1">
      <c r="A16" s="12" t="s">
        <v>73</v>
      </c>
      <c r="C16" s="63">
        <v>0</v>
      </c>
      <c r="D16" s="20"/>
      <c r="E16" s="63">
        <v>-4218</v>
      </c>
      <c r="F16" s="20"/>
      <c r="G16" s="70">
        <v>5858</v>
      </c>
      <c r="H16" s="70"/>
      <c r="I16" s="70">
        <v>-2641</v>
      </c>
      <c r="J16" s="20"/>
      <c r="K16" s="62">
        <f>SUM(C16:J16)</f>
        <v>-1001</v>
      </c>
    </row>
    <row r="17" spans="3:11" ht="12.75" customHeight="1">
      <c r="C17" s="65"/>
      <c r="D17" s="20"/>
      <c r="E17" s="65"/>
      <c r="F17" s="20"/>
      <c r="G17" s="65"/>
      <c r="H17" s="63"/>
      <c r="I17" s="65"/>
      <c r="J17" s="20"/>
      <c r="K17" s="65"/>
    </row>
    <row r="18" spans="1:11" ht="12.75" customHeight="1">
      <c r="A18" s="20"/>
      <c r="B18" s="20"/>
      <c r="C18" s="64"/>
      <c r="D18" s="20"/>
      <c r="E18" s="64"/>
      <c r="F18" s="20"/>
      <c r="G18" s="64"/>
      <c r="H18" s="64"/>
      <c r="I18" s="64"/>
      <c r="J18" s="20"/>
      <c r="K18" s="64"/>
    </row>
    <row r="19" spans="1:12" ht="12.75" customHeight="1" thickBot="1">
      <c r="A19" s="20" t="s">
        <v>26</v>
      </c>
      <c r="B19" s="20"/>
      <c r="C19" s="66">
        <f>SUM(C14:C17)</f>
        <v>142150</v>
      </c>
      <c r="D19" s="20"/>
      <c r="E19" s="66">
        <f>SUM(E14:E17)</f>
        <v>16553</v>
      </c>
      <c r="F19" s="20"/>
      <c r="G19" s="66">
        <f>SUM(G14:G17)</f>
        <v>56650</v>
      </c>
      <c r="H19" s="64"/>
      <c r="I19" s="66">
        <f>SUM(I14:I17)</f>
        <v>-2641</v>
      </c>
      <c r="J19" s="67"/>
      <c r="K19" s="66">
        <f>SUM(K14:K17)</f>
        <v>212712</v>
      </c>
      <c r="L19" s="166"/>
    </row>
    <row r="20" spans="3:9" ht="12.75" customHeight="1" thickTop="1">
      <c r="C20" s="62"/>
      <c r="E20" s="62"/>
      <c r="G20" s="62"/>
      <c r="H20" s="62"/>
      <c r="I20" s="62"/>
    </row>
    <row r="21" spans="1:11" ht="12.75" customHeight="1">
      <c r="A21" s="143" t="s">
        <v>27</v>
      </c>
      <c r="C21" s="6"/>
      <c r="E21" s="165"/>
      <c r="G21" s="165"/>
      <c r="H21" s="165"/>
      <c r="I21" s="165"/>
      <c r="K21" s="6"/>
    </row>
    <row r="22" spans="1:11" ht="12.75" customHeight="1">
      <c r="A22" s="12" t="s">
        <v>235</v>
      </c>
      <c r="C22" s="62">
        <v>142150</v>
      </c>
      <c r="E22" s="62">
        <v>15364</v>
      </c>
      <c r="G22" s="62">
        <v>47318</v>
      </c>
      <c r="H22" s="62"/>
      <c r="I22" s="62">
        <v>0</v>
      </c>
      <c r="K22" s="62">
        <f>SUM(C22:J22)</f>
        <v>204832</v>
      </c>
    </row>
    <row r="23" spans="3:11" ht="12.75" customHeight="1">
      <c r="C23" s="62"/>
      <c r="E23" s="62"/>
      <c r="G23" s="62"/>
      <c r="H23" s="62"/>
      <c r="I23" s="62"/>
      <c r="K23" s="62"/>
    </row>
    <row r="24" spans="1:11" ht="12.75" customHeight="1">
      <c r="A24" s="12" t="s">
        <v>73</v>
      </c>
      <c r="C24" s="63">
        <v>0</v>
      </c>
      <c r="D24" s="20"/>
      <c r="E24" s="63">
        <v>5407</v>
      </c>
      <c r="F24" s="20"/>
      <c r="G24" s="70">
        <v>6549</v>
      </c>
      <c r="H24" s="70"/>
      <c r="I24" s="70">
        <v>0</v>
      </c>
      <c r="J24" s="20"/>
      <c r="K24" s="62">
        <f>SUM(C24:J24)</f>
        <v>11956</v>
      </c>
    </row>
    <row r="25" spans="3:11" ht="12.75" customHeight="1">
      <c r="C25" s="63"/>
      <c r="D25" s="20"/>
      <c r="E25" s="63"/>
      <c r="F25" s="20"/>
      <c r="G25" s="70"/>
      <c r="H25" s="70"/>
      <c r="I25" s="70"/>
      <c r="J25" s="20"/>
      <c r="K25" s="62"/>
    </row>
    <row r="26" spans="1:11" ht="12.75" customHeight="1">
      <c r="A26" s="12" t="s">
        <v>11</v>
      </c>
      <c r="C26" s="63"/>
      <c r="D26" s="20"/>
      <c r="E26" s="63"/>
      <c r="F26" s="20"/>
      <c r="G26" s="70">
        <v>-3071</v>
      </c>
      <c r="H26" s="70"/>
      <c r="I26" s="70"/>
      <c r="J26" s="20"/>
      <c r="K26" s="62">
        <f>SUM(C26:J26)</f>
        <v>-3071</v>
      </c>
    </row>
    <row r="27" spans="3:11" ht="12.75" customHeight="1">
      <c r="C27" s="65"/>
      <c r="D27" s="20"/>
      <c r="E27" s="65"/>
      <c r="F27" s="20"/>
      <c r="G27" s="65"/>
      <c r="H27" s="63"/>
      <c r="I27" s="65"/>
      <c r="J27" s="20"/>
      <c r="K27" s="65"/>
    </row>
    <row r="28" spans="1:11" ht="12.75" customHeight="1">
      <c r="A28" s="20"/>
      <c r="B28" s="20"/>
      <c r="C28" s="64"/>
      <c r="D28" s="20"/>
      <c r="E28" s="64"/>
      <c r="F28" s="20"/>
      <c r="G28" s="64"/>
      <c r="H28" s="64"/>
      <c r="I28" s="64"/>
      <c r="J28" s="20"/>
      <c r="K28" s="64"/>
    </row>
    <row r="29" spans="1:12" ht="12.75" customHeight="1" thickBot="1">
      <c r="A29" s="20" t="s">
        <v>28</v>
      </c>
      <c r="B29" s="20"/>
      <c r="C29" s="66">
        <f>SUM(C22:C28)</f>
        <v>142150</v>
      </c>
      <c r="D29" s="20"/>
      <c r="E29" s="66">
        <f>SUM(E22:E28)</f>
        <v>20771</v>
      </c>
      <c r="F29" s="20"/>
      <c r="G29" s="66">
        <f>SUM(G22:G28)</f>
        <v>50796</v>
      </c>
      <c r="H29" s="64"/>
      <c r="I29" s="66">
        <f>SUM(I22:I28)</f>
        <v>0</v>
      </c>
      <c r="J29" s="67"/>
      <c r="K29" s="66">
        <f>SUM(K22:K28)</f>
        <v>213717</v>
      </c>
      <c r="L29" s="166"/>
    </row>
    <row r="30" spans="3:11" ht="12.75" customHeight="1" thickTop="1">
      <c r="C30" s="62"/>
      <c r="E30" s="62"/>
      <c r="G30" s="62"/>
      <c r="H30" s="62"/>
      <c r="I30" s="62"/>
      <c r="K30" s="166"/>
    </row>
    <row r="31" spans="3:9" ht="12.75" customHeight="1">
      <c r="C31" s="62"/>
      <c r="E31" s="62"/>
      <c r="G31" s="62"/>
      <c r="H31" s="62"/>
      <c r="I31" s="62"/>
    </row>
    <row r="32" spans="3:9" ht="12.75" customHeight="1">
      <c r="C32" s="62"/>
      <c r="E32" s="62"/>
      <c r="G32" s="62"/>
      <c r="H32" s="62"/>
      <c r="I32" s="62"/>
    </row>
    <row r="33" spans="3:9" ht="12.75" customHeight="1">
      <c r="C33" s="62"/>
      <c r="E33" s="62"/>
      <c r="G33" s="62"/>
      <c r="H33" s="62"/>
      <c r="I33" s="62"/>
    </row>
    <row r="34" spans="3:9" ht="12.75" customHeight="1">
      <c r="C34" s="62"/>
      <c r="E34" s="62"/>
      <c r="G34" s="62"/>
      <c r="H34" s="62"/>
      <c r="I34" s="62"/>
    </row>
  </sheetData>
  <printOptions/>
  <pageMargins left="0.5" right="0.25" top="1" bottom="1" header="0.5" footer="0.5"/>
  <pageSetup fitToHeight="1" fitToWidth="1"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dimension ref="A1:M251"/>
  <sheetViews>
    <sheetView view="pageBreakPreview" zoomScaleSheetLayoutView="100" workbookViewId="0" topLeftCell="A70">
      <selection activeCell="E167" sqref="E167"/>
    </sheetView>
  </sheetViews>
  <sheetFormatPr defaultColWidth="9.00390625" defaultRowHeight="12.75" customHeight="1"/>
  <cols>
    <col min="1" max="1" width="2.875" style="23" customWidth="1"/>
    <col min="2" max="2" width="3.125" style="20" customWidth="1"/>
    <col min="3" max="3" width="8.375" style="20" customWidth="1"/>
    <col min="4" max="4" width="11.125" style="20" customWidth="1"/>
    <col min="5" max="5" width="11.125" style="14" customWidth="1"/>
    <col min="6" max="6" width="12.50390625" style="20" customWidth="1"/>
    <col min="7" max="7" width="14.625" style="20" customWidth="1"/>
    <col min="8" max="8" width="15.75390625" style="20" customWidth="1"/>
    <col min="9" max="9" width="12.50390625" style="20" customWidth="1"/>
    <col min="10" max="10" width="3.50390625" style="20" bestFit="1" customWidth="1"/>
    <col min="11" max="11" width="12.125" style="20" bestFit="1" customWidth="1"/>
    <col min="12" max="12" width="6.125" style="20" bestFit="1" customWidth="1"/>
    <col min="13" max="13" width="12.625" style="20" customWidth="1"/>
    <col min="14" max="16384" width="9.00390625" style="20" customWidth="1"/>
  </cols>
  <sheetData>
    <row r="1" ht="12.75" customHeight="1">
      <c r="A1" s="23" t="s">
        <v>198</v>
      </c>
    </row>
    <row r="2" ht="12.75" customHeight="1">
      <c r="A2" s="73" t="s">
        <v>24</v>
      </c>
    </row>
    <row r="4" ht="12.75" customHeight="1">
      <c r="A4" s="23" t="s">
        <v>170</v>
      </c>
    </row>
    <row r="6" spans="1:2" ht="12.75" customHeight="1">
      <c r="A6" s="23">
        <v>1</v>
      </c>
      <c r="B6" s="23" t="s">
        <v>112</v>
      </c>
    </row>
    <row r="8" spans="2:10" ht="12.75" customHeight="1">
      <c r="B8" s="145"/>
      <c r="C8" s="145"/>
      <c r="D8" s="145"/>
      <c r="E8" s="145"/>
      <c r="F8" s="145"/>
      <c r="G8" s="145"/>
      <c r="H8" s="145"/>
      <c r="I8" s="145"/>
      <c r="J8" s="146"/>
    </row>
    <row r="9" spans="2:10" ht="12.75" customHeight="1">
      <c r="B9" s="145"/>
      <c r="C9" s="145"/>
      <c r="D9" s="145"/>
      <c r="E9" s="145"/>
      <c r="F9" s="145"/>
      <c r="G9" s="145"/>
      <c r="H9" s="145"/>
      <c r="I9" s="145"/>
      <c r="J9" s="146"/>
    </row>
    <row r="10" spans="2:10" ht="12.75" customHeight="1">
      <c r="B10" s="145"/>
      <c r="C10" s="145"/>
      <c r="D10" s="145"/>
      <c r="E10" s="145"/>
      <c r="F10" s="145"/>
      <c r="G10" s="145"/>
      <c r="H10" s="145"/>
      <c r="I10" s="145"/>
      <c r="J10" s="146"/>
    </row>
    <row r="11" spans="2:10" ht="12.75" customHeight="1">
      <c r="B11" s="145"/>
      <c r="C11" s="145"/>
      <c r="D11" s="145"/>
      <c r="E11" s="145"/>
      <c r="F11" s="145"/>
      <c r="G11" s="145"/>
      <c r="H11" s="145"/>
      <c r="I11" s="145"/>
      <c r="J11" s="146"/>
    </row>
    <row r="12" spans="2:9" ht="12.75" customHeight="1">
      <c r="B12" s="147"/>
      <c r="C12" s="147"/>
      <c r="D12" s="147"/>
      <c r="E12" s="147"/>
      <c r="F12" s="147"/>
      <c r="G12" s="147"/>
      <c r="H12" s="147"/>
      <c r="I12" s="147"/>
    </row>
    <row r="13" spans="2:9" ht="12.75" customHeight="1">
      <c r="B13" s="147"/>
      <c r="C13" s="147"/>
      <c r="D13" s="147"/>
      <c r="E13" s="147"/>
      <c r="F13" s="147"/>
      <c r="G13" s="147"/>
      <c r="H13" s="147"/>
      <c r="I13" s="147"/>
    </row>
    <row r="14" spans="1:9" ht="12.75" customHeight="1">
      <c r="A14" s="23">
        <v>2</v>
      </c>
      <c r="B14" s="40" t="s">
        <v>64</v>
      </c>
      <c r="C14" s="147"/>
      <c r="D14" s="147"/>
      <c r="E14" s="147"/>
      <c r="F14" s="147"/>
      <c r="G14" s="147"/>
      <c r="H14" s="147"/>
      <c r="I14" s="147"/>
    </row>
    <row r="15" spans="2:9" ht="12.75" customHeight="1">
      <c r="B15" s="35"/>
      <c r="C15" s="147"/>
      <c r="D15" s="147"/>
      <c r="E15" s="147"/>
      <c r="F15" s="147"/>
      <c r="G15" s="147"/>
      <c r="H15" s="147"/>
      <c r="I15" s="147"/>
    </row>
    <row r="16" spans="2:9" ht="12.75" customHeight="1">
      <c r="B16" s="20" t="s">
        <v>108</v>
      </c>
      <c r="C16" s="147"/>
      <c r="D16" s="147"/>
      <c r="E16" s="147"/>
      <c r="F16" s="147"/>
      <c r="G16" s="147"/>
      <c r="H16" s="147"/>
      <c r="I16" s="147"/>
    </row>
    <row r="17" spans="2:9" ht="12.75" customHeight="1">
      <c r="B17" s="147"/>
      <c r="C17" s="147"/>
      <c r="D17" s="147"/>
      <c r="E17" s="147"/>
      <c r="F17" s="147"/>
      <c r="G17" s="147"/>
      <c r="H17" s="147"/>
      <c r="I17" s="147"/>
    </row>
    <row r="18" spans="1:2" s="41" customFormat="1" ht="12.75" customHeight="1">
      <c r="A18" s="40">
        <v>3</v>
      </c>
      <c r="B18" s="40" t="s">
        <v>139</v>
      </c>
    </row>
    <row r="19" spans="2:9" ht="12.75" customHeight="1">
      <c r="B19" s="35"/>
      <c r="C19" s="35"/>
      <c r="D19" s="35"/>
      <c r="E19" s="35"/>
      <c r="F19" s="35"/>
      <c r="G19" s="35"/>
      <c r="H19" s="35"/>
      <c r="I19" s="35"/>
    </row>
    <row r="20" spans="1:2" ht="12.75" customHeight="1">
      <c r="A20" s="20"/>
      <c r="B20" s="20" t="s">
        <v>171</v>
      </c>
    </row>
    <row r="22" spans="1:9" ht="12.75" customHeight="1">
      <c r="A22" s="23">
        <v>4</v>
      </c>
      <c r="B22" s="40" t="s">
        <v>51</v>
      </c>
      <c r="C22" s="147"/>
      <c r="D22" s="147"/>
      <c r="E22" s="147"/>
      <c r="F22" s="147"/>
      <c r="G22" s="147"/>
      <c r="H22" s="147"/>
      <c r="I22" s="147"/>
    </row>
    <row r="23" spans="2:9" ht="12.75" customHeight="1">
      <c r="B23" s="147"/>
      <c r="C23" s="147"/>
      <c r="D23" s="147"/>
      <c r="E23" s="147"/>
      <c r="F23" s="147"/>
      <c r="G23" s="147"/>
      <c r="H23" s="147"/>
      <c r="I23" s="147"/>
    </row>
    <row r="24" ht="12.75" customHeight="1">
      <c r="A24" s="20"/>
    </row>
    <row r="25" ht="12.75" customHeight="1">
      <c r="A25" s="20"/>
    </row>
    <row r="27" spans="1:2" ht="12.75" customHeight="1">
      <c r="A27" s="23">
        <v>5</v>
      </c>
      <c r="B27" s="23" t="s">
        <v>52</v>
      </c>
    </row>
    <row r="29" spans="2:9" ht="12.75" customHeight="1">
      <c r="B29" s="148"/>
      <c r="C29" s="148"/>
      <c r="D29" s="148"/>
      <c r="E29" s="148"/>
      <c r="F29" s="148"/>
      <c r="G29" s="148"/>
      <c r="H29" s="148"/>
      <c r="I29" s="148"/>
    </row>
    <row r="30" spans="2:9" ht="12.75" customHeight="1">
      <c r="B30" s="148"/>
      <c r="C30" s="148"/>
      <c r="D30" s="148"/>
      <c r="E30" s="148"/>
      <c r="F30" s="148"/>
      <c r="G30" s="148"/>
      <c r="H30" s="148"/>
      <c r="I30" s="148"/>
    </row>
    <row r="31" spans="2:9" ht="12.75" customHeight="1">
      <c r="B31" s="148"/>
      <c r="C31" s="148"/>
      <c r="D31" s="148"/>
      <c r="E31" s="148"/>
      <c r="F31" s="148"/>
      <c r="G31" s="148"/>
      <c r="H31" s="148"/>
      <c r="I31" s="148"/>
    </row>
    <row r="32" spans="1:9" s="41" customFormat="1" ht="12.75" customHeight="1">
      <c r="A32" s="23">
        <v>6</v>
      </c>
      <c r="B32" s="42" t="s">
        <v>141</v>
      </c>
      <c r="C32" s="42"/>
      <c r="D32" s="42"/>
      <c r="E32" s="149"/>
      <c r="F32" s="149"/>
      <c r="G32" s="149"/>
      <c r="H32" s="43"/>
      <c r="I32" s="43"/>
    </row>
    <row r="33" s="41" customFormat="1" ht="12.75" customHeight="1">
      <c r="A33" s="40"/>
    </row>
    <row r="34" spans="2:9" ht="12.75" customHeight="1">
      <c r="B34" s="35"/>
      <c r="C34" s="35"/>
      <c r="D34" s="35"/>
      <c r="E34" s="35"/>
      <c r="F34" s="35"/>
      <c r="G34" s="35"/>
      <c r="H34" s="35"/>
      <c r="I34" s="35"/>
    </row>
    <row r="35" spans="2:9" ht="12.75" customHeight="1">
      <c r="B35" s="35"/>
      <c r="C35" s="35"/>
      <c r="D35" s="35"/>
      <c r="E35" s="35"/>
      <c r="F35" s="35"/>
      <c r="G35" s="35"/>
      <c r="H35" s="35"/>
      <c r="I35" s="35"/>
    </row>
    <row r="36" spans="1:9" s="41" customFormat="1" ht="12.75" customHeight="1">
      <c r="A36" s="40"/>
      <c r="B36" s="148"/>
      <c r="C36" s="148"/>
      <c r="D36" s="148"/>
      <c r="E36" s="148"/>
      <c r="F36" s="148"/>
      <c r="G36" s="148"/>
      <c r="H36" s="148"/>
      <c r="I36" s="148"/>
    </row>
    <row r="37" spans="1:9" s="41" customFormat="1" ht="12.75" customHeight="1">
      <c r="A37" s="40"/>
      <c r="B37" s="148"/>
      <c r="C37" s="148"/>
      <c r="D37" s="148"/>
      <c r="E37" s="148"/>
      <c r="F37" s="148"/>
      <c r="G37" s="148"/>
      <c r="H37" s="148"/>
      <c r="I37" s="148"/>
    </row>
    <row r="38" spans="1:9" s="41" customFormat="1" ht="12.75" customHeight="1">
      <c r="A38" s="40"/>
      <c r="B38" s="148"/>
      <c r="C38" s="148"/>
      <c r="D38" s="148"/>
      <c r="E38" s="148"/>
      <c r="F38" s="148"/>
      <c r="G38" s="148"/>
      <c r="H38" s="148"/>
      <c r="I38" s="148"/>
    </row>
    <row r="39" spans="1:9" s="41" customFormat="1" ht="12.75" customHeight="1">
      <c r="A39" s="40"/>
      <c r="B39" s="148"/>
      <c r="C39" s="148"/>
      <c r="D39" s="148"/>
      <c r="E39" s="148"/>
      <c r="F39" s="148"/>
      <c r="G39" s="148"/>
      <c r="H39" s="148"/>
      <c r="I39" s="148"/>
    </row>
    <row r="40" spans="1:9" s="41" customFormat="1" ht="12.75" customHeight="1">
      <c r="A40" s="40"/>
      <c r="B40" s="148"/>
      <c r="C40" s="148"/>
      <c r="D40" s="148"/>
      <c r="E40" s="148"/>
      <c r="F40" s="148"/>
      <c r="G40" s="150"/>
      <c r="I40" s="148"/>
    </row>
    <row r="41" spans="1:9" s="41" customFormat="1" ht="12.75" customHeight="1">
      <c r="A41" s="40"/>
      <c r="B41" s="148"/>
      <c r="C41" s="148"/>
      <c r="D41" s="148"/>
      <c r="E41" s="148"/>
      <c r="F41" s="148"/>
      <c r="G41" s="150"/>
      <c r="I41" s="148"/>
    </row>
    <row r="42" spans="1:9" s="41" customFormat="1" ht="12.75" customHeight="1">
      <c r="A42" s="40"/>
      <c r="B42" s="258" t="s">
        <v>132</v>
      </c>
      <c r="C42" s="259"/>
      <c r="D42" s="184" t="s">
        <v>124</v>
      </c>
      <c r="E42" s="205" t="s">
        <v>126</v>
      </c>
      <c r="F42" s="206" t="s">
        <v>127</v>
      </c>
      <c r="G42" s="207" t="s">
        <v>128</v>
      </c>
      <c r="H42" s="208" t="s">
        <v>161</v>
      </c>
      <c r="I42" s="148"/>
    </row>
    <row r="43" spans="1:9" s="41" customFormat="1" ht="12.75" customHeight="1">
      <c r="A43" s="40"/>
      <c r="B43" s="260"/>
      <c r="C43" s="261"/>
      <c r="D43" s="209" t="s">
        <v>133</v>
      </c>
      <c r="E43" s="210" t="s">
        <v>176</v>
      </c>
      <c r="F43" s="210" t="s">
        <v>176</v>
      </c>
      <c r="G43" s="210" t="s">
        <v>176</v>
      </c>
      <c r="H43" s="211" t="s">
        <v>129</v>
      </c>
      <c r="I43" s="148"/>
    </row>
    <row r="44" spans="1:9" s="41" customFormat="1" ht="12.75" customHeight="1">
      <c r="A44" s="40"/>
      <c r="B44" s="260"/>
      <c r="C44" s="261"/>
      <c r="D44" s="209" t="s">
        <v>125</v>
      </c>
      <c r="E44" s="210" t="s">
        <v>134</v>
      </c>
      <c r="F44" s="210" t="s">
        <v>134</v>
      </c>
      <c r="G44" s="210" t="s">
        <v>134</v>
      </c>
      <c r="H44" s="211" t="s">
        <v>130</v>
      </c>
      <c r="I44" s="148"/>
    </row>
    <row r="45" spans="1:9" s="41" customFormat="1" ht="12.75" customHeight="1">
      <c r="A45" s="40"/>
      <c r="B45" s="260"/>
      <c r="C45" s="261"/>
      <c r="D45" s="209"/>
      <c r="E45" s="210"/>
      <c r="F45" s="212"/>
      <c r="G45" s="213"/>
      <c r="H45" s="211" t="s">
        <v>131</v>
      </c>
      <c r="I45" s="148"/>
    </row>
    <row r="46" spans="1:9" s="41" customFormat="1" ht="12.75" customHeight="1">
      <c r="A46" s="40"/>
      <c r="B46" s="262"/>
      <c r="C46" s="263"/>
      <c r="D46" s="215"/>
      <c r="E46" s="214" t="s">
        <v>144</v>
      </c>
      <c r="F46" s="216" t="s">
        <v>144</v>
      </c>
      <c r="G46" s="214" t="s">
        <v>144</v>
      </c>
      <c r="H46" s="217" t="s">
        <v>144</v>
      </c>
      <c r="I46" s="148"/>
    </row>
    <row r="47" spans="1:9" s="41" customFormat="1" ht="21.75" customHeight="1">
      <c r="A47" s="40"/>
      <c r="B47" s="264">
        <v>38626</v>
      </c>
      <c r="C47" s="265"/>
      <c r="D47" s="204">
        <v>118000</v>
      </c>
      <c r="E47" s="230">
        <v>0.43</v>
      </c>
      <c r="F47" s="230">
        <v>0.45</v>
      </c>
      <c r="G47" s="231">
        <v>0.4433771186440678</v>
      </c>
      <c r="H47" s="218">
        <v>52708.65</v>
      </c>
      <c r="I47" s="148"/>
    </row>
    <row r="48" spans="1:9" s="41" customFormat="1" ht="21.75" customHeight="1">
      <c r="A48" s="40"/>
      <c r="B48" s="264">
        <v>38657</v>
      </c>
      <c r="C48" s="265"/>
      <c r="D48" s="204">
        <v>258100</v>
      </c>
      <c r="E48" s="230">
        <v>0.43</v>
      </c>
      <c r="F48" s="230">
        <v>0.46</v>
      </c>
      <c r="G48" s="230">
        <v>0.4489080201472297</v>
      </c>
      <c r="H48" s="218">
        <v>116728.96</v>
      </c>
      <c r="I48" s="148"/>
    </row>
    <row r="49" spans="1:9" s="41" customFormat="1" ht="21.75" customHeight="1">
      <c r="A49" s="40"/>
      <c r="B49" s="264">
        <v>38687</v>
      </c>
      <c r="C49" s="265"/>
      <c r="D49" s="204">
        <v>290400</v>
      </c>
      <c r="E49" s="230">
        <v>0.42</v>
      </c>
      <c r="F49" s="230">
        <v>0.45</v>
      </c>
      <c r="G49" s="230">
        <v>0.4383</v>
      </c>
      <c r="H49" s="218">
        <v>128250.17</v>
      </c>
      <c r="I49" s="148"/>
    </row>
    <row r="50" spans="1:9" s="41" customFormat="1" ht="27" customHeight="1">
      <c r="A50" s="40"/>
      <c r="B50" s="266" t="s">
        <v>161</v>
      </c>
      <c r="C50" s="267"/>
      <c r="D50" s="219">
        <f>+D48+D47+D49</f>
        <v>666500</v>
      </c>
      <c r="E50" s="232">
        <f>E49</f>
        <v>0.42</v>
      </c>
      <c r="F50" s="232">
        <f>F48</f>
        <v>0.46</v>
      </c>
      <c r="G50" s="232">
        <f>+H50/D50</f>
        <v>0.44664333083270824</v>
      </c>
      <c r="H50" s="227">
        <f>+H48+H47+H49</f>
        <v>297687.78</v>
      </c>
      <c r="I50" s="238"/>
    </row>
    <row r="51" spans="2:9" ht="12.75" customHeight="1">
      <c r="B51" s="147"/>
      <c r="C51" s="147"/>
      <c r="D51" s="147"/>
      <c r="E51" s="147"/>
      <c r="F51" s="147"/>
      <c r="G51" s="147"/>
      <c r="H51" s="147"/>
      <c r="I51" s="147"/>
    </row>
    <row r="52" spans="1:9" ht="12.75" customHeight="1">
      <c r="A52" s="20"/>
      <c r="B52" s="251" t="s">
        <v>245</v>
      </c>
      <c r="C52" s="251"/>
      <c r="D52" s="251"/>
      <c r="E52" s="251"/>
      <c r="F52" s="251"/>
      <c r="G52" s="251"/>
      <c r="H52" s="251"/>
      <c r="I52" s="251"/>
    </row>
    <row r="53" spans="1:9" ht="12.75" customHeight="1">
      <c r="A53" s="20"/>
      <c r="B53" s="251"/>
      <c r="C53" s="251"/>
      <c r="D53" s="251"/>
      <c r="E53" s="251"/>
      <c r="F53" s="251"/>
      <c r="G53" s="251"/>
      <c r="H53" s="251"/>
      <c r="I53" s="251"/>
    </row>
    <row r="54" spans="1:9" ht="27" customHeight="1">
      <c r="A54" s="20"/>
      <c r="B54" s="251"/>
      <c r="C54" s="251"/>
      <c r="D54" s="251"/>
      <c r="E54" s="251"/>
      <c r="F54" s="251"/>
      <c r="G54" s="251"/>
      <c r="H54" s="251"/>
      <c r="I54" s="251"/>
    </row>
    <row r="55" spans="1:9" ht="12.75" customHeight="1">
      <c r="A55" s="20"/>
      <c r="B55" s="199"/>
      <c r="C55" s="199"/>
      <c r="D55" s="199"/>
      <c r="E55" s="199"/>
      <c r="F55" s="199"/>
      <c r="G55" s="199"/>
      <c r="H55" s="199"/>
      <c r="I55" s="199"/>
    </row>
    <row r="56" spans="1:2" ht="12.75" customHeight="1">
      <c r="A56" s="23">
        <v>7</v>
      </c>
      <c r="B56" s="23" t="s">
        <v>53</v>
      </c>
    </row>
    <row r="57" ht="12.75" customHeight="1">
      <c r="B57" s="23"/>
    </row>
    <row r="58" spans="2:9" ht="12.75" customHeight="1">
      <c r="B58" s="253" t="s">
        <v>29</v>
      </c>
      <c r="C58" s="254"/>
      <c r="D58" s="254"/>
      <c r="E58" s="254"/>
      <c r="F58" s="254"/>
      <c r="G58" s="254"/>
      <c r="H58" s="254"/>
      <c r="I58" s="254"/>
    </row>
    <row r="59" spans="2:9" ht="12.75" customHeight="1">
      <c r="B59" s="147"/>
      <c r="C59" s="35"/>
      <c r="D59" s="35"/>
      <c r="E59" s="35"/>
      <c r="F59" s="35"/>
      <c r="G59" s="35"/>
      <c r="H59" s="35"/>
      <c r="I59" s="147"/>
    </row>
    <row r="60" spans="1:2" ht="12.75" customHeight="1">
      <c r="A60" s="23">
        <v>8</v>
      </c>
      <c r="B60" s="23" t="s">
        <v>120</v>
      </c>
    </row>
    <row r="61" ht="12.75" customHeight="1">
      <c r="B61" s="23"/>
    </row>
    <row r="62" spans="2:6" ht="12.75">
      <c r="B62" s="20" t="s">
        <v>237</v>
      </c>
      <c r="F62" s="46"/>
    </row>
    <row r="63" spans="2:9" ht="12.75" customHeight="1">
      <c r="B63" s="147"/>
      <c r="C63" s="35"/>
      <c r="D63" s="35"/>
      <c r="E63" s="35"/>
      <c r="F63" s="35"/>
      <c r="G63" s="35"/>
      <c r="H63" s="35"/>
      <c r="I63" s="153"/>
    </row>
    <row r="64" spans="1:9" ht="12.75" customHeight="1">
      <c r="A64" s="23">
        <v>9</v>
      </c>
      <c r="B64" s="23" t="s">
        <v>54</v>
      </c>
      <c r="C64" s="35"/>
      <c r="D64" s="35"/>
      <c r="E64" s="35"/>
      <c r="F64" s="35"/>
      <c r="G64" s="35"/>
      <c r="H64" s="35"/>
      <c r="I64" s="147"/>
    </row>
    <row r="65" spans="2:9" ht="12.75" customHeight="1">
      <c r="B65" s="23"/>
      <c r="C65" s="35"/>
      <c r="D65" s="35"/>
      <c r="E65" s="35"/>
      <c r="F65" s="35"/>
      <c r="G65" s="35"/>
      <c r="H65" s="35"/>
      <c r="I65" s="147"/>
    </row>
    <row r="66" spans="2:9" ht="12.75" customHeight="1">
      <c r="B66" s="251" t="s">
        <v>66</v>
      </c>
      <c r="C66" s="255"/>
      <c r="D66" s="255"/>
      <c r="E66" s="255"/>
      <c r="F66" s="255"/>
      <c r="G66" s="255"/>
      <c r="H66" s="255"/>
      <c r="I66" s="255"/>
    </row>
    <row r="67" spans="2:9" ht="12.75" customHeight="1">
      <c r="B67" s="255"/>
      <c r="C67" s="255"/>
      <c r="D67" s="255"/>
      <c r="E67" s="255"/>
      <c r="F67" s="255"/>
      <c r="G67" s="255"/>
      <c r="H67" s="255"/>
      <c r="I67" s="255"/>
    </row>
    <row r="68" spans="2:9" ht="12.75" customHeight="1">
      <c r="B68" s="147"/>
      <c r="C68" s="35"/>
      <c r="D68" s="35"/>
      <c r="E68" s="35"/>
      <c r="F68" s="35"/>
      <c r="G68" s="35"/>
      <c r="H68" s="35"/>
      <c r="I68" s="147"/>
    </row>
    <row r="69" spans="1:9" ht="12.75" customHeight="1">
      <c r="A69" s="40">
        <v>10</v>
      </c>
      <c r="B69" s="40" t="s">
        <v>229</v>
      </c>
      <c r="C69" s="35"/>
      <c r="D69" s="35"/>
      <c r="E69" s="35"/>
      <c r="F69" s="35"/>
      <c r="G69" s="35"/>
      <c r="H69" s="35"/>
      <c r="I69" s="35"/>
    </row>
    <row r="70" spans="1:9" ht="12.75" customHeight="1">
      <c r="A70" s="40"/>
      <c r="B70" s="40"/>
      <c r="C70" s="35"/>
      <c r="D70" s="35"/>
      <c r="E70" s="35"/>
      <c r="F70" s="35"/>
      <c r="G70" s="35"/>
      <c r="H70" s="35"/>
      <c r="I70" s="35"/>
    </row>
    <row r="71" spans="2:12" ht="12.75" customHeight="1">
      <c r="B71" s="251" t="s">
        <v>30</v>
      </c>
      <c r="C71" s="255"/>
      <c r="D71" s="255"/>
      <c r="E71" s="255"/>
      <c r="F71" s="255"/>
      <c r="G71" s="255"/>
      <c r="H71" s="255"/>
      <c r="I71" s="255"/>
      <c r="L71" s="183"/>
    </row>
    <row r="72" spans="2:9" ht="12.75" customHeight="1">
      <c r="B72" s="154"/>
      <c r="C72" s="154"/>
      <c r="D72" s="154"/>
      <c r="E72" s="154"/>
      <c r="F72" s="154"/>
      <c r="G72" s="154"/>
      <c r="H72" s="154"/>
      <c r="I72" s="154"/>
    </row>
    <row r="73" spans="1:2" ht="12.75" customHeight="1">
      <c r="A73" s="23">
        <v>11</v>
      </c>
      <c r="B73" s="23" t="s">
        <v>115</v>
      </c>
    </row>
    <row r="74" ht="12.75" customHeight="1">
      <c r="B74" s="23"/>
    </row>
    <row r="75" ht="12.75" customHeight="1">
      <c r="B75" s="23"/>
    </row>
    <row r="76" ht="12.75" customHeight="1">
      <c r="B76" s="23"/>
    </row>
    <row r="77" ht="12.75" customHeight="1">
      <c r="B77" s="23"/>
    </row>
    <row r="78" ht="12.75" customHeight="1">
      <c r="B78" s="23"/>
    </row>
    <row r="79" ht="12.75" customHeight="1">
      <c r="B79" s="23"/>
    </row>
    <row r="80" ht="12.75" customHeight="1">
      <c r="B80" s="23"/>
    </row>
    <row r="81" spans="2:9" ht="12.75" customHeight="1">
      <c r="B81" s="233" t="s">
        <v>6</v>
      </c>
      <c r="C81" s="233"/>
      <c r="D81" s="233"/>
      <c r="E81" s="233"/>
      <c r="F81" s="233"/>
      <c r="G81" s="233"/>
      <c r="H81" s="233"/>
      <c r="I81" s="233"/>
    </row>
    <row r="82" spans="2:9" ht="12.75" customHeight="1">
      <c r="B82" s="233"/>
      <c r="C82" s="233"/>
      <c r="D82" s="233"/>
      <c r="E82" s="233"/>
      <c r="F82" s="233"/>
      <c r="G82" s="233"/>
      <c r="H82" s="233"/>
      <c r="I82" s="233"/>
    </row>
    <row r="83" spans="2:9" ht="12.75" customHeight="1">
      <c r="B83" s="233"/>
      <c r="C83" s="233"/>
      <c r="D83" s="233"/>
      <c r="E83" s="233"/>
      <c r="F83" s="233"/>
      <c r="G83" s="233"/>
      <c r="H83" s="233"/>
      <c r="I83" s="233"/>
    </row>
    <row r="84" spans="2:9" ht="12.75" customHeight="1">
      <c r="B84" s="233"/>
      <c r="C84" s="233"/>
      <c r="D84" s="233"/>
      <c r="E84" s="233"/>
      <c r="F84" s="233"/>
      <c r="G84" s="233"/>
      <c r="H84" s="233"/>
      <c r="I84" s="233"/>
    </row>
    <row r="85" spans="2:9" ht="12.75" customHeight="1">
      <c r="B85" s="233"/>
      <c r="C85" s="233"/>
      <c r="D85" s="233"/>
      <c r="E85" s="233"/>
      <c r="F85" s="233"/>
      <c r="G85" s="233"/>
      <c r="H85" s="233"/>
      <c r="I85" s="233"/>
    </row>
    <row r="86" spans="2:9" ht="12.75" customHeight="1">
      <c r="B86" s="233"/>
      <c r="C86" s="233"/>
      <c r="D86" s="233"/>
      <c r="E86" s="233"/>
      <c r="F86" s="233"/>
      <c r="G86" s="233"/>
      <c r="H86" s="233"/>
      <c r="I86" s="233"/>
    </row>
    <row r="87" spans="2:9" ht="12.75" customHeight="1">
      <c r="B87" s="233"/>
      <c r="C87" s="233"/>
      <c r="D87" s="233"/>
      <c r="E87" s="233"/>
      <c r="F87" s="233"/>
      <c r="G87" s="233"/>
      <c r="H87" s="233"/>
      <c r="I87" s="233"/>
    </row>
    <row r="88" spans="1:5" ht="12.75" customHeight="1">
      <c r="A88" s="23">
        <v>12</v>
      </c>
      <c r="B88" s="23" t="s">
        <v>89</v>
      </c>
      <c r="E88" s="20"/>
    </row>
    <row r="89" ht="12.75" customHeight="1">
      <c r="E89" s="20"/>
    </row>
    <row r="90" spans="2:9" ht="12.75" customHeight="1">
      <c r="B90" s="252" t="s">
        <v>8</v>
      </c>
      <c r="C90" s="252"/>
      <c r="D90" s="252"/>
      <c r="E90" s="252"/>
      <c r="F90" s="252"/>
      <c r="G90" s="252"/>
      <c r="H90" s="252"/>
      <c r="I90" s="252"/>
    </row>
    <row r="91" spans="5:9" ht="12.75" customHeight="1">
      <c r="E91" s="19"/>
      <c r="G91" s="190" t="s">
        <v>231</v>
      </c>
      <c r="I91" s="190" t="s">
        <v>10</v>
      </c>
    </row>
    <row r="92" spans="3:9" ht="12.75" customHeight="1">
      <c r="C92" s="35"/>
      <c r="D92" s="35"/>
      <c r="E92" s="35"/>
      <c r="F92" s="35"/>
      <c r="G92" s="190" t="s">
        <v>232</v>
      </c>
      <c r="H92" s="35"/>
      <c r="I92" s="190" t="s">
        <v>9</v>
      </c>
    </row>
    <row r="93" spans="2:9" ht="12.75" customHeight="1">
      <c r="B93" s="35"/>
      <c r="C93" s="35"/>
      <c r="D93" s="35"/>
      <c r="E93" s="35"/>
      <c r="F93" s="35"/>
      <c r="G93" s="156" t="s">
        <v>33</v>
      </c>
      <c r="H93" s="234"/>
      <c r="I93" s="156" t="s">
        <v>7</v>
      </c>
    </row>
    <row r="94" spans="2:9" ht="12.75" customHeight="1">
      <c r="B94" s="35"/>
      <c r="C94" s="35"/>
      <c r="D94" s="35"/>
      <c r="E94" s="35"/>
      <c r="F94" s="35"/>
      <c r="G94" s="194" t="s">
        <v>165</v>
      </c>
      <c r="H94" s="35"/>
      <c r="I94" s="194" t="s">
        <v>165</v>
      </c>
    </row>
    <row r="95" spans="2:9" ht="12.75" customHeight="1">
      <c r="B95" s="46" t="s">
        <v>221</v>
      </c>
      <c r="C95" s="235" t="s">
        <v>220</v>
      </c>
      <c r="D95" s="35"/>
      <c r="E95" s="35"/>
      <c r="F95" s="35"/>
      <c r="G95" s="194"/>
      <c r="H95" s="35"/>
      <c r="I95" s="194"/>
    </row>
    <row r="96" spans="3:9" ht="12.75" customHeight="1">
      <c r="C96" s="235" t="s">
        <v>211</v>
      </c>
      <c r="D96" s="35"/>
      <c r="E96" s="35"/>
      <c r="F96" s="35"/>
      <c r="G96" s="236">
        <v>292899</v>
      </c>
      <c r="H96" s="241"/>
      <c r="I96" s="236">
        <v>351763</v>
      </c>
    </row>
    <row r="97" spans="2:9" ht="12.75" customHeight="1">
      <c r="B97" s="46" t="s">
        <v>221</v>
      </c>
      <c r="C97" s="235" t="s">
        <v>210</v>
      </c>
      <c r="D97" s="35"/>
      <c r="E97" s="35"/>
      <c r="F97" s="35"/>
      <c r="G97" s="35"/>
      <c r="H97" s="35"/>
      <c r="I97" s="35"/>
    </row>
    <row r="98" spans="3:9" ht="12.75" customHeight="1">
      <c r="C98" s="235" t="s">
        <v>222</v>
      </c>
      <c r="D98" s="35"/>
      <c r="E98" s="35"/>
      <c r="F98" s="35"/>
      <c r="G98" s="236">
        <v>60720</v>
      </c>
      <c r="H98" s="241"/>
      <c r="I98" s="236">
        <v>14193</v>
      </c>
    </row>
    <row r="99" spans="2:9" ht="12.75" customHeight="1" thickBot="1">
      <c r="B99" s="35"/>
      <c r="C99" s="35"/>
      <c r="D99" s="35"/>
      <c r="E99" s="35"/>
      <c r="F99" s="35"/>
      <c r="G99" s="237">
        <f>SUM(G96:G98)</f>
        <v>353619</v>
      </c>
      <c r="H99" s="35"/>
      <c r="I99" s="237">
        <f>SUM(I96:I98)</f>
        <v>365956</v>
      </c>
    </row>
    <row r="100" spans="2:9" ht="12.75" customHeight="1" thickTop="1">
      <c r="B100" s="35"/>
      <c r="C100" s="35"/>
      <c r="D100" s="35"/>
      <c r="E100" s="35"/>
      <c r="F100" s="35"/>
      <c r="G100" s="35"/>
      <c r="H100" s="35"/>
      <c r="I100" s="35"/>
    </row>
    <row r="101" spans="2:9" ht="12.75" customHeight="1">
      <c r="B101" s="235" t="s">
        <v>31</v>
      </c>
      <c r="C101" s="35"/>
      <c r="D101" s="35"/>
      <c r="E101" s="35"/>
      <c r="F101" s="35"/>
      <c r="G101" s="35"/>
      <c r="H101" s="35"/>
      <c r="I101" s="35"/>
    </row>
    <row r="102" spans="3:9" ht="12.75" customHeight="1">
      <c r="C102" s="35"/>
      <c r="D102" s="35"/>
      <c r="E102" s="35"/>
      <c r="F102" s="35"/>
      <c r="G102" s="35"/>
      <c r="H102" s="35"/>
      <c r="I102" s="35"/>
    </row>
    <row r="103" spans="1:2" ht="12.75" customHeight="1">
      <c r="A103" s="23">
        <v>13</v>
      </c>
      <c r="B103" s="23" t="s">
        <v>90</v>
      </c>
    </row>
    <row r="104" spans="2:12" ht="12.75" customHeight="1">
      <c r="B104" s="23"/>
      <c r="K104" s="14"/>
      <c r="L104" s="14"/>
    </row>
    <row r="105" spans="2:13" ht="12.75" customHeight="1">
      <c r="B105" s="23"/>
      <c r="K105" s="14"/>
      <c r="L105" s="14"/>
      <c r="M105" s="198"/>
    </row>
    <row r="106" spans="2:13" ht="12.75" customHeight="1">
      <c r="B106" s="23"/>
      <c r="K106" s="14"/>
      <c r="L106" s="14"/>
      <c r="M106" s="198"/>
    </row>
    <row r="107" spans="2:13" ht="12.75" customHeight="1">
      <c r="B107" s="23"/>
      <c r="K107" s="14"/>
      <c r="L107" s="14"/>
      <c r="M107" s="198"/>
    </row>
    <row r="108" ht="12.75" customHeight="1">
      <c r="B108" s="23"/>
    </row>
    <row r="109" ht="12.75" customHeight="1">
      <c r="B109" s="23"/>
    </row>
    <row r="110" ht="12.75" customHeight="1">
      <c r="B110" s="23"/>
    </row>
    <row r="111" ht="12.75" customHeight="1">
      <c r="B111" s="23"/>
    </row>
    <row r="112" ht="12.75" customHeight="1">
      <c r="B112" s="23"/>
    </row>
    <row r="113" spans="1:9" ht="12.75" customHeight="1">
      <c r="A113" s="23">
        <v>14</v>
      </c>
      <c r="B113" s="23" t="s">
        <v>121</v>
      </c>
      <c r="F113" s="14"/>
      <c r="G113" s="9"/>
      <c r="H113" s="14"/>
      <c r="I113" s="14"/>
    </row>
    <row r="114" spans="2:9" ht="12.75" customHeight="1">
      <c r="B114" s="23"/>
      <c r="F114" s="14"/>
      <c r="G114" s="9"/>
      <c r="H114" s="14"/>
      <c r="I114" s="14"/>
    </row>
    <row r="115" spans="2:9" ht="12.75" customHeight="1">
      <c r="B115" s="23"/>
      <c r="F115" s="14"/>
      <c r="G115" s="14"/>
      <c r="H115" s="14"/>
      <c r="I115" s="14"/>
    </row>
    <row r="116" spans="2:9" ht="12.75" customHeight="1">
      <c r="B116" s="23"/>
      <c r="F116" s="14"/>
      <c r="G116" s="14"/>
      <c r="H116" s="14"/>
      <c r="I116" s="14"/>
    </row>
    <row r="117" spans="2:9" ht="12.75" customHeight="1">
      <c r="B117" s="23"/>
      <c r="F117" s="14"/>
      <c r="G117" s="14"/>
      <c r="H117" s="14"/>
      <c r="I117" s="14"/>
    </row>
    <row r="118" spans="2:9" ht="12.75" customHeight="1">
      <c r="B118" s="23"/>
      <c r="F118" s="14"/>
      <c r="G118" s="14"/>
      <c r="H118" s="14"/>
      <c r="I118" s="14"/>
    </row>
    <row r="119" spans="2:9" ht="12.75" customHeight="1">
      <c r="B119" s="23"/>
      <c r="F119" s="14"/>
      <c r="G119" s="14"/>
      <c r="H119" s="14"/>
      <c r="I119" s="14"/>
    </row>
    <row r="120" spans="2:9" ht="12.75" customHeight="1">
      <c r="B120" s="23"/>
      <c r="F120" s="14"/>
      <c r="G120" s="14"/>
      <c r="H120" s="14"/>
      <c r="I120" s="14"/>
    </row>
    <row r="121" spans="1:2" ht="12.75" customHeight="1">
      <c r="A121" s="23">
        <v>15</v>
      </c>
      <c r="B121" s="23" t="s">
        <v>140</v>
      </c>
    </row>
    <row r="122" spans="2:7" ht="12.75" customHeight="1">
      <c r="B122" s="23"/>
      <c r="G122" s="144"/>
    </row>
    <row r="123" spans="2:9" ht="12.75" customHeight="1">
      <c r="B123" s="256" t="s">
        <v>246</v>
      </c>
      <c r="C123" s="256"/>
      <c r="D123" s="256"/>
      <c r="E123" s="256"/>
      <c r="F123" s="256"/>
      <c r="G123" s="256"/>
      <c r="H123" s="256"/>
      <c r="I123" s="256"/>
    </row>
    <row r="124" spans="2:9" ht="12.75" customHeight="1">
      <c r="B124" s="35"/>
      <c r="C124" s="35"/>
      <c r="D124" s="35"/>
      <c r="E124" s="35"/>
      <c r="F124" s="35"/>
      <c r="G124" s="35"/>
      <c r="H124" s="35"/>
      <c r="I124" s="35"/>
    </row>
    <row r="125" spans="1:5" ht="12.75" customHeight="1">
      <c r="A125" s="23">
        <v>16</v>
      </c>
      <c r="B125" s="23" t="s">
        <v>184</v>
      </c>
      <c r="E125" s="20"/>
    </row>
    <row r="126" spans="2:5" ht="12.75" customHeight="1">
      <c r="B126" s="23"/>
      <c r="E126" s="20"/>
    </row>
    <row r="127" spans="2:9" ht="12.75" customHeight="1">
      <c r="B127" s="251" t="s">
        <v>185</v>
      </c>
      <c r="C127" s="251"/>
      <c r="D127" s="251"/>
      <c r="E127" s="251"/>
      <c r="F127" s="251"/>
      <c r="G127" s="251"/>
      <c r="H127" s="251"/>
      <c r="I127" s="251"/>
    </row>
    <row r="128" spans="2:9" ht="12.75" customHeight="1">
      <c r="B128" s="23"/>
      <c r="E128" s="20"/>
      <c r="G128" s="156"/>
      <c r="H128" s="156"/>
      <c r="I128" s="156"/>
    </row>
    <row r="129" spans="1:9" ht="12.75" customHeight="1">
      <c r="A129" s="23">
        <v>17</v>
      </c>
      <c r="B129" s="192" t="s">
        <v>113</v>
      </c>
      <c r="C129" s="148"/>
      <c r="D129" s="148"/>
      <c r="E129" s="148"/>
      <c r="F129" s="148"/>
      <c r="G129" s="148"/>
      <c r="H129" s="148"/>
      <c r="I129" s="148"/>
    </row>
    <row r="130" spans="2:9" ht="12.75" customHeight="1">
      <c r="B130" s="148"/>
      <c r="C130" s="148"/>
      <c r="D130" s="148"/>
      <c r="E130" s="148"/>
      <c r="F130" s="148"/>
      <c r="G130" s="148"/>
      <c r="H130" s="148" t="s">
        <v>154</v>
      </c>
      <c r="I130" s="148"/>
    </row>
    <row r="131" spans="1:9" ht="12.75" customHeight="1">
      <c r="A131" s="157"/>
      <c r="B131" s="23"/>
      <c r="E131" s="20"/>
      <c r="G131" s="193" t="s">
        <v>215</v>
      </c>
      <c r="I131" s="190" t="s">
        <v>231</v>
      </c>
    </row>
    <row r="132" spans="1:9" ht="12.75" customHeight="1">
      <c r="A132" s="157"/>
      <c r="E132" s="20"/>
      <c r="G132" s="194"/>
      <c r="I132" s="190" t="s">
        <v>232</v>
      </c>
    </row>
    <row r="133" spans="1:9" ht="12.75" customHeight="1">
      <c r="A133" s="157"/>
      <c r="E133" s="20"/>
      <c r="G133" s="156" t="str">
        <f>+I133</f>
        <v>31 December 2005</v>
      </c>
      <c r="H133" s="156"/>
      <c r="I133" s="156" t="s">
        <v>33</v>
      </c>
    </row>
    <row r="134" spans="1:9" ht="12.75" customHeight="1">
      <c r="A134" s="157"/>
      <c r="E134" s="20"/>
      <c r="G134" s="194" t="s">
        <v>165</v>
      </c>
      <c r="I134" s="194" t="s">
        <v>165</v>
      </c>
    </row>
    <row r="135" spans="1:9" ht="12.75" customHeight="1">
      <c r="A135" s="157"/>
      <c r="B135" s="20" t="s">
        <v>199</v>
      </c>
      <c r="E135" s="20"/>
      <c r="G135" s="158"/>
      <c r="H135" s="243"/>
      <c r="I135" s="158"/>
    </row>
    <row r="136" spans="1:9" ht="12.75" customHeight="1">
      <c r="A136" s="157"/>
      <c r="B136" s="195" t="s">
        <v>200</v>
      </c>
      <c r="E136" s="20"/>
      <c r="F136" s="71"/>
      <c r="G136" s="72">
        <v>2484</v>
      </c>
      <c r="H136" s="71"/>
      <c r="I136" s="72">
        <v>5845</v>
      </c>
    </row>
    <row r="137" spans="1:9" ht="12.75" customHeight="1">
      <c r="A137" s="157"/>
      <c r="B137" s="195" t="s">
        <v>201</v>
      </c>
      <c r="E137" s="20"/>
      <c r="F137" s="71"/>
      <c r="G137" s="72">
        <v>999</v>
      </c>
      <c r="H137" s="71"/>
      <c r="I137" s="72">
        <v>4031</v>
      </c>
    </row>
    <row r="138" spans="1:9" ht="12.75" customHeight="1">
      <c r="A138" s="157"/>
      <c r="B138" s="195" t="s">
        <v>202</v>
      </c>
      <c r="E138" s="20"/>
      <c r="F138" s="71"/>
      <c r="G138" s="196">
        <v>0</v>
      </c>
      <c r="H138" s="71"/>
      <c r="I138" s="196">
        <v>0</v>
      </c>
    </row>
    <row r="139" spans="1:9" ht="12.75" customHeight="1">
      <c r="A139" s="157"/>
      <c r="E139" s="20"/>
      <c r="F139" s="71"/>
      <c r="G139" s="72">
        <f>SUM(G136:G138)</f>
        <v>3483</v>
      </c>
      <c r="H139" s="71"/>
      <c r="I139" s="72">
        <f>SUM(I136:I138)</f>
        <v>9876</v>
      </c>
    </row>
    <row r="140" spans="1:9" ht="12.75" customHeight="1">
      <c r="A140" s="157"/>
      <c r="B140" s="20" t="s">
        <v>192</v>
      </c>
      <c r="E140" s="20"/>
      <c r="F140" s="71"/>
      <c r="G140" s="196">
        <v>469</v>
      </c>
      <c r="H140" s="71"/>
      <c r="I140" s="72">
        <v>190</v>
      </c>
    </row>
    <row r="141" spans="1:9" ht="12.75" customHeight="1" thickBot="1">
      <c r="A141" s="157"/>
      <c r="E141" s="20"/>
      <c r="F141" s="71"/>
      <c r="G141" s="197">
        <f>SUM(G139:G140)</f>
        <v>3952</v>
      </c>
      <c r="H141" s="71"/>
      <c r="I141" s="197">
        <f>SUM(I139:I140)</f>
        <v>10066</v>
      </c>
    </row>
    <row r="142" spans="1:7" ht="12.75" customHeight="1" thickTop="1">
      <c r="A142" s="157"/>
      <c r="E142" s="20"/>
      <c r="G142" s="158"/>
    </row>
    <row r="143" spans="1:9" ht="12.75" customHeight="1">
      <c r="A143" s="157"/>
      <c r="B143" s="159"/>
      <c r="C143" s="159"/>
      <c r="D143" s="159"/>
      <c r="E143" s="159"/>
      <c r="F143" s="159"/>
      <c r="G143" s="159"/>
      <c r="H143" s="159"/>
      <c r="I143" s="159"/>
    </row>
    <row r="144" spans="1:9" ht="12.75" customHeight="1">
      <c r="A144" s="157"/>
      <c r="B144" s="159"/>
      <c r="C144" s="159"/>
      <c r="D144" s="159"/>
      <c r="E144" s="159"/>
      <c r="F144" s="159"/>
      <c r="G144" s="159"/>
      <c r="H144" s="159"/>
      <c r="I144" s="159"/>
    </row>
    <row r="145" spans="1:9" ht="12.75" customHeight="1">
      <c r="A145" s="157"/>
      <c r="B145" s="159"/>
      <c r="C145" s="159"/>
      <c r="D145" s="159"/>
      <c r="E145" s="159"/>
      <c r="F145" s="159"/>
      <c r="G145" s="159"/>
      <c r="H145" s="159"/>
      <c r="I145" s="159"/>
    </row>
    <row r="146" spans="1:9" ht="12.75" customHeight="1">
      <c r="A146" s="157"/>
      <c r="B146" s="159"/>
      <c r="C146" s="159"/>
      <c r="D146" s="159"/>
      <c r="E146" s="159"/>
      <c r="F146" s="159"/>
      <c r="G146" s="159"/>
      <c r="H146" s="159"/>
      <c r="I146" s="159"/>
    </row>
    <row r="147" spans="1:9" ht="12.75" customHeight="1">
      <c r="A147" s="23">
        <v>18</v>
      </c>
      <c r="B147" s="40" t="s">
        <v>216</v>
      </c>
      <c r="C147" s="199"/>
      <c r="D147" s="199"/>
      <c r="E147" s="199"/>
      <c r="F147" s="199"/>
      <c r="G147" s="199"/>
      <c r="H147" s="199"/>
      <c r="I147" s="199"/>
    </row>
    <row r="148" spans="2:9" ht="12.75" customHeight="1">
      <c r="B148" s="152"/>
      <c r="C148" s="152"/>
      <c r="D148" s="152"/>
      <c r="E148" s="152"/>
      <c r="F148" s="152"/>
      <c r="G148" s="152"/>
      <c r="H148" s="152"/>
      <c r="I148" s="152"/>
    </row>
    <row r="149" spans="2:9" ht="12.75" customHeight="1">
      <c r="B149" s="257" t="s">
        <v>247</v>
      </c>
      <c r="C149" s="257"/>
      <c r="D149" s="257"/>
      <c r="E149" s="257"/>
      <c r="F149" s="257"/>
      <c r="G149" s="257"/>
      <c r="H149" s="257"/>
      <c r="I149" s="257"/>
    </row>
    <row r="150" spans="2:9" ht="12.75" customHeight="1">
      <c r="B150" s="257"/>
      <c r="C150" s="257"/>
      <c r="D150" s="257"/>
      <c r="E150" s="257"/>
      <c r="F150" s="257"/>
      <c r="G150" s="257"/>
      <c r="H150" s="257"/>
      <c r="I150" s="257"/>
    </row>
    <row r="152" spans="1:2" ht="12.75" customHeight="1">
      <c r="A152" s="23">
        <v>19</v>
      </c>
      <c r="B152" s="23" t="s">
        <v>114</v>
      </c>
    </row>
    <row r="154" spans="1:9" ht="12.75" customHeight="1">
      <c r="A154" s="20"/>
      <c r="B154" s="20" t="s">
        <v>150</v>
      </c>
      <c r="C154" s="41" t="s">
        <v>217</v>
      </c>
      <c r="D154" s="41"/>
      <c r="E154" s="200"/>
      <c r="F154" s="200"/>
      <c r="G154" s="200"/>
      <c r="H154" s="200"/>
      <c r="I154" s="200"/>
    </row>
    <row r="155" spans="1:9" ht="12.75" customHeight="1">
      <c r="A155" s="20"/>
      <c r="C155" s="200"/>
      <c r="D155" s="200"/>
      <c r="E155" s="200"/>
      <c r="F155" s="200"/>
      <c r="G155" s="200"/>
      <c r="H155" s="200"/>
      <c r="I155" s="200"/>
    </row>
    <row r="156" spans="1:9" ht="12.75" customHeight="1">
      <c r="A156" s="157"/>
      <c r="B156" s="23"/>
      <c r="G156" s="193" t="s">
        <v>215</v>
      </c>
      <c r="I156" s="190" t="s">
        <v>231</v>
      </c>
    </row>
    <row r="157" spans="1:9" ht="12.75" customHeight="1">
      <c r="A157" s="157"/>
      <c r="E157" s="20"/>
      <c r="G157" s="190"/>
      <c r="I157" s="190" t="s">
        <v>232</v>
      </c>
    </row>
    <row r="158" spans="1:9" ht="12.75" customHeight="1">
      <c r="A158" s="157"/>
      <c r="E158" s="20"/>
      <c r="G158" s="156" t="str">
        <f>+G133</f>
        <v>31 December 2005</v>
      </c>
      <c r="H158" s="156"/>
      <c r="I158" s="156" t="str">
        <f>+I133</f>
        <v>31 December 2005</v>
      </c>
    </row>
    <row r="159" spans="1:9" ht="12.75" customHeight="1">
      <c r="A159" s="157"/>
      <c r="E159" s="20"/>
      <c r="G159" s="201" t="s">
        <v>165</v>
      </c>
      <c r="I159" s="194" t="s">
        <v>165</v>
      </c>
    </row>
    <row r="160" spans="1:9" ht="12.75" customHeight="1" thickBot="1">
      <c r="A160" s="157"/>
      <c r="C160" s="20" t="s">
        <v>218</v>
      </c>
      <c r="E160" s="20"/>
      <c r="G160" s="202">
        <v>0</v>
      </c>
      <c r="H160" s="160"/>
      <c r="I160" s="202">
        <v>0</v>
      </c>
    </row>
    <row r="161" spans="1:9" ht="12.75" customHeight="1" thickBot="1" thickTop="1">
      <c r="A161" s="157"/>
      <c r="C161" s="20" t="s">
        <v>226</v>
      </c>
      <c r="E161" s="20"/>
      <c r="F161" s="21"/>
      <c r="G161" s="203">
        <v>0</v>
      </c>
      <c r="I161" s="203">
        <v>98</v>
      </c>
    </row>
    <row r="162" spans="1:9" ht="12.75" customHeight="1" thickBot="1" thickTop="1">
      <c r="A162" s="157"/>
      <c r="C162" s="20" t="s">
        <v>227</v>
      </c>
      <c r="E162" s="20"/>
      <c r="G162" s="203">
        <v>0</v>
      </c>
      <c r="I162" s="203">
        <v>33</v>
      </c>
    </row>
    <row r="163" ht="12.75" customHeight="1" thickTop="1"/>
    <row r="164" spans="1:3" ht="12.75" customHeight="1">
      <c r="A164" s="20"/>
      <c r="B164" s="20" t="s">
        <v>151</v>
      </c>
      <c r="C164" s="20" t="s">
        <v>32</v>
      </c>
    </row>
    <row r="166" ht="12.75" customHeight="1">
      <c r="F166" s="194" t="s">
        <v>165</v>
      </c>
    </row>
    <row r="167" spans="2:6" ht="12.75">
      <c r="B167" s="20" t="s">
        <v>207</v>
      </c>
      <c r="C167" s="20" t="s">
        <v>206</v>
      </c>
      <c r="F167" s="14">
        <f>3179055/1000</f>
        <v>3179.055</v>
      </c>
    </row>
    <row r="168" spans="2:6" ht="12.75" customHeight="1">
      <c r="B168" s="20" t="s">
        <v>208</v>
      </c>
      <c r="C168" s="20" t="s">
        <v>205</v>
      </c>
      <c r="F168" s="14">
        <f>F167</f>
        <v>3179.055</v>
      </c>
    </row>
    <row r="169" spans="2:6" ht="12.75" customHeight="1">
      <c r="B169" s="20" t="s">
        <v>209</v>
      </c>
      <c r="C169" s="20" t="s">
        <v>204</v>
      </c>
      <c r="F169" s="14">
        <f>2810507/1000</f>
        <v>2810.507</v>
      </c>
    </row>
    <row r="170" spans="6:7" ht="12.75" customHeight="1">
      <c r="F170" s="21"/>
      <c r="G170" s="9"/>
    </row>
    <row r="171" spans="1:9" ht="12.75" customHeight="1">
      <c r="A171" s="23">
        <v>20</v>
      </c>
      <c r="B171" s="40" t="s">
        <v>116</v>
      </c>
      <c r="C171" s="35"/>
      <c r="D171" s="35"/>
      <c r="E171" s="35"/>
      <c r="F171" s="163"/>
      <c r="G171" s="163"/>
      <c r="H171" s="35"/>
      <c r="I171" s="35"/>
    </row>
    <row r="172" spans="6:8" ht="12.75" customHeight="1">
      <c r="F172" s="164"/>
      <c r="G172" s="164"/>
      <c r="H172" s="164"/>
    </row>
    <row r="173" spans="6:8" ht="12.75" customHeight="1">
      <c r="F173" s="164"/>
      <c r="G173" s="164"/>
      <c r="H173" s="164"/>
    </row>
    <row r="174" spans="6:8" ht="12.75" customHeight="1">
      <c r="F174" s="164"/>
      <c r="G174" s="164"/>
      <c r="H174" s="164"/>
    </row>
    <row r="175" spans="6:8" ht="12.75" customHeight="1">
      <c r="F175" s="164"/>
      <c r="G175" s="164"/>
      <c r="H175" s="164"/>
    </row>
    <row r="176" spans="6:8" ht="12.75" customHeight="1">
      <c r="F176" s="164"/>
      <c r="G176" s="164"/>
      <c r="H176" s="164"/>
    </row>
    <row r="177" spans="6:8" ht="12.75" customHeight="1">
      <c r="F177" s="164"/>
      <c r="G177" s="164"/>
      <c r="H177" s="164"/>
    </row>
    <row r="178" spans="1:2" ht="12.75" customHeight="1">
      <c r="A178" s="23">
        <v>21</v>
      </c>
      <c r="B178" s="23" t="s">
        <v>117</v>
      </c>
    </row>
    <row r="180" spans="1:9" ht="12.75" customHeight="1">
      <c r="A180" s="157"/>
      <c r="E180" s="20"/>
      <c r="G180" s="190" t="s">
        <v>212</v>
      </c>
      <c r="H180" s="157"/>
      <c r="I180" s="45" t="s">
        <v>213</v>
      </c>
    </row>
    <row r="181" spans="1:9" ht="12.75" customHeight="1">
      <c r="A181" s="157"/>
      <c r="E181" s="20"/>
      <c r="G181" s="190" t="s">
        <v>165</v>
      </c>
      <c r="I181" s="190" t="s">
        <v>165</v>
      </c>
    </row>
    <row r="182" spans="1:9" ht="12.75" customHeight="1">
      <c r="A182" s="157"/>
      <c r="B182" s="20" t="s">
        <v>142</v>
      </c>
      <c r="E182" s="20"/>
      <c r="G182" s="158">
        <v>45549</v>
      </c>
      <c r="I182" s="158">
        <v>10575</v>
      </c>
    </row>
    <row r="183" spans="1:9" ht="12.75" customHeight="1">
      <c r="A183" s="157"/>
      <c r="B183" s="20" t="s">
        <v>143</v>
      </c>
      <c r="E183" s="20"/>
      <c r="G183" s="158">
        <v>8367</v>
      </c>
      <c r="I183" s="158">
        <v>708</v>
      </c>
    </row>
    <row r="184" spans="1:9" ht="12.75" customHeight="1" thickBot="1">
      <c r="A184" s="157"/>
      <c r="E184" s="20"/>
      <c r="G184" s="191">
        <f>SUM(G182:G183)</f>
        <v>53916</v>
      </c>
      <c r="I184" s="191">
        <f>SUM(I182:I183)</f>
        <v>11283</v>
      </c>
    </row>
    <row r="185" spans="1:7" ht="12.75" customHeight="1" thickTop="1">
      <c r="A185" s="157"/>
      <c r="E185" s="20"/>
      <c r="G185" s="158"/>
    </row>
    <row r="186" spans="1:7" ht="12.75" customHeight="1">
      <c r="A186" s="157"/>
      <c r="B186" s="20" t="s">
        <v>193</v>
      </c>
      <c r="E186" s="20"/>
      <c r="G186" s="158"/>
    </row>
    <row r="187" spans="1:7" ht="12.75" customHeight="1">
      <c r="A187" s="157"/>
      <c r="E187" s="20"/>
      <c r="G187" s="158"/>
    </row>
    <row r="188" spans="1:7" ht="12.75" customHeight="1">
      <c r="A188" s="157"/>
      <c r="B188" s="20" t="s">
        <v>239</v>
      </c>
      <c r="E188" s="20"/>
      <c r="G188" s="155">
        <v>12206</v>
      </c>
    </row>
    <row r="189" spans="1:7" ht="12.75" customHeight="1">
      <c r="A189" s="157"/>
      <c r="B189" s="185" t="s">
        <v>238</v>
      </c>
      <c r="C189" s="185"/>
      <c r="D189" s="185"/>
      <c r="E189" s="185"/>
      <c r="F189" s="185"/>
      <c r="G189" s="186">
        <v>7148</v>
      </c>
    </row>
    <row r="190" spans="1:7" ht="12.75" customHeight="1">
      <c r="A190" s="157"/>
      <c r="E190" s="20"/>
      <c r="G190" s="155"/>
    </row>
    <row r="191" spans="1:7" ht="12.75" customHeight="1">
      <c r="A191" s="23">
        <v>22</v>
      </c>
      <c r="B191" s="23" t="s">
        <v>118</v>
      </c>
      <c r="G191" s="160"/>
    </row>
    <row r="192" ht="12.75" customHeight="1">
      <c r="A192" s="20"/>
    </row>
    <row r="193" spans="1:7" ht="12.75" customHeight="1">
      <c r="A193" s="20"/>
      <c r="B193" s="20" t="s">
        <v>4</v>
      </c>
      <c r="G193" s="160"/>
    </row>
    <row r="194" spans="1:8" ht="12.75" customHeight="1">
      <c r="A194" s="20"/>
      <c r="C194" s="24"/>
      <c r="D194" s="39"/>
      <c r="E194" s="228"/>
      <c r="F194" s="228"/>
      <c r="G194" s="229"/>
      <c r="H194" s="229"/>
    </row>
    <row r="195" spans="1:2" ht="12.75" customHeight="1">
      <c r="A195" s="23">
        <v>23</v>
      </c>
      <c r="B195" s="23" t="s">
        <v>119</v>
      </c>
    </row>
    <row r="197" spans="1:13" ht="12.75" customHeight="1">
      <c r="A197" s="20"/>
      <c r="B197" s="35"/>
      <c r="C197" s="35"/>
      <c r="D197" s="35"/>
      <c r="E197" s="35"/>
      <c r="F197" s="35"/>
      <c r="G197" s="35"/>
      <c r="H197" s="35"/>
      <c r="I197" s="35"/>
      <c r="K197" s="35"/>
      <c r="L197" s="35"/>
      <c r="M197" s="35"/>
    </row>
    <row r="198" spans="1:13" ht="12.75" customHeight="1">
      <c r="A198" s="20"/>
      <c r="B198" s="35"/>
      <c r="C198" s="35"/>
      <c r="D198" s="35"/>
      <c r="E198" s="35"/>
      <c r="F198" s="35"/>
      <c r="G198" s="35"/>
      <c r="H198" s="35"/>
      <c r="I198" s="35"/>
      <c r="K198" s="35"/>
      <c r="L198" s="35"/>
      <c r="M198" s="35"/>
    </row>
    <row r="199" spans="1:13" ht="12.75" customHeight="1">
      <c r="A199" s="20"/>
      <c r="B199" s="35"/>
      <c r="C199" s="35"/>
      <c r="D199" s="35"/>
      <c r="E199" s="35"/>
      <c r="F199" s="35"/>
      <c r="G199" s="35"/>
      <c r="H199" s="35"/>
      <c r="I199" s="35"/>
      <c r="K199" s="35"/>
      <c r="L199" s="35"/>
      <c r="M199" s="35"/>
    </row>
    <row r="200" spans="1:13" ht="12.75" customHeight="1">
      <c r="A200" s="20"/>
      <c r="B200" s="35"/>
      <c r="C200" s="35"/>
      <c r="D200" s="35"/>
      <c r="E200" s="35"/>
      <c r="F200" s="35"/>
      <c r="G200" s="35"/>
      <c r="H200" s="35"/>
      <c r="I200" s="35"/>
      <c r="K200" s="35"/>
      <c r="L200" s="35"/>
      <c r="M200" s="35"/>
    </row>
    <row r="201" spans="1:13" ht="12.75" customHeight="1">
      <c r="A201" s="20"/>
      <c r="B201" s="35"/>
      <c r="C201" s="35"/>
      <c r="D201" s="35"/>
      <c r="E201" s="35"/>
      <c r="F201" s="35"/>
      <c r="G201" s="35"/>
      <c r="H201" s="35"/>
      <c r="I201" s="35"/>
      <c r="K201" s="35"/>
      <c r="L201" s="35"/>
      <c r="M201" s="35"/>
    </row>
    <row r="202" spans="1:13" ht="12.75" customHeight="1">
      <c r="A202" s="20"/>
      <c r="B202" s="35"/>
      <c r="C202" s="35"/>
      <c r="D202" s="35"/>
      <c r="E202" s="35"/>
      <c r="F202" s="35"/>
      <c r="G202" s="35"/>
      <c r="H202" s="35"/>
      <c r="I202" s="35"/>
      <c r="K202" s="35"/>
      <c r="L202" s="35"/>
      <c r="M202" s="35"/>
    </row>
    <row r="203" spans="1:13" ht="12.75" customHeight="1">
      <c r="A203" s="20"/>
      <c r="B203" s="35"/>
      <c r="C203" s="35"/>
      <c r="D203" s="35"/>
      <c r="E203" s="35"/>
      <c r="F203" s="35"/>
      <c r="G203" s="35"/>
      <c r="H203" s="35"/>
      <c r="I203" s="35"/>
      <c r="K203" s="35"/>
      <c r="L203" s="35"/>
      <c r="M203" s="35"/>
    </row>
    <row r="204" spans="1:13" ht="12.75" customHeight="1">
      <c r="A204" s="20"/>
      <c r="B204" s="35"/>
      <c r="C204" s="35"/>
      <c r="D204" s="35"/>
      <c r="E204" s="35"/>
      <c r="F204" s="35"/>
      <c r="G204" s="35"/>
      <c r="H204" s="35"/>
      <c r="I204" s="35"/>
      <c r="K204" s="35"/>
      <c r="L204" s="35"/>
      <c r="M204" s="35"/>
    </row>
    <row r="205" spans="1:13" ht="12.75" customHeight="1">
      <c r="A205" s="20"/>
      <c r="B205" s="35"/>
      <c r="C205" s="35"/>
      <c r="D205" s="35"/>
      <c r="E205" s="35"/>
      <c r="F205" s="35"/>
      <c r="G205" s="35"/>
      <c r="H205" s="35"/>
      <c r="I205" s="35"/>
      <c r="K205" s="35"/>
      <c r="L205" s="35"/>
      <c r="M205" s="35"/>
    </row>
    <row r="206" spans="1:5" ht="12.75" customHeight="1">
      <c r="A206" s="23">
        <v>24</v>
      </c>
      <c r="B206" s="23" t="s">
        <v>152</v>
      </c>
      <c r="C206" s="14"/>
      <c r="D206" s="14"/>
      <c r="E206" s="20"/>
    </row>
    <row r="207" spans="2:5" ht="12.75" customHeight="1">
      <c r="B207" s="23"/>
      <c r="C207" s="14"/>
      <c r="D207" s="14"/>
      <c r="E207" s="20"/>
    </row>
    <row r="208" spans="3:5" ht="12.75" customHeight="1">
      <c r="C208" s="14"/>
      <c r="D208" s="14"/>
      <c r="E208" s="20"/>
    </row>
    <row r="209" spans="3:5" ht="12.75" customHeight="1">
      <c r="C209" s="14"/>
      <c r="D209" s="14"/>
      <c r="E209" s="20"/>
    </row>
    <row r="210" spans="3:5" ht="12.75" customHeight="1">
      <c r="C210" s="14"/>
      <c r="D210" s="14"/>
      <c r="E210" s="20"/>
    </row>
    <row r="211" spans="3:5" ht="12.75" customHeight="1">
      <c r="C211" s="14"/>
      <c r="D211" s="14"/>
      <c r="E211" s="20"/>
    </row>
    <row r="212" spans="3:5" ht="12.75" customHeight="1">
      <c r="C212" s="14"/>
      <c r="D212" s="14"/>
      <c r="E212" s="20"/>
    </row>
    <row r="213" spans="1:5" ht="12.75" customHeight="1">
      <c r="A213" s="23">
        <v>25</v>
      </c>
      <c r="B213" s="23" t="s">
        <v>230</v>
      </c>
      <c r="C213" s="14"/>
      <c r="D213" s="14"/>
      <c r="E213" s="20"/>
    </row>
    <row r="214" spans="2:5" ht="12.75" customHeight="1">
      <c r="B214" s="23"/>
      <c r="C214" s="14"/>
      <c r="D214" s="14"/>
      <c r="E214" s="20"/>
    </row>
    <row r="215" spans="2:9" ht="12.75" customHeight="1">
      <c r="B215" s="20" t="s">
        <v>150</v>
      </c>
      <c r="C215" s="14"/>
      <c r="D215" s="14"/>
      <c r="E215" s="20"/>
      <c r="F215" s="250" t="s">
        <v>75</v>
      </c>
      <c r="G215" s="250"/>
      <c r="H215" s="250" t="s">
        <v>76</v>
      </c>
      <c r="I215" s="250"/>
    </row>
    <row r="216" spans="2:9" ht="12.75" customHeight="1">
      <c r="B216" s="23"/>
      <c r="C216" s="14"/>
      <c r="D216" s="14"/>
      <c r="E216" s="20"/>
      <c r="F216" s="187" t="s">
        <v>135</v>
      </c>
      <c r="G216" s="187" t="s">
        <v>14</v>
      </c>
      <c r="H216" s="187" t="s">
        <v>135</v>
      </c>
      <c r="I216" s="187" t="s">
        <v>14</v>
      </c>
    </row>
    <row r="217" spans="2:5" ht="12.75" customHeight="1">
      <c r="B217" s="23"/>
      <c r="C217" s="14"/>
      <c r="D217" s="14"/>
      <c r="E217" s="20"/>
    </row>
    <row r="218" spans="3:9" ht="12.75" customHeight="1">
      <c r="C218" s="14" t="s">
        <v>55</v>
      </c>
      <c r="D218" s="14"/>
      <c r="E218" s="20"/>
      <c r="F218" s="225"/>
      <c r="G218" s="9"/>
      <c r="H218" s="9"/>
      <c r="I218" s="9"/>
    </row>
    <row r="219" spans="3:9" ht="12.75" customHeight="1">
      <c r="C219" s="14"/>
      <c r="D219" s="14"/>
      <c r="E219" s="20"/>
      <c r="F219" s="9"/>
      <c r="G219" s="9"/>
      <c r="H219" s="9"/>
      <c r="I219" s="9"/>
    </row>
    <row r="220" spans="3:9" ht="12.75" customHeight="1" thickBot="1">
      <c r="C220" s="14" t="s">
        <v>71</v>
      </c>
      <c r="D220" s="14"/>
      <c r="E220" s="20"/>
      <c r="F220" s="188">
        <v>2993</v>
      </c>
      <c r="G220" s="188">
        <v>3820</v>
      </c>
      <c r="H220" s="188">
        <v>5858</v>
      </c>
      <c r="I220" s="188">
        <v>6549</v>
      </c>
    </row>
    <row r="221" spans="3:9" ht="12.75" customHeight="1" thickTop="1">
      <c r="C221" s="14"/>
      <c r="D221" s="14"/>
      <c r="E221" s="20"/>
      <c r="F221" s="14"/>
      <c r="G221" s="14"/>
      <c r="H221" s="14"/>
      <c r="I221" s="14"/>
    </row>
    <row r="222" spans="3:9" ht="12.75" customHeight="1">
      <c r="C222" s="14" t="s">
        <v>67</v>
      </c>
      <c r="D222" s="14"/>
      <c r="E222" s="20"/>
      <c r="F222" s="14"/>
      <c r="G222" s="14"/>
      <c r="H222" s="14"/>
      <c r="I222" s="14"/>
    </row>
    <row r="223" spans="3:9" ht="12.75" customHeight="1">
      <c r="C223" s="14" t="s">
        <v>72</v>
      </c>
      <c r="D223" s="14"/>
      <c r="E223" s="20"/>
      <c r="F223" s="14">
        <v>142150</v>
      </c>
      <c r="G223" s="14">
        <v>142150</v>
      </c>
      <c r="H223" s="14">
        <v>142150</v>
      </c>
      <c r="I223" s="14">
        <v>142150</v>
      </c>
    </row>
    <row r="224" spans="3:9" ht="12.75" customHeight="1">
      <c r="C224" s="14" t="s">
        <v>3</v>
      </c>
      <c r="D224" s="14"/>
      <c r="E224" s="20"/>
      <c r="F224" s="22">
        <f>-5445</f>
        <v>-5445</v>
      </c>
      <c r="G224" s="22">
        <v>0</v>
      </c>
      <c r="H224" s="22">
        <f>F224</f>
        <v>-5445</v>
      </c>
      <c r="I224" s="22">
        <v>0</v>
      </c>
    </row>
    <row r="225" spans="3:9" ht="12.75" customHeight="1" thickBot="1">
      <c r="C225" s="14"/>
      <c r="D225" s="14"/>
      <c r="E225" s="20"/>
      <c r="F225" s="188">
        <f>+F223+F224</f>
        <v>136705</v>
      </c>
      <c r="G225" s="188">
        <f>+G223+G224</f>
        <v>142150</v>
      </c>
      <c r="H225" s="188">
        <f>+H223+H224</f>
        <v>136705</v>
      </c>
      <c r="I225" s="188">
        <f>+I223+I224</f>
        <v>142150</v>
      </c>
    </row>
    <row r="226" spans="3:9" ht="12.75" customHeight="1" thickTop="1">
      <c r="C226" s="19"/>
      <c r="D226" s="19"/>
      <c r="E226" s="20"/>
      <c r="F226" s="14"/>
      <c r="G226" s="14"/>
      <c r="H226" s="14"/>
      <c r="I226" s="14"/>
    </row>
    <row r="227" spans="3:9" ht="12.75" customHeight="1">
      <c r="C227" s="14" t="s">
        <v>56</v>
      </c>
      <c r="D227" s="14"/>
      <c r="E227" s="20"/>
      <c r="F227" s="9">
        <f>(F220/F225)*100</f>
        <v>2.189385903953769</v>
      </c>
      <c r="G227" s="9">
        <f>(G220/G225)*100</f>
        <v>2.6873021456208233</v>
      </c>
      <c r="H227" s="9">
        <f>(H220/H225)*100</f>
        <v>4.285139534033137</v>
      </c>
      <c r="I227" s="9">
        <f>(I220/I225)*100</f>
        <v>4.607105170594442</v>
      </c>
    </row>
    <row r="228" spans="3:9" ht="12.75" customHeight="1">
      <c r="C228" s="14"/>
      <c r="D228" s="14"/>
      <c r="E228" s="20"/>
      <c r="G228" s="14"/>
      <c r="I228" s="14"/>
    </row>
    <row r="229" spans="2:9" ht="12.75" customHeight="1">
      <c r="B229" s="20" t="s">
        <v>151</v>
      </c>
      <c r="C229" s="14"/>
      <c r="D229" s="14"/>
      <c r="E229" s="20"/>
      <c r="F229" s="250" t="s">
        <v>75</v>
      </c>
      <c r="G229" s="250"/>
      <c r="H229" s="250" t="s">
        <v>76</v>
      </c>
      <c r="I229" s="250"/>
    </row>
    <row r="230" spans="2:9" ht="12.75" customHeight="1">
      <c r="B230" s="23"/>
      <c r="C230" s="14"/>
      <c r="D230" s="14"/>
      <c r="E230" s="20"/>
      <c r="F230" s="187" t="s">
        <v>135</v>
      </c>
      <c r="G230" s="187" t="s">
        <v>14</v>
      </c>
      <c r="H230" s="187" t="s">
        <v>135</v>
      </c>
      <c r="I230" s="187" t="s">
        <v>14</v>
      </c>
    </row>
    <row r="231" spans="2:9" ht="12.75" customHeight="1">
      <c r="B231" s="23"/>
      <c r="C231" s="14"/>
      <c r="D231" s="14"/>
      <c r="E231" s="20"/>
      <c r="G231" s="14"/>
      <c r="I231" s="14"/>
    </row>
    <row r="232" spans="3:9" ht="12.75" customHeight="1">
      <c r="C232" s="14" t="s">
        <v>57</v>
      </c>
      <c r="D232" s="14"/>
      <c r="E232" s="20"/>
      <c r="F232" s="14"/>
      <c r="G232" s="14"/>
      <c r="H232" s="14"/>
      <c r="I232" s="14"/>
    </row>
    <row r="233" spans="3:9" ht="12.75" customHeight="1">
      <c r="C233" s="14"/>
      <c r="D233" s="14"/>
      <c r="E233" s="20"/>
      <c r="F233" s="14"/>
      <c r="G233" s="14"/>
      <c r="H233" s="14"/>
      <c r="I233" s="14"/>
    </row>
    <row r="234" spans="2:9" ht="12.75" customHeight="1" thickBot="1">
      <c r="B234" s="23"/>
      <c r="C234" s="14" t="s">
        <v>71</v>
      </c>
      <c r="D234" s="14"/>
      <c r="E234" s="20"/>
      <c r="F234" s="188">
        <f>F220</f>
        <v>2993</v>
      </c>
      <c r="G234" s="188">
        <f>G220</f>
        <v>3820</v>
      </c>
      <c r="H234" s="188">
        <f>H220</f>
        <v>5858</v>
      </c>
      <c r="I234" s="188">
        <f>I220</f>
        <v>6549</v>
      </c>
    </row>
    <row r="235" spans="2:9" ht="12.75" customHeight="1" thickTop="1">
      <c r="B235" s="23"/>
      <c r="C235" s="14"/>
      <c r="D235" s="14"/>
      <c r="E235" s="20"/>
      <c r="F235" s="14"/>
      <c r="G235" s="14"/>
      <c r="H235" s="14"/>
      <c r="I235" s="14"/>
    </row>
    <row r="236" spans="2:9" ht="12.75" customHeight="1">
      <c r="B236" s="23"/>
      <c r="C236" s="14" t="s">
        <v>67</v>
      </c>
      <c r="D236" s="14"/>
      <c r="E236" s="20"/>
      <c r="F236" s="14"/>
      <c r="G236" s="14"/>
      <c r="H236" s="14"/>
      <c r="I236" s="14"/>
    </row>
    <row r="237" spans="2:9" ht="12.75" customHeight="1">
      <c r="B237" s="23"/>
      <c r="C237" s="14" t="s">
        <v>72</v>
      </c>
      <c r="D237" s="14"/>
      <c r="E237" s="20"/>
      <c r="F237" s="14">
        <f>+F225</f>
        <v>136705</v>
      </c>
      <c r="G237" s="14">
        <f>+G225</f>
        <v>142150</v>
      </c>
      <c r="H237" s="14">
        <f>+H225</f>
        <v>136705</v>
      </c>
      <c r="I237" s="14">
        <f>+I225</f>
        <v>142150</v>
      </c>
    </row>
    <row r="238" spans="2:9" ht="12.75" customHeight="1">
      <c r="B238" s="23"/>
      <c r="C238" s="14"/>
      <c r="D238" s="14"/>
      <c r="E238" s="20"/>
      <c r="F238" s="14"/>
      <c r="G238" s="14"/>
      <c r="H238" s="14"/>
      <c r="I238" s="14"/>
    </row>
    <row r="239" spans="2:9" ht="12.75" customHeight="1">
      <c r="B239" s="23"/>
      <c r="C239" s="14" t="s">
        <v>68</v>
      </c>
      <c r="D239" s="14"/>
      <c r="E239" s="20"/>
      <c r="F239" s="14"/>
      <c r="G239" s="14"/>
      <c r="H239" s="14"/>
      <c r="I239" s="14"/>
    </row>
    <row r="240" spans="2:9" ht="12.75" customHeight="1">
      <c r="B240" s="23"/>
      <c r="C240" s="189" t="s">
        <v>69</v>
      </c>
      <c r="D240" s="189"/>
      <c r="E240" s="20"/>
      <c r="F240" s="14">
        <v>0</v>
      </c>
      <c r="G240" s="14">
        <v>0</v>
      </c>
      <c r="H240" s="14">
        <v>0</v>
      </c>
      <c r="I240" s="14">
        <v>0</v>
      </c>
    </row>
    <row r="241" spans="2:9" ht="12.75" customHeight="1">
      <c r="B241" s="23"/>
      <c r="C241" s="189" t="s">
        <v>70</v>
      </c>
      <c r="D241" s="189"/>
      <c r="E241" s="20"/>
      <c r="F241" s="22">
        <v>0</v>
      </c>
      <c r="G241" s="22">
        <v>0</v>
      </c>
      <c r="H241" s="22">
        <v>0</v>
      </c>
      <c r="I241" s="22">
        <v>0</v>
      </c>
    </row>
    <row r="242" spans="2:9" ht="12.75" customHeight="1">
      <c r="B242" s="23"/>
      <c r="C242" s="14" t="s">
        <v>67</v>
      </c>
      <c r="D242" s="14"/>
      <c r="E242" s="20"/>
      <c r="F242" s="14"/>
      <c r="G242" s="14"/>
      <c r="H242" s="14"/>
      <c r="I242" s="14"/>
    </row>
    <row r="243" spans="2:9" ht="12.75" customHeight="1">
      <c r="B243" s="23"/>
      <c r="C243" s="14" t="s">
        <v>87</v>
      </c>
      <c r="D243" s="14"/>
      <c r="E243" s="20"/>
      <c r="F243" s="14"/>
      <c r="G243" s="14"/>
      <c r="H243" s="14"/>
      <c r="I243" s="14"/>
    </row>
    <row r="244" spans="2:9" ht="12.75" customHeight="1" thickBot="1">
      <c r="B244" s="23"/>
      <c r="C244" s="14" t="s">
        <v>88</v>
      </c>
      <c r="D244" s="14"/>
      <c r="E244" s="20"/>
      <c r="F244" s="188">
        <f>SUM(F237:F241)</f>
        <v>136705</v>
      </c>
      <c r="G244" s="188">
        <f>SUM(G237:G241)</f>
        <v>142150</v>
      </c>
      <c r="H244" s="188">
        <f>SUM(H237:H241)</f>
        <v>136705</v>
      </c>
      <c r="I244" s="188">
        <f>SUM(I237:I241)</f>
        <v>142150</v>
      </c>
    </row>
    <row r="245" spans="2:9" ht="12.75" customHeight="1" thickTop="1">
      <c r="B245" s="23"/>
      <c r="C245" s="14"/>
      <c r="D245" s="14"/>
      <c r="E245" s="20"/>
      <c r="F245" s="9"/>
      <c r="G245" s="9"/>
      <c r="H245" s="9"/>
      <c r="I245" s="9"/>
    </row>
    <row r="246" spans="2:9" ht="12.75" customHeight="1">
      <c r="B246" s="23"/>
      <c r="C246" s="14" t="s">
        <v>58</v>
      </c>
      <c r="D246" s="14"/>
      <c r="E246" s="20"/>
      <c r="F246" s="9">
        <f>(F234/F244)*100</f>
        <v>2.189385903953769</v>
      </c>
      <c r="G246" s="9">
        <f>(G234/G244)*100</f>
        <v>2.6873021456208233</v>
      </c>
      <c r="H246" s="9">
        <f>(H234/H244)*100</f>
        <v>4.285139534033137</v>
      </c>
      <c r="I246" s="9">
        <f>(I234/I244)*100</f>
        <v>4.607105170594442</v>
      </c>
    </row>
    <row r="247" spans="2:8" ht="12.75" customHeight="1">
      <c r="B247" s="147"/>
      <c r="C247" s="35"/>
      <c r="D247" s="35"/>
      <c r="E247" s="35"/>
      <c r="F247" s="35"/>
      <c r="H247" s="147"/>
    </row>
    <row r="248" spans="1:11" ht="12.75" customHeight="1">
      <c r="A248" s="157"/>
      <c r="B248" s="20" t="s">
        <v>172</v>
      </c>
      <c r="C248" s="148"/>
      <c r="D248" s="148"/>
      <c r="E248" s="151"/>
      <c r="F248" s="148"/>
      <c r="G248" s="35"/>
      <c r="H248" s="148"/>
      <c r="J248" s="148"/>
      <c r="K248" s="148"/>
    </row>
    <row r="249" spans="1:11" ht="12.75" customHeight="1">
      <c r="A249" s="20"/>
      <c r="B249" s="148"/>
      <c r="C249" s="148"/>
      <c r="D249" s="148"/>
      <c r="E249" s="151"/>
      <c r="F249" s="148"/>
      <c r="G249" s="148"/>
      <c r="H249" s="148"/>
      <c r="I249" s="148"/>
      <c r="J249" s="148"/>
      <c r="K249" s="148"/>
    </row>
    <row r="250" spans="2:9" ht="12.75" customHeight="1">
      <c r="B250" s="20" t="s">
        <v>173</v>
      </c>
      <c r="G250" s="148"/>
      <c r="I250" s="148"/>
    </row>
    <row r="251" ht="12.75" customHeight="1">
      <c r="B251" s="20" t="s">
        <v>174</v>
      </c>
    </row>
  </sheetData>
  <mergeCells count="17">
    <mergeCell ref="B123:I123"/>
    <mergeCell ref="B149:I150"/>
    <mergeCell ref="B42:C46"/>
    <mergeCell ref="B47:C47"/>
    <mergeCell ref="B48:C48"/>
    <mergeCell ref="B50:C50"/>
    <mergeCell ref="B49:C49"/>
    <mergeCell ref="F229:G229"/>
    <mergeCell ref="H229:I229"/>
    <mergeCell ref="B52:I54"/>
    <mergeCell ref="B90:I90"/>
    <mergeCell ref="F215:G215"/>
    <mergeCell ref="H215:I215"/>
    <mergeCell ref="B58:I58"/>
    <mergeCell ref="B66:I67"/>
    <mergeCell ref="B127:I127"/>
    <mergeCell ref="B71:I71"/>
  </mergeCells>
  <printOptions/>
  <pageMargins left="0.83" right="0.28" top="0.5" bottom="0.25" header="0" footer="0"/>
  <pageSetup horizontalDpi="600" verticalDpi="600" orientation="portrait" paperSize="9" scale="80" r:id="rId2"/>
  <rowBreaks count="3" manualBreakCount="3">
    <brk id="67" max="8" man="1"/>
    <brk id="128" max="8" man="1"/>
    <brk id="190" max="8"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J22"/>
  <sheetViews>
    <sheetView workbookViewId="0" topLeftCell="A1">
      <pane xSplit="2" ySplit="8" topLeftCell="C9" activePane="bottomRight" state="frozen"/>
      <selection pane="topLeft" activeCell="H33" sqref="H33"/>
      <selection pane="topRight" activeCell="H33" sqref="H33"/>
      <selection pane="bottomLeft" activeCell="H33" sqref="H33"/>
      <selection pane="bottomRight" activeCell="D14" sqref="D14"/>
    </sheetView>
  </sheetViews>
  <sheetFormatPr defaultColWidth="9.00390625" defaultRowHeight="13.5" customHeight="1"/>
  <cols>
    <col min="1" max="1" width="3.25390625" style="3" customWidth="1"/>
    <col min="2" max="2" width="34.375" style="3" customWidth="1"/>
    <col min="3" max="7" width="13.625" style="3" customWidth="1"/>
    <col min="8" max="8" width="14.50390625" style="3" customWidth="1"/>
    <col min="9" max="9" width="13.625" style="3" customWidth="1"/>
    <col min="10" max="10" width="10.75390625" style="3" bestFit="1" customWidth="1"/>
    <col min="11" max="16384" width="9.00390625" style="3" customWidth="1"/>
  </cols>
  <sheetData>
    <row r="1" spans="1:2" ht="13.5" customHeight="1">
      <c r="A1" s="49">
        <v>8</v>
      </c>
      <c r="B1" s="13" t="s">
        <v>120</v>
      </c>
    </row>
    <row r="2" spans="1:2" ht="13.5" customHeight="1">
      <c r="A2" s="48"/>
      <c r="B2" s="13"/>
    </row>
    <row r="3" spans="1:2" ht="13.5" customHeight="1">
      <c r="A3" s="48"/>
      <c r="B3" s="3" t="s">
        <v>100</v>
      </c>
    </row>
    <row r="4" ht="13.5" customHeight="1">
      <c r="A4" s="13"/>
    </row>
    <row r="5" spans="1:2" ht="13.5" customHeight="1">
      <c r="A5" s="13"/>
      <c r="B5" s="13" t="s">
        <v>214</v>
      </c>
    </row>
    <row r="6" spans="3:9" s="13" customFormat="1" ht="13.5" customHeight="1">
      <c r="C6" s="268" t="s">
        <v>164</v>
      </c>
      <c r="D6" s="268" t="s">
        <v>162</v>
      </c>
      <c r="E6" s="268" t="s">
        <v>163</v>
      </c>
      <c r="F6" s="268" t="s">
        <v>223</v>
      </c>
      <c r="G6" s="268" t="s">
        <v>13</v>
      </c>
      <c r="H6" s="268" t="s">
        <v>91</v>
      </c>
      <c r="I6" s="268" t="s">
        <v>92</v>
      </c>
    </row>
    <row r="7" spans="3:9" s="13" customFormat="1" ht="13.5" customHeight="1">
      <c r="C7" s="268"/>
      <c r="D7" s="268"/>
      <c r="E7" s="268"/>
      <c r="F7" s="268"/>
      <c r="G7" s="268"/>
      <c r="H7" s="268"/>
      <c r="I7" s="268"/>
    </row>
    <row r="8" spans="3:9" s="13" customFormat="1" ht="13.5" customHeight="1">
      <c r="C8" s="18" t="s">
        <v>144</v>
      </c>
      <c r="D8" s="18" t="s">
        <v>144</v>
      </c>
      <c r="E8" s="18" t="s">
        <v>144</v>
      </c>
      <c r="F8" s="18" t="s">
        <v>144</v>
      </c>
      <c r="G8" s="18" t="s">
        <v>144</v>
      </c>
      <c r="H8" s="18" t="s">
        <v>144</v>
      </c>
      <c r="I8" s="18" t="s">
        <v>144</v>
      </c>
    </row>
    <row r="9" spans="3:9" s="13" customFormat="1" ht="13.5" customHeight="1">
      <c r="C9" s="18"/>
      <c r="D9" s="18"/>
      <c r="E9" s="18"/>
      <c r="F9" s="18"/>
      <c r="G9" s="18"/>
      <c r="H9" s="18"/>
      <c r="I9" s="18"/>
    </row>
    <row r="10" spans="2:10" ht="13.5" customHeight="1">
      <c r="B10" s="13" t="s">
        <v>93</v>
      </c>
      <c r="C10" s="3">
        <v>185995892.2</v>
      </c>
      <c r="D10" s="3">
        <v>56016238.7</v>
      </c>
      <c r="E10" s="3">
        <v>19929280.9</v>
      </c>
      <c r="F10" s="3">
        <v>13131334.1</v>
      </c>
      <c r="G10" s="3">
        <v>1974509.4</v>
      </c>
      <c r="I10" s="3">
        <f>SUM(C10:H10)</f>
        <v>277047255.29999995</v>
      </c>
      <c r="J10" s="1"/>
    </row>
    <row r="12" spans="2:10" ht="13.5" customHeight="1">
      <c r="B12" s="13" t="s">
        <v>94</v>
      </c>
      <c r="J12" s="1"/>
    </row>
    <row r="13" spans="2:9" ht="13.5" customHeight="1">
      <c r="B13" s="1" t="s">
        <v>111</v>
      </c>
      <c r="C13" s="3">
        <v>6628790.4</v>
      </c>
      <c r="D13" s="3">
        <v>14844689.3</v>
      </c>
      <c r="E13" s="3">
        <v>-557387.3</v>
      </c>
      <c r="F13" s="3">
        <v>1668432.2</v>
      </c>
      <c r="G13" s="3">
        <v>1465746</v>
      </c>
      <c r="H13" s="3">
        <v>-2398920.7</v>
      </c>
      <c r="I13" s="3">
        <f>SUM(C13:H13)</f>
        <v>21651349.900000002</v>
      </c>
    </row>
    <row r="14" spans="2:9" ht="13.5" customHeight="1">
      <c r="B14" s="1" t="s">
        <v>160</v>
      </c>
      <c r="I14" s="3">
        <v>-3559389</v>
      </c>
    </row>
    <row r="15" spans="2:9" ht="13.5" customHeight="1">
      <c r="B15" s="1" t="s">
        <v>195</v>
      </c>
      <c r="E15" s="3">
        <v>-873</v>
      </c>
      <c r="I15" s="3">
        <f>SUM(C15:H15)</f>
        <v>-873</v>
      </c>
    </row>
    <row r="16" spans="2:9" ht="13.5" customHeight="1">
      <c r="B16" s="1" t="s">
        <v>95</v>
      </c>
      <c r="I16" s="26">
        <v>-10065952</v>
      </c>
    </row>
    <row r="17" spans="2:9" ht="13.5" customHeight="1">
      <c r="B17" s="1" t="s">
        <v>224</v>
      </c>
      <c r="I17" s="4">
        <f>SUM(I13:I16)</f>
        <v>8025135.900000002</v>
      </c>
    </row>
    <row r="18" spans="2:9" ht="13.5" customHeight="1">
      <c r="B18" s="1" t="s">
        <v>145</v>
      </c>
      <c r="I18" s="4">
        <v>-2192648</v>
      </c>
    </row>
    <row r="19" spans="2:9" ht="13.5" customHeight="1">
      <c r="B19" s="10" t="s">
        <v>86</v>
      </c>
      <c r="I19" s="4">
        <v>25331</v>
      </c>
    </row>
    <row r="20" spans="2:9" ht="13.5" customHeight="1" thickBot="1">
      <c r="B20" s="1" t="s">
        <v>225</v>
      </c>
      <c r="I20" s="131">
        <f>+I17+I18+I19</f>
        <v>5857818.900000002</v>
      </c>
    </row>
    <row r="21" ht="13.5" customHeight="1">
      <c r="J21" s="1"/>
    </row>
    <row r="22" ht="13.5" customHeight="1">
      <c r="H22" s="3" t="s">
        <v>154</v>
      </c>
    </row>
  </sheetData>
  <mergeCells count="7">
    <mergeCell ref="I6:I7"/>
    <mergeCell ref="C6:C7"/>
    <mergeCell ref="E6:E7"/>
    <mergeCell ref="D6:D7"/>
    <mergeCell ref="G6:G7"/>
    <mergeCell ref="F6:F7"/>
    <mergeCell ref="H6:H7"/>
  </mergeCells>
  <printOptions horizontalCentered="1"/>
  <pageMargins left="0.5905511811023623" right="0.5905511811023623" top="0.7874015748031497" bottom="0" header="0" footer="0"/>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Tai Li Ching</cp:lastModifiedBy>
  <cp:lastPrinted>2006-02-27T08:27:22Z</cp:lastPrinted>
  <dcterms:created xsi:type="dcterms:W3CDTF">1998-04-16T02:45:35Z</dcterms:created>
  <dcterms:modified xsi:type="dcterms:W3CDTF">2006-02-28T00:57:13Z</dcterms:modified>
  <cp:category/>
  <cp:version/>
  <cp:contentType/>
  <cp:contentStatus/>
</cp:coreProperties>
</file>