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05" windowWidth="9420" windowHeight="5565" activeTab="4"/>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'klse-bs'!$A$1:$E$60</definedName>
    <definedName name="_xlnm.Print_Area" localSheetId="4">'klse-note'!$A$1:$I$236</definedName>
    <definedName name="_xlnm.Print_Area" localSheetId="0">'klse-p&amp;l'!$A$1:$J$53</definedName>
    <definedName name="_xlnm.Print_Area" localSheetId="3">'klse-sce'!$A$1:$K$32</definedName>
    <definedName name="_xlnm.Print_Titles" localSheetId="4">'klse-note'!$1:$5</definedName>
  </definedNames>
  <calcPr fullCalcOnLoad="1"/>
</workbook>
</file>

<file path=xl/sharedStrings.xml><?xml version="1.0" encoding="utf-8"?>
<sst xmlns="http://schemas.openxmlformats.org/spreadsheetml/2006/main" count="331" uniqueCount="249">
  <si>
    <t>Dividend paid to shareholders</t>
  </si>
  <si>
    <t>Dividend paid to minority shareholders</t>
  </si>
  <si>
    <t>Currency</t>
  </si>
  <si>
    <t>US Dollars</t>
  </si>
  <si>
    <t>2 July 2004</t>
  </si>
  <si>
    <t>Contract</t>
  </si>
  <si>
    <t>amount</t>
  </si>
  <si>
    <t>date</t>
  </si>
  <si>
    <t>Transaction</t>
  </si>
  <si>
    <t>Seasonality or Cyclicality of Operations</t>
  </si>
  <si>
    <t>Current Year Prospects</t>
  </si>
  <si>
    <t>Changes in Share Capital</t>
  </si>
  <si>
    <t xml:space="preserve">Secured </t>
  </si>
  <si>
    <t xml:space="preserve">Unsecured </t>
  </si>
  <si>
    <t>RM</t>
  </si>
  <si>
    <t>Minority interest</t>
  </si>
  <si>
    <t>Share capital</t>
  </si>
  <si>
    <t>Treasury Shares</t>
  </si>
  <si>
    <t>Purchase of treasury shares</t>
  </si>
  <si>
    <t>Shareholders' funds</t>
  </si>
  <si>
    <t>(a)</t>
  </si>
  <si>
    <t>(b)</t>
  </si>
  <si>
    <t>Dividend</t>
  </si>
  <si>
    <t>Retained Profit</t>
  </si>
  <si>
    <t xml:space="preserve"> </t>
  </si>
  <si>
    <t>Long term borrowings</t>
  </si>
  <si>
    <t>Other long term liabilities</t>
  </si>
  <si>
    <t>Retained</t>
  </si>
  <si>
    <t>Capital</t>
  </si>
  <si>
    <t>Reserve</t>
  </si>
  <si>
    <t>Finance cost</t>
  </si>
  <si>
    <t>Total</t>
  </si>
  <si>
    <t>Property development</t>
  </si>
  <si>
    <t>Manufacturing &amp; trading</t>
  </si>
  <si>
    <t>Construction</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</si>
  <si>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</si>
  <si>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</si>
  <si>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</si>
  <si>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</si>
  <si>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</si>
  <si>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</si>
  <si>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</si>
  <si>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</si>
  <si>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</si>
  <si>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</si>
  <si>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Shares</t>
  </si>
  <si>
    <t>price</t>
  </si>
  <si>
    <t>Treasury</t>
  </si>
  <si>
    <t>6 July 2005</t>
  </si>
  <si>
    <t>Property development-in-progress</t>
  </si>
  <si>
    <t>Amount due from customers for contract work</t>
  </si>
  <si>
    <t>Amount due to customers for contract work</t>
  </si>
  <si>
    <t>Interest expense</t>
  </si>
  <si>
    <t>Interest income</t>
  </si>
  <si>
    <t>Balance at 1.1.2005 (Restated)</t>
  </si>
  <si>
    <t>30 June 2005</t>
  </si>
  <si>
    <t>Total investment of the Group in quoted securities as at 30 June 2005 are as follows:</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</si>
  <si>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</si>
  <si>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</si>
  <si>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</si>
  <si>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</si>
  <si>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</si>
  <si>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</si>
  <si>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</si>
  <si>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</si>
  <si>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</si>
  <si>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</si>
  <si>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Prior Year Adjustment</t>
  </si>
  <si>
    <t>Share of profit from an associated company</t>
  </si>
  <si>
    <t>Balance at 1.1.2005</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</si>
  <si>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</si>
  <si>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</si>
  <si>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</si>
  <si>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</si>
  <si>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</si>
  <si>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</si>
  <si>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</si>
  <si>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</si>
  <si>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</si>
  <si>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</si>
  <si>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</si>
  <si>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</si>
  <si>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</si>
  <si>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 xml:space="preserve">Short term </t>
  </si>
  <si>
    <t>Long term</t>
  </si>
  <si>
    <t>By business segments :</t>
  </si>
  <si>
    <t>Current Quarter</t>
  </si>
  <si>
    <t>Profit/ (Losses) on Sale of Unquoted Investments and /or Properties</t>
  </si>
  <si>
    <t>Purchases and sales of quoted securities</t>
  </si>
  <si>
    <t>Total Purchases</t>
  </si>
  <si>
    <t>There is no pending material litigation for the current financial period.</t>
  </si>
  <si>
    <t>The total number of shares held as treasury shares as at 30 June 2005 was 3,543,000 at a total cost of RM1,773,978.38.  The shares purchased are being held as treasury shares in accordance with the provision of Section 67A of the Companies Act,1965. None of the treasury shares held were sold or cancelled during the quarter under review and the financial year to date.</t>
  </si>
  <si>
    <t>There were no dividend paid in the current quarter ended 30 June 2005.</t>
  </si>
  <si>
    <t>There is no material event subsequent to the financial period ended 30 June 2005.</t>
  </si>
  <si>
    <t>Health care</t>
  </si>
  <si>
    <t>Profit after taxation</t>
  </si>
  <si>
    <t>Net profit for the year</t>
  </si>
  <si>
    <t>Total disposals/ sale proceeds</t>
  </si>
  <si>
    <t>Total Profit/ (Loss) on Disposal</t>
  </si>
  <si>
    <t>Material Event Subsequent to End of the Financial Period</t>
  </si>
  <si>
    <t>Earnings Per Share</t>
  </si>
  <si>
    <t>Financial</t>
  </si>
  <si>
    <t>Year-To-Date</t>
  </si>
  <si>
    <t>Fully diluted (sen)</t>
  </si>
  <si>
    <t>Basic(sen)</t>
  </si>
  <si>
    <t>Balance at 1.1.2004</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</si>
  <si>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</si>
  <si>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</si>
  <si>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</si>
  <si>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</si>
  <si>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</si>
  <si>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</si>
  <si>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</si>
  <si>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</si>
  <si>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</si>
  <si>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Cash and bank balances</t>
  </si>
  <si>
    <t>Bank overdrafts</t>
  </si>
  <si>
    <t>Dividend received</t>
  </si>
  <si>
    <t>Less: Treasury shares held ('000)</t>
  </si>
  <si>
    <t>Deposits placed as bank guarantee</t>
  </si>
  <si>
    <t>Dividend received from associated company</t>
  </si>
  <si>
    <t>Others</t>
  </si>
  <si>
    <t>31.12.2004</t>
  </si>
  <si>
    <t>30.06.2004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</si>
  <si>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</si>
  <si>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</si>
  <si>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</si>
  <si>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</si>
  <si>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</si>
  <si>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</si>
  <si>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</si>
  <si>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</si>
  <si>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</si>
  <si>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There was no change in the composition of the Group for the financial period under review.</t>
  </si>
  <si>
    <t>There was no corporate proposal announced as at the date of issue of this quarterly report.</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</si>
  <si>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</si>
  <si>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</si>
  <si>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</si>
  <si>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</si>
  <si>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</si>
  <si>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</si>
  <si>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</si>
  <si>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</si>
  <si>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</si>
  <si>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</si>
  <si>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</si>
  <si>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</si>
  <si>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</si>
  <si>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</si>
  <si>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</si>
  <si>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</si>
  <si>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</si>
  <si>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</si>
  <si>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</si>
  <si>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</si>
  <si>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</si>
  <si>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</si>
  <si>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</si>
  <si>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</si>
  <si>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</si>
  <si>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</si>
  <si>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</si>
  <si>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</si>
  <si>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</si>
  <si>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</si>
  <si>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</si>
  <si>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</si>
  <si>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</si>
  <si>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</si>
  <si>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</si>
  <si>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</si>
  <si>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</si>
  <si>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</si>
  <si>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</si>
  <si>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</si>
  <si>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</si>
  <si>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</si>
  <si>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</si>
  <si>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</si>
  <si>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</si>
  <si>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</si>
  <si>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Details of segmental analysis for the financial year ended 30 June 2005 are as follows:</t>
  </si>
  <si>
    <t>INTERIM FINANCIAL REPORT FOR THE PERIOD ENDED 30 JUNE 2005</t>
  </si>
  <si>
    <t>Financial year ended 30.06.2005</t>
  </si>
  <si>
    <t>Balance at 30.06.2005</t>
  </si>
  <si>
    <t>Financial year ended 30.06.2004</t>
  </si>
  <si>
    <t>Balance at 30.06.2004</t>
  </si>
  <si>
    <t>company</t>
  </si>
  <si>
    <t>Share of profit and loss of associated</t>
  </si>
  <si>
    <t>Pre-acquisition profit/(loss)</t>
  </si>
  <si>
    <t>This figures have not been audited.</t>
  </si>
  <si>
    <t>UNAUDITED</t>
  </si>
  <si>
    <t>AUDITED</t>
  </si>
  <si>
    <t>Cash generated from/(used in) operating activities</t>
  </si>
  <si>
    <t>Net cash generated from financing activities</t>
  </si>
  <si>
    <t>Adjustments for:</t>
  </si>
  <si>
    <t>of ordinary shares in issue for</t>
  </si>
  <si>
    <t>diluted earnings per share ('000)</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</si>
  <si>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</si>
  <si>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</si>
  <si>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</si>
  <si>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</si>
  <si>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</si>
  <si>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</si>
  <si>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</si>
  <si>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</si>
  <si>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</si>
  <si>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</si>
  <si>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</si>
  <si>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</si>
  <si>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</si>
  <si>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</si>
  <si>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</si>
  <si>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</si>
  <si>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</si>
  <si>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</si>
  <si>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</si>
  <si>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</si>
  <si>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</si>
  <si>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</si>
  <si>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</si>
  <si>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</si>
  <si>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</si>
  <si>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</si>
  <si>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</si>
  <si>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</si>
  <si>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</si>
  <si>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</si>
  <si>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</si>
  <si>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</si>
  <si>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</si>
  <si>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No. of</t>
  </si>
  <si>
    <t>bought back</t>
  </si>
  <si>
    <t xml:space="preserve">Lowest </t>
  </si>
  <si>
    <t>Highest</t>
  </si>
  <si>
    <t xml:space="preserve">Average </t>
  </si>
  <si>
    <t>Consideration</t>
  </si>
  <si>
    <t>(including</t>
  </si>
  <si>
    <t>transaction cost)</t>
  </si>
  <si>
    <t>Month</t>
  </si>
  <si>
    <t>shares</t>
  </si>
  <si>
    <t>paid</t>
  </si>
  <si>
    <t>Maturity</t>
  </si>
  <si>
    <t>30.06.2005</t>
  </si>
  <si>
    <t>Proposed dividends</t>
  </si>
  <si>
    <t>Remarks</t>
  </si>
  <si>
    <t>6 April 2005</t>
  </si>
  <si>
    <t>Extended and realised on 29 July 2005</t>
  </si>
  <si>
    <t>Cancelled on 6 July 2005</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</si>
</sst>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_(* #,##0.00000_);_(* \(#,##0.00000\);_(* &quot;-&quot;??_);_(@_)"/>
    <numFmt numFmtId="183" formatCode="0.0000"/>
    <numFmt numFmtId="184" formatCode="#,##0.000000_);\(#,##0.000000\)"/>
    <numFmt numFmtId="185" formatCode="#,##0.00000000000_);\(#,##0.00000000000\)"/>
    <numFmt numFmtId="186" formatCode="_(* #,##0.0_);_(* \(#,##0.0\);_(* &quot;-&quot;??_);_(@_)"/>
    <numFmt numFmtId="187" formatCode="_(* #,##0.000_);_(* \(#,##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0000000_);_(* \(#,##0.0000000000\);_(* &quot;-&quot;??_);_(@_)"/>
    <numFmt numFmtId="193" formatCode="_(* #,##0.000000000_);_(* \(#,##0.000000000\);_(* &quot;-&quot;?????????_);_(@_)"/>
    <numFmt numFmtId="194" formatCode="[$-409]dddd\,\ mmmm\ dd\,\ yyyy"/>
    <numFmt numFmtId="195" formatCode="[$-409]h:mm:ss\ AM/PM"/>
    <numFmt numFmtId="196" formatCode="0.000000"/>
    <numFmt numFmtId="197" formatCode="0.00000"/>
    <numFmt numFmtId="198" formatCode="0.000"/>
    <numFmt numFmtId="199" formatCode="0.0"/>
    <numFmt numFmtId="200" formatCode="#,##0.0;[Red]\(#,##0.0\)"/>
    <numFmt numFmtId="201" formatCode="#,##0.000;[Red]\(#,##0.000\)"/>
    <numFmt numFmtId="202" formatCode="#,##0.0000;[Red]\(#,##0.0000\)"/>
    <numFmt numFmtId="203" formatCode="_-* #,##0.0_-;\-* #,##0.0_-;_-* &quot;-&quot;??_-;_-@_-"/>
    <numFmt numFmtId="204" formatCode="_-* #,##0.000_-;\-* #,##0.000_-;_-* &quot;-&quot;??_-;_-@_-"/>
    <numFmt numFmtId="205" formatCode="_-* #,##0.0000_-;\-* #,##0.0000_-;_-* &quot;-&quot;??_-;_-@_-"/>
    <numFmt numFmtId="206" formatCode="_-* #,##0.00000_-;\-* #,##0.00000_-;_-* &quot;-&quot;??_-;_-@_-"/>
    <numFmt numFmtId="207" formatCode="_(* #,##0.0_);_(* \(#,##0.0\);_(* &quot;-&quot;?_);_(@_)"/>
    <numFmt numFmtId="208" formatCode="_(* #,##0.00000_);_(* \(#,##0.00000\);_(* &quot;-&quot;?????_);_(@_)"/>
    <numFmt numFmtId="209" formatCode="_(* #,##0.0000_);_(* \(#,##0.0000\);_(* &quot;-&quot;????_);_(@_)"/>
    <numFmt numFmtId="210" formatCode="_(* #,##0.00000000_);_(* \(#,##0.00000000\);_(* &quot;-&quot;????????_);_(@_)"/>
    <numFmt numFmtId="211" formatCode="#,##0.0_);\(#,##0.0\)"/>
    <numFmt numFmtId="212" formatCode="#,##0.000_);\(#,##0.000\)"/>
    <numFmt numFmtId="213" formatCode="#,##0.0000_);\(#,##0.0000\)"/>
    <numFmt numFmtId="214" formatCode="#,##0.00000_);\(#,##0.00000\)"/>
    <numFmt numFmtId="215" formatCode="#,##0.0000000_);\(#,##0.0000000\)"/>
    <numFmt numFmtId="216" formatCode="#,##0.00000000_);\(#,##0.00000000\)"/>
    <numFmt numFmtId="217" formatCode="_(* #,##0.000_);_(* \(#,##0.000\);_(* &quot;-&quot;???_);_(@_)"/>
  </numFmts>
  <fonts count="20">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b/>
      <sz val="10"/>
      <color indexed="22"/>
      <name val="Tahoma"/>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43" fontId="7" fillId="0" borderId="0" xfId="15" applyFont="1" applyAlignment="1">
      <alignment/>
    </xf>
    <xf numFmtId="172" fontId="7" fillId="0" borderId="0" xfId="15" applyNumberFormat="1" applyFont="1" applyAlignment="1">
      <alignment horizontal="center"/>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172" fontId="7" fillId="0" borderId="0" xfId="15" applyNumberFormat="1" applyFont="1" applyBorder="1" applyAlignment="1">
      <alignment horizontal="right"/>
    </xf>
    <xf numFmtId="0" fontId="7" fillId="0" borderId="0" xfId="0" applyFont="1" applyAlignment="1">
      <alignment horizontal="center"/>
    </xf>
    <xf numFmtId="43" fontId="7" fillId="0" borderId="0" xfId="15" applyFont="1" applyAlignment="1">
      <alignment horizontal="center"/>
    </xf>
    <xf numFmtId="43" fontId="7" fillId="0" borderId="0" xfId="15" applyFont="1" applyBorder="1" applyAlignment="1">
      <alignment/>
    </xf>
    <xf numFmtId="43" fontId="7" fillId="0" borderId="0" xfId="15" applyFont="1" applyFill="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7" fillId="0" borderId="0" xfId="15" applyNumberFormat="1" applyFont="1" applyFill="1" applyBorder="1" applyAlignment="1">
      <alignment/>
    </xf>
    <xf numFmtId="1" fontId="7" fillId="0" borderId="0" xfId="0" applyNumberFormat="1" applyFont="1" applyFill="1" applyBorder="1" applyAlignment="1">
      <alignment/>
    </xf>
    <xf numFmtId="0" fontId="7" fillId="0" borderId="0" xfId="0" applyFont="1" applyFill="1" applyAlignment="1">
      <alignment/>
    </xf>
    <xf numFmtId="172" fontId="7" fillId="0" borderId="0" xfId="0" applyNumberFormat="1" applyFont="1" applyFill="1" applyAlignment="1">
      <alignment/>
    </xf>
    <xf numFmtId="172" fontId="7" fillId="0" borderId="1" xfId="15"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172" fontId="6" fillId="0" borderId="2" xfId="15" applyNumberFormat="1" applyFont="1" applyBorder="1" applyAlignment="1">
      <alignment horizontal="righ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3" xfId="0" applyFont="1" applyBorder="1" applyAlignment="1">
      <alignment/>
    </xf>
    <xf numFmtId="0" fontId="7" fillId="0" borderId="0" xfId="0" applyFont="1" applyFill="1" applyAlignment="1">
      <alignment horizontal="justify" vertical="top" wrapText="1"/>
    </xf>
    <xf numFmtId="0" fontId="12" fillId="0" borderId="0" xfId="0" applyFont="1" applyAlignment="1">
      <alignment/>
    </xf>
    <xf numFmtId="172" fontId="6" fillId="0" borderId="0" xfId="15" applyNumberFormat="1" applyFont="1" applyAlignment="1">
      <alignment horizontal="right"/>
    </xf>
    <xf numFmtId="0" fontId="7" fillId="0" borderId="4" xfId="0" applyFont="1" applyBorder="1" applyAlignment="1">
      <alignment/>
    </xf>
    <xf numFmtId="0" fontId="6" fillId="0" borderId="0" xfId="0" applyFont="1" applyFill="1" applyAlignment="1">
      <alignment/>
    </xf>
    <xf numFmtId="0" fontId="7" fillId="0" borderId="0" xfId="0" applyFont="1" applyFill="1" applyAlignment="1">
      <alignment/>
    </xf>
    <xf numFmtId="172" fontId="7" fillId="0" borderId="0" xfId="15"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80" fontId="7" fillId="0" borderId="0" xfId="0" applyNumberFormat="1" applyFont="1" applyBorder="1" applyAlignment="1">
      <alignment horizontal="right"/>
    </xf>
    <xf numFmtId="172"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5" xfId="0" applyNumberFormat="1" applyFont="1" applyFill="1" applyBorder="1" applyAlignment="1">
      <alignment/>
    </xf>
    <xf numFmtId="41" fontId="7" fillId="0" borderId="0" xfId="0" applyNumberFormat="1" applyFont="1" applyFill="1" applyAlignment="1">
      <alignment/>
    </xf>
    <xf numFmtId="37" fontId="7" fillId="0" borderId="0" xfId="15" applyNumberFormat="1" applyFont="1" applyBorder="1" applyAlignment="1">
      <alignment horizontal="right"/>
    </xf>
    <xf numFmtId="171" fontId="7" fillId="0" borderId="0" xfId="15" applyNumberFormat="1" applyFont="1" applyAlignment="1">
      <alignment horizontal="right"/>
    </xf>
    <xf numFmtId="41" fontId="7" fillId="0" borderId="0" xfId="0" applyNumberFormat="1" applyFont="1" applyBorder="1" applyAlignment="1">
      <alignment horizontal="right"/>
    </xf>
    <xf numFmtId="180" fontId="7" fillId="0" borderId="0" xfId="0" applyNumberFormat="1" applyFont="1" applyFill="1" applyAlignment="1">
      <alignment horizontal="right"/>
    </xf>
    <xf numFmtId="180" fontId="7" fillId="0" borderId="0" xfId="15" applyNumberFormat="1" applyFont="1" applyFill="1" applyAlignment="1">
      <alignment horizontal="right"/>
    </xf>
    <xf numFmtId="180"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3"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3" xfId="15" applyNumberFormat="1" applyFont="1" applyBorder="1" applyAlignment="1">
      <alignment horizontal="right"/>
    </xf>
    <xf numFmtId="37" fontId="7" fillId="0" borderId="6" xfId="15" applyNumberFormat="1" applyFont="1" applyBorder="1" applyAlignment="1">
      <alignment horizontal="right"/>
    </xf>
    <xf numFmtId="37" fontId="17" fillId="0" borderId="3" xfId="15" applyNumberFormat="1" applyFont="1" applyBorder="1" applyAlignment="1">
      <alignment horizontal="right"/>
    </xf>
    <xf numFmtId="39" fontId="6" fillId="0" borderId="3"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3"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80" fontId="6" fillId="0" borderId="0" xfId="15" applyNumberFormat="1" applyFont="1" applyBorder="1" applyAlignment="1">
      <alignment horizontal="right"/>
    </xf>
    <xf numFmtId="0" fontId="18" fillId="0" borderId="0" xfId="0" applyFont="1" applyBorder="1" applyAlignment="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72" fontId="7" fillId="0" borderId="4" xfId="15" applyNumberFormat="1" applyFont="1" applyFill="1" applyBorder="1" applyAlignment="1">
      <alignment horizontal="right"/>
    </xf>
    <xf numFmtId="172" fontId="7" fillId="0" borderId="4" xfId="15" applyNumberFormat="1" applyFont="1" applyBorder="1" applyAlignment="1">
      <alignment horizontal="right"/>
    </xf>
    <xf numFmtId="172" fontId="7" fillId="0" borderId="9" xfId="15" applyNumberFormat="1" applyFont="1" applyBorder="1" applyAlignment="1">
      <alignment horizontal="right"/>
    </xf>
    <xf numFmtId="172" fontId="7" fillId="0" borderId="2" xfId="15" applyNumberFormat="1" applyFont="1" applyBorder="1" applyAlignment="1">
      <alignment horizontal="right"/>
    </xf>
    <xf numFmtId="172" fontId="6" fillId="0" borderId="4" xfId="15" applyNumberFormat="1" applyFont="1" applyFill="1" applyBorder="1" applyAlignment="1">
      <alignment horizontal="right"/>
    </xf>
    <xf numFmtId="172" fontId="6" fillId="0" borderId="4" xfId="15" applyNumberFormat="1" applyFont="1" applyBorder="1" applyAlignment="1">
      <alignment horizontal="right"/>
    </xf>
    <xf numFmtId="172" fontId="6" fillId="0" borderId="9" xfId="15" applyNumberFormat="1" applyFont="1" applyBorder="1" applyAlignment="1">
      <alignment horizontal="right"/>
    </xf>
    <xf numFmtId="171" fontId="6" fillId="0" borderId="0" xfId="15" applyNumberFormat="1" applyFont="1" applyAlignment="1">
      <alignment horizontal="right"/>
    </xf>
    <xf numFmtId="172" fontId="6" fillId="0" borderId="10" xfId="15" applyNumberFormat="1" applyFont="1" applyBorder="1" applyAlignment="1">
      <alignment horizontal="right"/>
    </xf>
    <xf numFmtId="172" fontId="7" fillId="0" borderId="10" xfId="15" applyNumberFormat="1" applyFont="1" applyBorder="1" applyAlignment="1">
      <alignment horizontal="right"/>
    </xf>
    <xf numFmtId="172" fontId="6" fillId="0" borderId="0" xfId="15" applyNumberFormat="1" applyFont="1" applyFill="1" applyBorder="1" applyAlignment="1">
      <alignment horizontal="right"/>
    </xf>
    <xf numFmtId="180" fontId="7" fillId="0" borderId="1" xfId="15" applyNumberFormat="1" applyFont="1" applyBorder="1" applyAlignment="1">
      <alignment horizontal="right"/>
    </xf>
    <xf numFmtId="39" fontId="7" fillId="0" borderId="4" xfId="0" applyNumberFormat="1" applyFont="1" applyBorder="1" applyAlignment="1">
      <alignment horizontal="right"/>
    </xf>
    <xf numFmtId="180" fontId="6" fillId="0" borderId="3" xfId="15" applyNumberFormat="1" applyFont="1" applyBorder="1" applyAlignment="1">
      <alignment horizontal="right"/>
    </xf>
    <xf numFmtId="180" fontId="7" fillId="0" borderId="6" xfId="15" applyNumberFormat="1" applyFont="1" applyBorder="1" applyAlignment="1">
      <alignment horizontal="right"/>
    </xf>
    <xf numFmtId="180" fontId="6" fillId="0" borderId="7" xfId="15" applyNumberFormat="1" applyFont="1" applyBorder="1" applyAlignment="1">
      <alignment horizontal="right"/>
    </xf>
    <xf numFmtId="180" fontId="7" fillId="0" borderId="8" xfId="15" applyNumberFormat="1" applyFont="1" applyBorder="1" applyAlignment="1">
      <alignment horizontal="right"/>
    </xf>
    <xf numFmtId="180" fontId="17" fillId="0" borderId="3" xfId="15" applyNumberFormat="1" applyFont="1" applyBorder="1" applyAlignment="1">
      <alignment horizontal="right"/>
    </xf>
    <xf numFmtId="180" fontId="13" fillId="0" borderId="6" xfId="15" applyNumberFormat="1" applyFont="1" applyBorder="1" applyAlignment="1">
      <alignment horizontal="right"/>
    </xf>
    <xf numFmtId="180" fontId="7" fillId="0" borderId="0" xfId="0" applyNumberFormat="1" applyFont="1" applyAlignment="1">
      <alignment/>
    </xf>
    <xf numFmtId="180" fontId="6" fillId="0" borderId="3" xfId="0" applyNumberFormat="1" applyFont="1" applyBorder="1" applyAlignment="1">
      <alignment horizontal="right"/>
    </xf>
    <xf numFmtId="180" fontId="7" fillId="0" borderId="6" xfId="0" applyNumberFormat="1" applyFont="1" applyBorder="1" applyAlignment="1">
      <alignment horizontal="right"/>
    </xf>
    <xf numFmtId="180" fontId="7" fillId="0" borderId="11" xfId="15" applyNumberFormat="1" applyFont="1" applyBorder="1" applyAlignment="1">
      <alignment horizontal="right"/>
    </xf>
    <xf numFmtId="180" fontId="7" fillId="0" borderId="0" xfId="0" applyNumberFormat="1" applyFont="1" applyBorder="1" applyAlignment="1">
      <alignment/>
    </xf>
    <xf numFmtId="180" fontId="6" fillId="0" borderId="12" xfId="15" applyNumberFormat="1" applyFont="1" applyBorder="1" applyAlignment="1">
      <alignment horizontal="righ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80" fontId="6" fillId="0" borderId="13" xfId="15" applyNumberFormat="1" applyFont="1" applyBorder="1" applyAlignment="1">
      <alignment horizontal="right"/>
    </xf>
    <xf numFmtId="172" fontId="7" fillId="0" borderId="14" xfId="15" applyNumberFormat="1" applyFont="1" applyBorder="1" applyAlignment="1">
      <alignment/>
    </xf>
    <xf numFmtId="43" fontId="7" fillId="0" borderId="9" xfId="15" applyFont="1" applyBorder="1" applyAlignment="1">
      <alignment horizontal="right"/>
    </xf>
    <xf numFmtId="43" fontId="6" fillId="0" borderId="9"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80" fontId="6" fillId="0" borderId="15" xfId="15" applyNumberFormat="1" applyFont="1" applyBorder="1" applyAlignment="1">
      <alignment horizontal="right"/>
    </xf>
    <xf numFmtId="171" fontId="7" fillId="0" borderId="0" xfId="0" applyNumberFormat="1" applyFont="1" applyAlignment="1">
      <alignment/>
    </xf>
    <xf numFmtId="43" fontId="6" fillId="0" borderId="0" xfId="15" applyFont="1" applyAlignment="1">
      <alignment horizontal="right"/>
    </xf>
    <xf numFmtId="0" fontId="7" fillId="0" borderId="8" xfId="0" applyFont="1" applyFill="1" applyBorder="1" applyAlignment="1">
      <alignment/>
    </xf>
    <xf numFmtId="0" fontId="10" fillId="0" borderId="0" xfId="0" applyFont="1" applyAlignment="1">
      <alignment/>
    </xf>
    <xf numFmtId="9" fontId="7" fillId="0" borderId="0" xfId="21"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72" fontId="6" fillId="0" borderId="0" xfId="15" applyNumberFormat="1" applyFont="1" applyFill="1" applyBorder="1" applyAlignment="1">
      <alignment/>
    </xf>
    <xf numFmtId="0" fontId="7" fillId="0" borderId="0" xfId="0" applyFont="1" applyFill="1" applyAlignment="1">
      <alignment horizontal="center"/>
    </xf>
    <xf numFmtId="172"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8" fontId="7" fillId="0" borderId="0" xfId="15" applyNumberFormat="1" applyFont="1" applyFill="1" applyBorder="1" applyAlignment="1">
      <alignment/>
    </xf>
    <xf numFmtId="178" fontId="6" fillId="0" borderId="0" xfId="15" applyNumberFormat="1" applyFont="1" applyFill="1" applyAlignment="1" quotePrefix="1">
      <alignment horizontal="right"/>
    </xf>
    <xf numFmtId="0" fontId="6" fillId="0" borderId="0" xfId="0" applyFont="1" applyFill="1" applyAlignment="1">
      <alignment horizontal="center"/>
    </xf>
    <xf numFmtId="178" fontId="7" fillId="0" borderId="0" xfId="15" applyNumberFormat="1" applyFont="1" applyFill="1" applyAlignment="1">
      <alignment/>
    </xf>
    <xf numFmtId="0" fontId="8" fillId="0" borderId="0" xfId="0" applyFont="1" applyFill="1" applyAlignment="1">
      <alignment horizontal="justify" vertical="top" wrapText="1"/>
    </xf>
    <xf numFmtId="178" fontId="7" fillId="0" borderId="0" xfId="0" applyNumberFormat="1" applyFont="1" applyFill="1" applyAlignment="1">
      <alignment/>
    </xf>
    <xf numFmtId="180" fontId="6" fillId="0" borderId="6" xfId="0" applyNumberFormat="1" applyFont="1" applyFill="1" applyBorder="1" applyAlignment="1">
      <alignment horizontal="right"/>
    </xf>
    <xf numFmtId="180" fontId="13" fillId="0" borderId="11"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80" fontId="7" fillId="0" borderId="15" xfId="15" applyNumberFormat="1" applyFont="1" applyBorder="1" applyAlignment="1">
      <alignment horizontal="right"/>
    </xf>
    <xf numFmtId="10" fontId="6" fillId="0" borderId="3" xfId="21" applyNumberFormat="1" applyFont="1" applyBorder="1" applyAlignment="1">
      <alignment horizontal="right"/>
    </xf>
    <xf numFmtId="180" fontId="6" fillId="0" borderId="16" xfId="15" applyNumberFormat="1" applyFont="1" applyBorder="1" applyAlignment="1">
      <alignment horizontal="right"/>
    </xf>
    <xf numFmtId="172" fontId="7" fillId="0" borderId="0" xfId="15" applyNumberFormat="1" applyFont="1" applyFill="1" applyBorder="1" applyAlignment="1">
      <alignment horizontal="right"/>
    </xf>
    <xf numFmtId="180" fontId="7" fillId="0" borderId="12" xfId="15" applyNumberFormat="1" applyFont="1" applyBorder="1" applyAlignment="1">
      <alignment horizontal="right"/>
    </xf>
    <xf numFmtId="180" fontId="7" fillId="0" borderId="0" xfId="15" applyNumberFormat="1" applyFont="1" applyFill="1" applyBorder="1" applyAlignment="1">
      <alignment horizontal="right"/>
    </xf>
    <xf numFmtId="180" fontId="7" fillId="0" borderId="13" xfId="15" applyNumberFormat="1" applyFont="1" applyBorder="1" applyAlignment="1">
      <alignment horizontal="right"/>
    </xf>
    <xf numFmtId="0" fontId="6" fillId="0" borderId="2" xfId="0" applyNumberFormat="1" applyFont="1" applyBorder="1" applyAlignment="1">
      <alignment horizontal="right"/>
    </xf>
    <xf numFmtId="0" fontId="6" fillId="0" borderId="4" xfId="0" applyNumberFormat="1" applyFont="1" applyFill="1" applyBorder="1" applyAlignment="1">
      <alignment horizontal="right"/>
    </xf>
    <xf numFmtId="0" fontId="6" fillId="0" borderId="9"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6" fillId="0" borderId="17" xfId="0" applyFont="1" applyFill="1" applyBorder="1" applyAlignment="1">
      <alignment horizontal="center"/>
    </xf>
    <xf numFmtId="0" fontId="7" fillId="0" borderId="7" xfId="0" applyFont="1" applyFill="1" applyBorder="1" applyAlignment="1">
      <alignment horizontal="center"/>
    </xf>
    <xf numFmtId="0" fontId="6" fillId="0" borderId="2" xfId="0" applyFont="1" applyFill="1" applyBorder="1" applyAlignment="1">
      <alignment horizontal="right"/>
    </xf>
    <xf numFmtId="0" fontId="6" fillId="0" borderId="9" xfId="0" applyFont="1" applyFill="1" applyBorder="1" applyAlignment="1">
      <alignment horizontal="right"/>
    </xf>
    <xf numFmtId="178" fontId="7" fillId="0" borderId="9" xfId="15" applyNumberFormat="1" applyFont="1" applyFill="1" applyBorder="1" applyAlignment="1" quotePrefix="1">
      <alignment horizontal="right"/>
    </xf>
    <xf numFmtId="172" fontId="6" fillId="0" borderId="2" xfId="15" applyNumberFormat="1" applyFont="1" applyFill="1" applyBorder="1" applyAlignment="1">
      <alignment horizontal="right"/>
    </xf>
    <xf numFmtId="172" fontId="6" fillId="0" borderId="9" xfId="15" applyNumberFormat="1" applyFont="1" applyFill="1" applyBorder="1" applyAlignment="1">
      <alignment horizontal="right"/>
    </xf>
    <xf numFmtId="172" fontId="7" fillId="0" borderId="9" xfId="15" applyNumberFormat="1" applyFont="1" applyFill="1" applyBorder="1" applyAlignment="1">
      <alignment/>
    </xf>
    <xf numFmtId="0" fontId="12" fillId="0" borderId="0" xfId="0" applyFont="1" applyFill="1" applyAlignment="1">
      <alignment/>
    </xf>
    <xf numFmtId="178" fontId="12" fillId="0" borderId="0" xfId="15" applyNumberFormat="1" applyFont="1" applyFill="1" applyBorder="1" applyAlignment="1">
      <alignment/>
    </xf>
    <xf numFmtId="37" fontId="6" fillId="0" borderId="0" xfId="0" applyNumberFormat="1" applyFont="1" applyFill="1" applyBorder="1" applyAlignment="1">
      <alignment horizontal="right"/>
    </xf>
    <xf numFmtId="172" fontId="7" fillId="0" borderId="5" xfId="15" applyNumberFormat="1" applyFont="1" applyFill="1" applyBorder="1" applyAlignment="1">
      <alignment/>
    </xf>
    <xf numFmtId="172" fontId="7" fillId="0" borderId="0" xfId="15" applyNumberFormat="1" applyFont="1" applyFill="1" applyAlignment="1" quotePrefix="1">
      <alignment/>
    </xf>
    <xf numFmtId="178" fontId="6" fillId="0" borderId="0" xfId="15" applyNumberFormat="1" applyFont="1" applyFill="1" applyAlignment="1">
      <alignment horizontal="right"/>
    </xf>
    <xf numFmtId="178" fontId="7" fillId="0" borderId="15" xfId="15" applyNumberFormat="1" applyFont="1" applyFill="1" applyBorder="1" applyAlignment="1">
      <alignment/>
    </xf>
    <xf numFmtId="0" fontId="6" fillId="0" borderId="0" xfId="0" applyFont="1" applyFill="1" applyAlignment="1">
      <alignment vertical="top"/>
    </xf>
    <xf numFmtId="172" fontId="6" fillId="0" borderId="0" xfId="15" applyNumberFormat="1" applyFont="1" applyFill="1" applyAlignment="1">
      <alignment horizontal="right"/>
    </xf>
    <xf numFmtId="178" fontId="6" fillId="0" borderId="0" xfId="15" applyNumberFormat="1" applyFont="1" applyFill="1" applyAlignment="1">
      <alignment horizontal="center"/>
    </xf>
    <xf numFmtId="0" fontId="7" fillId="0" borderId="0" xfId="0" applyFont="1" applyFill="1" applyAlignment="1" quotePrefix="1">
      <alignment/>
    </xf>
    <xf numFmtId="180" fontId="7" fillId="0" borderId="1" xfId="15" applyNumberFormat="1" applyFont="1" applyFill="1" applyBorder="1" applyAlignment="1">
      <alignment horizontal="right"/>
    </xf>
    <xf numFmtId="180" fontId="7" fillId="0" borderId="15" xfId="15"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8" fontId="6" fillId="0" borderId="0" xfId="15" applyNumberFormat="1" applyFont="1" applyFill="1" applyBorder="1" applyAlignment="1">
      <alignment horizontal="center"/>
    </xf>
    <xf numFmtId="178" fontId="7" fillId="0" borderId="5" xfId="15" applyNumberFormat="1" applyFont="1" applyFill="1" applyBorder="1" applyAlignment="1">
      <alignment horizontal="center"/>
    </xf>
    <xf numFmtId="178" fontId="7" fillId="0" borderId="18" xfId="15" applyNumberFormat="1" applyFont="1" applyFill="1" applyBorder="1" applyAlignment="1">
      <alignment horizontal="center"/>
    </xf>
    <xf numFmtId="172" fontId="7" fillId="0" borderId="19" xfId="15" applyNumberFormat="1" applyFont="1" applyFill="1" applyBorder="1" applyAlignment="1">
      <alignment/>
    </xf>
    <xf numFmtId="0" fontId="6" fillId="0" borderId="2" xfId="0" applyFont="1" applyFill="1" applyBorder="1" applyAlignment="1">
      <alignment horizontal="center"/>
    </xf>
    <xf numFmtId="0" fontId="6" fillId="0" borderId="12" xfId="0" applyFont="1" applyFill="1" applyBorder="1" applyAlignment="1">
      <alignment horizontal="center"/>
    </xf>
    <xf numFmtId="172" fontId="6" fillId="0" borderId="2" xfId="15" applyNumberFormat="1"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172" fontId="6" fillId="0" borderId="4" xfId="15" applyNumberFormat="1" applyFont="1" applyFill="1" applyBorder="1" applyAlignment="1">
      <alignment horizontal="center"/>
    </xf>
    <xf numFmtId="0" fontId="6" fillId="0" borderId="9" xfId="0" applyFont="1" applyFill="1" applyBorder="1" applyAlignment="1">
      <alignment horizontal="center"/>
    </xf>
    <xf numFmtId="0" fontId="6" fillId="0" borderId="7" xfId="0" applyFont="1" applyFill="1" applyBorder="1" applyAlignment="1">
      <alignment/>
    </xf>
    <xf numFmtId="0" fontId="6" fillId="0" borderId="1" xfId="0" applyFont="1" applyFill="1" applyBorder="1" applyAlignment="1">
      <alignment horizontal="center"/>
    </xf>
    <xf numFmtId="0" fontId="6" fillId="0" borderId="8" xfId="0" applyFont="1" applyFill="1" applyBorder="1" applyAlignment="1">
      <alignment horizontal="center"/>
    </xf>
    <xf numFmtId="43" fontId="7" fillId="0" borderId="19" xfId="15" applyFont="1" applyFill="1" applyBorder="1" applyAlignment="1">
      <alignment/>
    </xf>
    <xf numFmtId="172" fontId="6" fillId="0" borderId="19" xfId="0" applyNumberFormat="1" applyFont="1" applyFill="1" applyBorder="1" applyAlignment="1">
      <alignment/>
    </xf>
    <xf numFmtId="187" fontId="7" fillId="0" borderId="19" xfId="15" applyNumberFormat="1" applyFont="1" applyFill="1" applyBorder="1" applyAlignment="1">
      <alignment/>
    </xf>
    <xf numFmtId="187" fontId="7" fillId="0" borderId="9" xfId="15" applyNumberFormat="1" applyFont="1" applyFill="1" applyBorder="1" applyAlignment="1">
      <alignment/>
    </xf>
    <xf numFmtId="187" fontId="6" fillId="0" borderId="19" xfId="0" applyNumberFormat="1" applyFont="1" applyFill="1" applyBorder="1" applyAlignment="1">
      <alignment/>
    </xf>
    <xf numFmtId="187" fontId="6" fillId="0" borderId="19" xfId="15" applyNumberFormat="1" applyFont="1" applyFill="1" applyBorder="1" applyAlignment="1">
      <alignment/>
    </xf>
    <xf numFmtId="43" fontId="7" fillId="0" borderId="6" xfId="15" applyFont="1" applyBorder="1" applyAlignment="1">
      <alignment horizontal="right"/>
    </xf>
    <xf numFmtId="172" fontId="7" fillId="0" borderId="3" xfId="0" applyNumberFormat="1" applyFont="1" applyBorder="1" applyAlignment="1">
      <alignment/>
    </xf>
    <xf numFmtId="43" fontId="7" fillId="0" borderId="4" xfId="15" applyFont="1" applyBorder="1" applyAlignment="1">
      <alignment horizontal="right"/>
    </xf>
    <xf numFmtId="43" fontId="6" fillId="0" borderId="4" xfId="15" applyNumberFormat="1" applyFont="1" applyBorder="1" applyAlignment="1">
      <alignment horizontal="right"/>
    </xf>
    <xf numFmtId="172" fontId="19" fillId="0" borderId="4" xfId="15" applyNumberFormat="1" applyFont="1" applyFill="1" applyBorder="1" applyAlignment="1">
      <alignment horizontal="right"/>
    </xf>
    <xf numFmtId="43" fontId="7" fillId="0" borderId="0" xfId="15" applyNumberFormat="1" applyFont="1" applyFill="1" applyAlignment="1">
      <alignment/>
    </xf>
    <xf numFmtId="41" fontId="7" fillId="0" borderId="1" xfId="0" applyNumberFormat="1" applyFont="1" applyBorder="1" applyAlignment="1">
      <alignment/>
    </xf>
    <xf numFmtId="1" fontId="7" fillId="0" borderId="0" xfId="0" applyNumberFormat="1" applyFont="1" applyBorder="1" applyAlignment="1">
      <alignment/>
    </xf>
    <xf numFmtId="1" fontId="7" fillId="0" borderId="1" xfId="0" applyNumberFormat="1" applyFont="1" applyBorder="1" applyAlignment="1">
      <alignment/>
    </xf>
    <xf numFmtId="1" fontId="7" fillId="0" borderId="0" xfId="0" applyNumberFormat="1" applyFont="1" applyBorder="1" applyAlignment="1">
      <alignment horizontal="right"/>
    </xf>
    <xf numFmtId="1" fontId="7" fillId="0" borderId="1" xfId="0" applyNumberFormat="1" applyFont="1" applyFill="1" applyBorder="1" applyAlignment="1">
      <alignment horizontal="center"/>
    </xf>
    <xf numFmtId="1" fontId="7" fillId="0" borderId="5" xfId="0" applyNumberFormat="1" applyFont="1" applyFill="1" applyBorder="1" applyAlignment="1">
      <alignment/>
    </xf>
    <xf numFmtId="1" fontId="7" fillId="0" borderId="0" xfId="0" applyNumberFormat="1" applyFont="1" applyFill="1" applyBorder="1" applyAlignment="1">
      <alignment horizontal="right"/>
    </xf>
    <xf numFmtId="43" fontId="7" fillId="0" borderId="0" xfId="0" applyNumberFormat="1" applyFont="1" applyFill="1" applyAlignment="1">
      <alignment vertical="top"/>
    </xf>
    <xf numFmtId="43" fontId="6" fillId="0" borderId="19" xfId="0" applyNumberFormat="1" applyFont="1" applyFill="1" applyBorder="1" applyAlignment="1">
      <alignment/>
    </xf>
    <xf numFmtId="0" fontId="6" fillId="0" borderId="17" xfId="0" applyFont="1" applyFill="1" applyBorder="1" applyAlignment="1">
      <alignment horizontal="right"/>
    </xf>
    <xf numFmtId="0" fontId="6" fillId="0" borderId="20" xfId="0" applyFont="1" applyFill="1" applyBorder="1" applyAlignment="1">
      <alignment horizontal="right"/>
    </xf>
    <xf numFmtId="0" fontId="7" fillId="0" borderId="7" xfId="0" applyFont="1" applyFill="1" applyBorder="1" applyAlignment="1">
      <alignment horizontal="right"/>
    </xf>
    <xf numFmtId="178" fontId="7" fillId="0" borderId="7" xfId="15" applyNumberFormat="1" applyFont="1" applyFill="1" applyBorder="1" applyAlignment="1">
      <alignment/>
    </xf>
    <xf numFmtId="178" fontId="7" fillId="0" borderId="8" xfId="15" applyNumberFormat="1" applyFont="1" applyFill="1" applyBorder="1" applyAlignment="1">
      <alignment/>
    </xf>
    <xf numFmtId="188" fontId="6" fillId="0" borderId="0" xfId="15" applyNumberFormat="1" applyFont="1" applyAlignment="1">
      <alignment horizontal="right"/>
    </xf>
    <xf numFmtId="173" fontId="7" fillId="0" borderId="0" xfId="15" applyNumberFormat="1" applyFont="1" applyAlignment="1">
      <alignment horizontal="right"/>
    </xf>
    <xf numFmtId="182" fontId="7" fillId="0" borderId="0" xfId="15" applyNumberFormat="1" applyFont="1" applyAlignment="1">
      <alignment horizontal="right"/>
    </xf>
    <xf numFmtId="0" fontId="0" fillId="0" borderId="0" xfId="0"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172" fontId="6" fillId="0" borderId="0" xfId="15" applyNumberFormat="1" applyFont="1" applyAlignment="1">
      <alignment horizontal="center" vertical="center" wrapText="1"/>
    </xf>
    <xf numFmtId="37" fontId="6" fillId="0" borderId="17" xfId="0" applyNumberFormat="1" applyFont="1" applyBorder="1" applyAlignment="1">
      <alignment horizontal="center"/>
    </xf>
    <xf numFmtId="37" fontId="6" fillId="0" borderId="12" xfId="0" applyNumberFormat="1" applyFont="1" applyBorder="1" applyAlignment="1">
      <alignment horizontal="center"/>
    </xf>
    <xf numFmtId="37" fontId="6" fillId="0" borderId="20"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0" fontId="6" fillId="0" borderId="17" xfId="0" applyFont="1" applyFill="1" applyBorder="1" applyAlignment="1">
      <alignment horizontal="center"/>
    </xf>
    <xf numFmtId="0" fontId="6" fillId="0" borderId="20" xfId="0" applyFont="1" applyFill="1" applyBorder="1" applyAlignment="1">
      <alignment horizontal="center"/>
    </xf>
    <xf numFmtId="0" fontId="6" fillId="0" borderId="3"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17" fontId="7" fillId="0" borderId="21" xfId="0" applyNumberFormat="1" applyFont="1" applyFill="1" applyBorder="1" applyAlignment="1">
      <alignment horizontal="center"/>
    </xf>
    <xf numFmtId="17" fontId="7" fillId="0" borderId="22" xfId="0" applyNumberFormat="1"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7" fillId="0" borderId="0" xfId="0" applyFont="1" applyFill="1" applyAlignment="1">
      <alignment horizontal="justify" vertical="top" wrapText="1"/>
    </xf>
    <xf numFmtId="37" fontId="6" fillId="0" borderId="0" xfId="0" applyNumberFormat="1" applyFont="1" applyFill="1" applyAlignment="1">
      <alignment horizontal="center"/>
    </xf>
    <xf numFmtId="178" fontId="7" fillId="0" borderId="21" xfId="15" applyNumberFormat="1" applyFont="1" applyFill="1" applyBorder="1" applyAlignment="1">
      <alignment horizontal="left"/>
    </xf>
    <xf numFmtId="178" fontId="7" fillId="0" borderId="22" xfId="15" applyNumberFormat="1" applyFont="1" applyFill="1" applyBorder="1" applyAlignment="1">
      <alignment horizontal="left"/>
    </xf>
    <xf numFmtId="0" fontId="7" fillId="0" borderId="0" xfId="0" applyFont="1" applyFill="1" applyAlignment="1">
      <alignment wrapText="1"/>
    </xf>
    <xf numFmtId="0" fontId="0" fillId="0" borderId="0" xfId="0"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19050</xdr:rowOff>
    </xdr:from>
    <xdr:to>
      <xdr:col>4</xdr:col>
      <xdr:colOff>1038225</xdr:colOff>
      <xdr:row>59</xdr:row>
      <xdr:rowOff>19050</xdr:rowOff>
    </xdr:to>
    <xdr:sp>
      <xdr:nvSpPr>
        <xdr:cNvPr id="1" name="TextBox 1"/>
        <xdr:cNvSpPr txBox="1">
          <a:spLocks noChangeArrowheads="1"/>
        </xdr:cNvSpPr>
      </xdr:nvSpPr>
      <xdr:spPr>
        <a:xfrm>
          <a:off x="28575" y="9248775"/>
          <a:ext cx="57912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57</xdr:row>
      <xdr:rowOff>19050</xdr:rowOff>
    </xdr:from>
    <xdr:to>
      <xdr:col>5</xdr:col>
      <xdr:colOff>0</xdr:colOff>
      <xdr:row>59</xdr:row>
      <xdr:rowOff>133350</xdr:rowOff>
    </xdr:to>
    <xdr:sp>
      <xdr:nvSpPr>
        <xdr:cNvPr id="2" name="TextBox 3"/>
        <xdr:cNvSpPr txBox="1">
          <a:spLocks noChangeArrowheads="1"/>
        </xdr:cNvSpPr>
      </xdr:nvSpPr>
      <xdr:spPr>
        <a:xfrm>
          <a:off x="28575" y="9248775"/>
          <a:ext cx="5791200" cy="4381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71</xdr:row>
      <xdr:rowOff>152400</xdr:rowOff>
    </xdr:from>
    <xdr:to>
      <xdr:col>5</xdr:col>
      <xdr:colOff>647700</xdr:colOff>
      <xdr:row>74</xdr:row>
      <xdr:rowOff>133350</xdr:rowOff>
    </xdr:to>
    <xdr:sp>
      <xdr:nvSpPr>
        <xdr:cNvPr id="1" name="TextBox 1"/>
        <xdr:cNvSpPr txBox="1">
          <a:spLocks noChangeArrowheads="1"/>
        </xdr:cNvSpPr>
      </xdr:nvSpPr>
      <xdr:spPr>
        <a:xfrm>
          <a:off x="9525" y="10677525"/>
          <a:ext cx="6353175"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57150</xdr:rowOff>
    </xdr:from>
    <xdr:to>
      <xdr:col>10</xdr:col>
      <xdr:colOff>1019175</xdr:colOff>
      <xdr:row>30</xdr:row>
      <xdr:rowOff>76200</xdr:rowOff>
    </xdr:to>
    <xdr:sp>
      <xdr:nvSpPr>
        <xdr:cNvPr id="1" name="TextBox 2"/>
        <xdr:cNvSpPr txBox="1">
          <a:spLocks noChangeArrowheads="1"/>
        </xdr:cNvSpPr>
      </xdr:nvSpPr>
      <xdr:spPr>
        <a:xfrm>
          <a:off x="57150" y="4591050"/>
          <a:ext cx="824865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133350</xdr:rowOff>
    </xdr:from>
    <xdr:to>
      <xdr:col>8</xdr:col>
      <xdr:colOff>914400</xdr:colOff>
      <xdr:row>24</xdr:row>
      <xdr:rowOff>133350</xdr:rowOff>
    </xdr:to>
    <xdr:sp>
      <xdr:nvSpPr>
        <xdr:cNvPr id="1" name="TextBox 41"/>
        <xdr:cNvSpPr txBox="1">
          <a:spLocks noChangeArrowheads="1"/>
        </xdr:cNvSpPr>
      </xdr:nvSpPr>
      <xdr:spPr>
        <a:xfrm>
          <a:off x="238125" y="3695700"/>
          <a:ext cx="674370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126</xdr:row>
      <xdr:rowOff>142875</xdr:rowOff>
    </xdr:from>
    <xdr:to>
      <xdr:col>8</xdr:col>
      <xdr:colOff>904875</xdr:colOff>
      <xdr:row>129</xdr:row>
      <xdr:rowOff>142875</xdr:rowOff>
    </xdr:to>
    <xdr:sp>
      <xdr:nvSpPr>
        <xdr:cNvPr id="2" name="TextBox 43"/>
        <xdr:cNvSpPr txBox="1">
          <a:spLocks noChangeArrowheads="1"/>
        </xdr:cNvSpPr>
      </xdr:nvSpPr>
      <xdr:spPr>
        <a:xfrm>
          <a:off x="228600" y="21250275"/>
          <a:ext cx="6743700"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9525</xdr:colOff>
      <xdr:row>32</xdr:row>
      <xdr:rowOff>123825</xdr:rowOff>
    </xdr:from>
    <xdr:to>
      <xdr:col>9</xdr:col>
      <xdr:colOff>0</xdr:colOff>
      <xdr:row>41</xdr:row>
      <xdr:rowOff>76200</xdr:rowOff>
    </xdr:to>
    <xdr:sp>
      <xdr:nvSpPr>
        <xdr:cNvPr id="3" name="TextBox 46"/>
        <xdr:cNvSpPr txBox="1">
          <a:spLocks noChangeArrowheads="1"/>
        </xdr:cNvSpPr>
      </xdr:nvSpPr>
      <xdr:spPr>
        <a:xfrm>
          <a:off x="228600" y="5305425"/>
          <a:ext cx="6791325" cy="1409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repurchases, resale and repayments of debt and equity securities during the financial period ended 30 June 2005 other than as mentioned below:
On 11 October 2004, the shareholders of the company have approved the purchase of own shares by the company. In the quarter under review, the company purchased a total of 2,796,200 of its issued share capital from the open market.
The details of the shares bought back for the quarter ended 30 June 2005 were as follows:
</a:t>
          </a:r>
        </a:p>
      </xdr:txBody>
    </xdr:sp>
    <xdr:clientData/>
  </xdr:twoCellAnchor>
  <xdr:twoCellAnchor>
    <xdr:from>
      <xdr:col>1</xdr:col>
      <xdr:colOff>19050</xdr:colOff>
      <xdr:row>81</xdr:row>
      <xdr:rowOff>9525</xdr:rowOff>
    </xdr:from>
    <xdr:to>
      <xdr:col>8</xdr:col>
      <xdr:colOff>923925</xdr:colOff>
      <xdr:row>83</xdr:row>
      <xdr:rowOff>0</xdr:rowOff>
    </xdr:to>
    <xdr:sp>
      <xdr:nvSpPr>
        <xdr:cNvPr id="4" name="TextBox 47"/>
        <xdr:cNvSpPr txBox="1">
          <a:spLocks noChangeArrowheads="1"/>
        </xdr:cNvSpPr>
      </xdr:nvSpPr>
      <xdr:spPr>
        <a:xfrm>
          <a:off x="238125" y="13830300"/>
          <a:ext cx="675322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19050</xdr:colOff>
      <xdr:row>194</xdr:row>
      <xdr:rowOff>9525</xdr:rowOff>
    </xdr:from>
    <xdr:to>
      <xdr:col>9</xdr:col>
      <xdr:colOff>0</xdr:colOff>
      <xdr:row>195</xdr:row>
      <xdr:rowOff>123825</xdr:rowOff>
    </xdr:to>
    <xdr:sp>
      <xdr:nvSpPr>
        <xdr:cNvPr id="5" name="TextBox 48"/>
        <xdr:cNvSpPr txBox="1">
          <a:spLocks noChangeArrowheads="1"/>
        </xdr:cNvSpPr>
      </xdr:nvSpPr>
      <xdr:spPr>
        <a:xfrm>
          <a:off x="238125" y="32127825"/>
          <a:ext cx="678180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is no dividend proposed for the current financial period.
</a:t>
          </a:r>
        </a:p>
      </xdr:txBody>
    </xdr:sp>
    <xdr:clientData/>
  </xdr:twoCellAnchor>
  <xdr:twoCellAnchor>
    <xdr:from>
      <xdr:col>1</xdr:col>
      <xdr:colOff>9525</xdr:colOff>
      <xdr:row>106</xdr:row>
      <xdr:rowOff>152400</xdr:rowOff>
    </xdr:from>
    <xdr:to>
      <xdr:col>8</xdr:col>
      <xdr:colOff>942975</xdr:colOff>
      <xdr:row>108</xdr:row>
      <xdr:rowOff>0</xdr:rowOff>
    </xdr:to>
    <xdr:sp>
      <xdr:nvSpPr>
        <xdr:cNvPr id="6" name="TextBox 49"/>
        <xdr:cNvSpPr txBox="1">
          <a:spLocks noChangeArrowheads="1"/>
        </xdr:cNvSpPr>
      </xdr:nvSpPr>
      <xdr:spPr>
        <a:xfrm>
          <a:off x="228600" y="18021300"/>
          <a:ext cx="6781800" cy="171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a:t>
          </a:r>
        </a:p>
      </xdr:txBody>
    </xdr:sp>
    <xdr:clientData/>
  </xdr:twoCellAnchor>
  <xdr:twoCellAnchor>
    <xdr:from>
      <xdr:col>1</xdr:col>
      <xdr:colOff>19050</xdr:colOff>
      <xdr:row>133</xdr:row>
      <xdr:rowOff>0</xdr:rowOff>
    </xdr:from>
    <xdr:to>
      <xdr:col>9</xdr:col>
      <xdr:colOff>0</xdr:colOff>
      <xdr:row>135</xdr:row>
      <xdr:rowOff>28575</xdr:rowOff>
    </xdr:to>
    <xdr:sp>
      <xdr:nvSpPr>
        <xdr:cNvPr id="7" name="TextBox 54"/>
        <xdr:cNvSpPr txBox="1">
          <a:spLocks noChangeArrowheads="1"/>
        </xdr:cNvSpPr>
      </xdr:nvSpPr>
      <xdr:spPr>
        <a:xfrm>
          <a:off x="238125" y="22240875"/>
          <a:ext cx="67818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and financial year-to-date ended 30 June 2005.  </a:t>
          </a:r>
        </a:p>
      </xdr:txBody>
    </xdr:sp>
    <xdr:clientData/>
  </xdr:twoCellAnchor>
  <xdr:twoCellAnchor>
    <xdr:from>
      <xdr:col>1</xdr:col>
      <xdr:colOff>19050</xdr:colOff>
      <xdr:row>28</xdr:row>
      <xdr:rowOff>9525</xdr:rowOff>
    </xdr:from>
    <xdr:to>
      <xdr:col>8</xdr:col>
      <xdr:colOff>933450</xdr:colOff>
      <xdr:row>30</xdr:row>
      <xdr:rowOff>28575</xdr:rowOff>
    </xdr:to>
    <xdr:sp>
      <xdr:nvSpPr>
        <xdr:cNvPr id="8" name="TextBox 55"/>
        <xdr:cNvSpPr txBox="1">
          <a:spLocks noChangeArrowheads="1"/>
        </xdr:cNvSpPr>
      </xdr:nvSpPr>
      <xdr:spPr>
        <a:xfrm>
          <a:off x="238125" y="4543425"/>
          <a:ext cx="676275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19050</xdr:colOff>
      <xdr:row>175</xdr:row>
      <xdr:rowOff>95250</xdr:rowOff>
    </xdr:from>
    <xdr:to>
      <xdr:col>8</xdr:col>
      <xdr:colOff>895350</xdr:colOff>
      <xdr:row>181</xdr:row>
      <xdr:rowOff>133350</xdr:rowOff>
    </xdr:to>
    <xdr:sp>
      <xdr:nvSpPr>
        <xdr:cNvPr id="9" name="TextBox 57"/>
        <xdr:cNvSpPr txBox="1">
          <a:spLocks noChangeArrowheads="1"/>
        </xdr:cNvSpPr>
      </xdr:nvSpPr>
      <xdr:spPr>
        <a:xfrm>
          <a:off x="238125" y="29136975"/>
          <a:ext cx="6724650" cy="1009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2 July 2004, the Group has entered into 2 Forward Exchange Contracts with licensed bank in South Africa to cover the Group's commitment in foreign currency transactions.  The contracted rate will be used to translate the underlying foreign currency transactions into South African Rand. 
As at the date of issue of this quarterly report, the Forward Exchange Contracts have been cancelled and realised:</a:t>
          </a:r>
        </a:p>
      </xdr:txBody>
    </xdr:sp>
    <xdr:clientData/>
  </xdr:twoCellAnchor>
  <xdr:twoCellAnchor>
    <xdr:from>
      <xdr:col>0</xdr:col>
      <xdr:colOff>200025</xdr:colOff>
      <xdr:row>7</xdr:row>
      <xdr:rowOff>0</xdr:rowOff>
    </xdr:from>
    <xdr:to>
      <xdr:col>8</xdr:col>
      <xdr:colOff>895350</xdr:colOff>
      <xdr:row>12</xdr:row>
      <xdr:rowOff>19050</xdr:rowOff>
    </xdr:to>
    <xdr:sp>
      <xdr:nvSpPr>
        <xdr:cNvPr id="10" name="TextBox 59"/>
        <xdr:cNvSpPr txBox="1">
          <a:spLocks noChangeArrowheads="1"/>
        </xdr:cNvSpPr>
      </xdr:nvSpPr>
      <xdr:spPr>
        <a:xfrm>
          <a:off x="200025" y="1133475"/>
          <a:ext cx="6762750"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FRS 134 (previously MASB 26),"Interim Financial Reporting" and Chapter 9, part K of the Bursa Malaysia Securities Listing Requirements and should be read in conjunction with the Group's Annual Audited Financial Statements for the year ended 31 December 2004. The accounting policies and methods of computation adopted by the Group in this interim financial statements are consistent with those adopted in the annual financial report for the year ended 31 December 2004.  
</a:t>
          </a:r>
        </a:p>
      </xdr:txBody>
    </xdr:sp>
    <xdr:clientData/>
  </xdr:twoCellAnchor>
  <xdr:twoCellAnchor>
    <xdr:from>
      <xdr:col>0</xdr:col>
      <xdr:colOff>200025</xdr:colOff>
      <xdr:row>86</xdr:row>
      <xdr:rowOff>0</xdr:rowOff>
    </xdr:from>
    <xdr:to>
      <xdr:col>8</xdr:col>
      <xdr:colOff>923925</xdr:colOff>
      <xdr:row>94</xdr:row>
      <xdr:rowOff>66675</xdr:rowOff>
    </xdr:to>
    <xdr:sp>
      <xdr:nvSpPr>
        <xdr:cNvPr id="11" name="TextBox 63"/>
        <xdr:cNvSpPr txBox="1">
          <a:spLocks noChangeArrowheads="1"/>
        </xdr:cNvSpPr>
      </xdr:nvSpPr>
      <xdr:spPr>
        <a:xfrm>
          <a:off x="200025" y="14630400"/>
          <a:ext cx="6791325" cy="1362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turnover of RM71.86 million compared to turnover of RM64.96 million in the preceding year's corresponding quarter. The increase in turnover is mainly due to higher revenue recognition from the construction division as well as there were higher sales from the manufacturing and plant and machinery division.
Correspondingly the Group has a higher profit before tax of RM3.64 million for this current quarter compared to RM1.69 million in the preceding year corresponding period. The increase in profit before tax is mainly due to reduction in finance cost by RM1.28 million compared to preceding year corresponding period resulting from redemption of BaIDS on 30 March 2005.</a:t>
          </a:r>
        </a:p>
      </xdr:txBody>
    </xdr:sp>
    <xdr:clientData/>
  </xdr:twoCellAnchor>
  <xdr:twoCellAnchor>
    <xdr:from>
      <xdr:col>1</xdr:col>
      <xdr:colOff>47625</xdr:colOff>
      <xdr:row>97</xdr:row>
      <xdr:rowOff>95250</xdr:rowOff>
    </xdr:from>
    <xdr:to>
      <xdr:col>8</xdr:col>
      <xdr:colOff>838200</xdr:colOff>
      <xdr:row>103</xdr:row>
      <xdr:rowOff>38100</xdr:rowOff>
    </xdr:to>
    <xdr:sp>
      <xdr:nvSpPr>
        <xdr:cNvPr id="12" name="TextBox 64"/>
        <xdr:cNvSpPr txBox="1">
          <a:spLocks noChangeArrowheads="1"/>
        </xdr:cNvSpPr>
      </xdr:nvSpPr>
      <xdr:spPr>
        <a:xfrm>
          <a:off x="266700" y="16506825"/>
          <a:ext cx="6638925" cy="9144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profit before tax for this quarter has increased to RM3.64 million compared to preceding quarter's profit before tax of RM3.05 million. This is consistent with the higher revenue achieved for the current quarter of RM71.86 million as compared to previous quarter of RM65.22 million. In addition, the finance cost incurred for current quarter of RM0.55 million is lower than previous quarter of RM1.84 million resulting from redemption of BaIDS on 30 March 2005.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zoomScaleSheetLayoutView="100" workbookViewId="0" topLeftCell="A1">
      <pane xSplit="2" ySplit="9" topLeftCell="C19" activePane="bottomRight" state="frozen"/>
      <selection pane="topLeft" activeCell="T26" sqref="T26"/>
      <selection pane="topRight" activeCell="T26" sqref="T26"/>
      <selection pane="bottomLeft" activeCell="T26" sqref="T26"/>
      <selection pane="bottomRight" activeCell="A23" sqref="A23:B24"/>
    </sheetView>
  </sheetViews>
  <sheetFormatPr defaultColWidth="9.00390625" defaultRowHeight="15" customHeight="1"/>
  <cols>
    <col min="1" max="1" width="3.125" style="51" customWidth="1"/>
    <col min="2" max="2" width="24.50390625" style="51" customWidth="1"/>
    <col min="3" max="3" width="2.625" style="51" customWidth="1"/>
    <col min="4" max="4" width="11.625" style="79" customWidth="1"/>
    <col min="5" max="5" width="1.4921875" style="51" customWidth="1"/>
    <col min="6" max="6" width="11.625" style="51" customWidth="1"/>
    <col min="7" max="7" width="2.625" style="51" customWidth="1"/>
    <col min="8" max="8" width="11.625" style="75" customWidth="1"/>
    <col min="9" max="9" width="1.625" style="51" customWidth="1"/>
    <col min="10" max="10" width="11.625" style="51" customWidth="1"/>
    <col min="11" max="16384" width="9.00390625" style="51" customWidth="1"/>
  </cols>
  <sheetData>
    <row r="1" ht="15" customHeight="1">
      <c r="A1" s="11" t="s">
        <v>71</v>
      </c>
    </row>
    <row r="2" spans="1:10" ht="15" customHeight="1">
      <c r="A2" s="75" t="s">
        <v>182</v>
      </c>
      <c r="J2" s="1"/>
    </row>
    <row r="3" spans="1:10" ht="15" customHeight="1">
      <c r="A3" s="75" t="s">
        <v>190</v>
      </c>
      <c r="J3" s="1"/>
    </row>
    <row r="4" spans="1:10" ht="15" customHeight="1">
      <c r="A4" s="75"/>
      <c r="J4" s="1"/>
    </row>
    <row r="5" ht="15" customHeight="1">
      <c r="A5" s="75" t="s">
        <v>147</v>
      </c>
    </row>
    <row r="6" ht="15" customHeight="1">
      <c r="A6" s="53"/>
    </row>
    <row r="7" spans="4:10" s="75" customFormat="1" ht="15" customHeight="1">
      <c r="D7" s="260" t="s">
        <v>179</v>
      </c>
      <c r="E7" s="261"/>
      <c r="F7" s="262"/>
      <c r="G7" s="79"/>
      <c r="H7" s="260" t="s">
        <v>180</v>
      </c>
      <c r="I7" s="261"/>
      <c r="J7" s="262"/>
    </row>
    <row r="8" spans="4:10" s="75" customFormat="1" ht="15" customHeight="1">
      <c r="D8" s="86" t="s">
        <v>243</v>
      </c>
      <c r="E8" s="85"/>
      <c r="F8" s="87" t="s">
        <v>123</v>
      </c>
      <c r="G8" s="79"/>
      <c r="H8" s="86" t="str">
        <f>+D8</f>
        <v>30.06.2005</v>
      </c>
      <c r="I8" s="85"/>
      <c r="J8" s="87" t="str">
        <f>+F8</f>
        <v>30.06.2004</v>
      </c>
    </row>
    <row r="9" spans="4:10" s="75" customFormat="1" ht="15" customHeight="1">
      <c r="D9" s="103" t="s">
        <v>35</v>
      </c>
      <c r="E9" s="104"/>
      <c r="F9" s="105" t="s">
        <v>35</v>
      </c>
      <c r="G9" s="80"/>
      <c r="H9" s="103" t="s">
        <v>35</v>
      </c>
      <c r="I9" s="104"/>
      <c r="J9" s="105" t="s">
        <v>35</v>
      </c>
    </row>
    <row r="10" spans="4:10" ht="15" customHeight="1">
      <c r="D10" s="86"/>
      <c r="E10" s="88"/>
      <c r="F10" s="163"/>
      <c r="G10" s="54"/>
      <c r="H10" s="86"/>
      <c r="I10" s="88"/>
      <c r="J10" s="87"/>
    </row>
    <row r="11" spans="1:10" ht="15" customHeight="1">
      <c r="A11" s="51" t="s">
        <v>59</v>
      </c>
      <c r="D11" s="119">
        <v>71857</v>
      </c>
      <c r="E11" s="48"/>
      <c r="F11" s="120">
        <v>64961</v>
      </c>
      <c r="G11" s="74"/>
      <c r="H11" s="119">
        <v>137078</v>
      </c>
      <c r="I11" s="48"/>
      <c r="J11" s="120">
        <v>124375</v>
      </c>
    </row>
    <row r="12" spans="4:10" ht="15" customHeight="1">
      <c r="D12" s="119"/>
      <c r="E12" s="48"/>
      <c r="F12" s="120"/>
      <c r="G12" s="74"/>
      <c r="H12" s="119"/>
      <c r="I12" s="48"/>
      <c r="J12" s="120"/>
    </row>
    <row r="13" spans="1:10" ht="15" customHeight="1">
      <c r="A13" s="51" t="s">
        <v>127</v>
      </c>
      <c r="D13" s="119">
        <v>-68531</v>
      </c>
      <c r="E13" s="48"/>
      <c r="F13" s="120">
        <v>-62718</v>
      </c>
      <c r="G13" s="74"/>
      <c r="H13" s="119">
        <v>-130691</v>
      </c>
      <c r="I13" s="48"/>
      <c r="J13" s="120">
        <v>-120480</v>
      </c>
    </row>
    <row r="14" spans="4:10" ht="15" customHeight="1">
      <c r="D14" s="119"/>
      <c r="E14" s="48"/>
      <c r="F14" s="120"/>
      <c r="G14" s="74"/>
      <c r="H14" s="119"/>
      <c r="I14" s="48"/>
      <c r="J14" s="120"/>
    </row>
    <row r="15" spans="1:10" ht="15" customHeight="1">
      <c r="A15" s="51" t="s">
        <v>128</v>
      </c>
      <c r="D15" s="121">
        <v>869</v>
      </c>
      <c r="E15" s="48"/>
      <c r="F15" s="122">
        <v>1281</v>
      </c>
      <c r="G15" s="74"/>
      <c r="H15" s="121">
        <v>2700</v>
      </c>
      <c r="I15" s="48"/>
      <c r="J15" s="122">
        <v>4256</v>
      </c>
    </row>
    <row r="16" spans="4:10" ht="15" customHeight="1">
      <c r="D16" s="119"/>
      <c r="E16" s="48"/>
      <c r="F16" s="120"/>
      <c r="G16" s="74"/>
      <c r="H16" s="119"/>
      <c r="I16" s="48"/>
      <c r="J16" s="120"/>
    </row>
    <row r="17" spans="1:10" ht="15" customHeight="1">
      <c r="A17" s="51" t="s">
        <v>126</v>
      </c>
      <c r="D17" s="119">
        <f>+D11+D13+D15</f>
        <v>4195</v>
      </c>
      <c r="E17" s="48"/>
      <c r="F17" s="120">
        <f>SUM(F11:F16)</f>
        <v>3524</v>
      </c>
      <c r="G17" s="74"/>
      <c r="H17" s="119">
        <f>+H11+H13+H15</f>
        <v>9087</v>
      </c>
      <c r="I17" s="48"/>
      <c r="J17" s="120">
        <f>SUM(J11:J16)</f>
        <v>8151</v>
      </c>
    </row>
    <row r="18" spans="4:10" ht="15" customHeight="1">
      <c r="D18" s="170"/>
      <c r="E18" s="48"/>
      <c r="F18" s="120"/>
      <c r="G18" s="74"/>
      <c r="H18" s="170"/>
      <c r="I18" s="48"/>
      <c r="J18" s="120"/>
    </row>
    <row r="19" spans="1:10" ht="15" customHeight="1">
      <c r="A19" s="51" t="s">
        <v>30</v>
      </c>
      <c r="D19" s="119">
        <v>-554</v>
      </c>
      <c r="E19" s="48"/>
      <c r="F19" s="120">
        <v>-1837</v>
      </c>
      <c r="G19" s="74"/>
      <c r="H19" s="119">
        <v>-2399</v>
      </c>
      <c r="I19" s="48"/>
      <c r="J19" s="120">
        <v>-3612</v>
      </c>
    </row>
    <row r="20" spans="4:10" ht="15" customHeight="1">
      <c r="D20" s="119"/>
      <c r="E20" s="48"/>
      <c r="F20" s="120"/>
      <c r="G20" s="74"/>
      <c r="H20" s="119"/>
      <c r="I20" s="48"/>
      <c r="J20" s="120"/>
    </row>
    <row r="21" spans="1:10" ht="15" customHeight="1">
      <c r="A21" s="51" t="s">
        <v>129</v>
      </c>
      <c r="D21" s="121">
        <v>0</v>
      </c>
      <c r="E21" s="48"/>
      <c r="F21" s="122">
        <v>0</v>
      </c>
      <c r="G21" s="74"/>
      <c r="H21" s="121">
        <v>0</v>
      </c>
      <c r="I21" s="48"/>
      <c r="J21" s="122">
        <v>0</v>
      </c>
    </row>
    <row r="22" spans="4:10" ht="15" customHeight="1">
      <c r="D22" s="119"/>
      <c r="E22" s="48"/>
      <c r="F22" s="120"/>
      <c r="G22" s="74"/>
      <c r="H22" s="119"/>
      <c r="I22" s="48"/>
      <c r="J22" s="120"/>
    </row>
    <row r="23" spans="1:10" ht="15" customHeight="1">
      <c r="A23" s="263" t="s">
        <v>167</v>
      </c>
      <c r="B23" s="263"/>
      <c r="C23" s="77"/>
      <c r="D23" s="119">
        <f>+D17+D19+D21</f>
        <v>3641</v>
      </c>
      <c r="E23" s="48"/>
      <c r="F23" s="120">
        <f>SUM(F17:F22)</f>
        <v>1687</v>
      </c>
      <c r="G23" s="3"/>
      <c r="H23" s="119">
        <f>+H17+H19+H21</f>
        <v>6688</v>
      </c>
      <c r="I23" s="48"/>
      <c r="J23" s="120">
        <f>SUM(J17:J22)</f>
        <v>4539</v>
      </c>
    </row>
    <row r="24" spans="1:10" ht="15" customHeight="1">
      <c r="A24" s="263"/>
      <c r="B24" s="263"/>
      <c r="C24" s="77"/>
      <c r="D24" s="119"/>
      <c r="E24" s="48"/>
      <c r="F24" s="120"/>
      <c r="G24" s="3"/>
      <c r="H24" s="119"/>
      <c r="I24" s="48"/>
      <c r="J24" s="120"/>
    </row>
    <row r="25" spans="4:10" ht="15" customHeight="1">
      <c r="D25" s="119"/>
      <c r="E25" s="48"/>
      <c r="F25" s="120"/>
      <c r="G25" s="3"/>
      <c r="H25" s="119"/>
      <c r="I25" s="48"/>
      <c r="J25" s="120"/>
    </row>
    <row r="26" spans="1:10" ht="15" customHeight="1">
      <c r="A26" s="51" t="s">
        <v>188</v>
      </c>
      <c r="D26" s="119">
        <v>0</v>
      </c>
      <c r="E26" s="48"/>
      <c r="F26" s="120">
        <v>4</v>
      </c>
      <c r="G26" s="3"/>
      <c r="H26" s="119">
        <v>1</v>
      </c>
      <c r="I26" s="48"/>
      <c r="J26" s="120">
        <v>-5</v>
      </c>
    </row>
    <row r="27" spans="1:10" ht="15" customHeight="1">
      <c r="A27" s="51" t="s">
        <v>187</v>
      </c>
      <c r="D27" s="121"/>
      <c r="E27" s="48"/>
      <c r="F27" s="122"/>
      <c r="G27" s="3"/>
      <c r="H27" s="121"/>
      <c r="I27" s="48"/>
      <c r="J27" s="122"/>
    </row>
    <row r="28" spans="4:10" ht="15" customHeight="1">
      <c r="D28" s="119"/>
      <c r="E28" s="48"/>
      <c r="F28" s="120"/>
      <c r="G28" s="3"/>
      <c r="H28" s="119"/>
      <c r="I28" s="48"/>
      <c r="J28" s="120"/>
    </row>
    <row r="29" spans="1:10" ht="15" customHeight="1">
      <c r="A29" s="263" t="s">
        <v>167</v>
      </c>
      <c r="B29" s="263"/>
      <c r="C29" s="77"/>
      <c r="D29" s="119">
        <f>+D23+D26</f>
        <v>3641</v>
      </c>
      <c r="E29" s="48"/>
      <c r="F29" s="120">
        <f>SUM(F23:F28)</f>
        <v>1691</v>
      </c>
      <c r="G29" s="3"/>
      <c r="H29" s="119">
        <f>+H23+H26</f>
        <v>6689</v>
      </c>
      <c r="I29" s="48"/>
      <c r="J29" s="120">
        <f>SUM(J23:J28)</f>
        <v>4534</v>
      </c>
    </row>
    <row r="30" spans="1:10" ht="15" customHeight="1">
      <c r="A30" s="263"/>
      <c r="B30" s="263"/>
      <c r="C30" s="77"/>
      <c r="D30" s="123"/>
      <c r="E30" s="48"/>
      <c r="F30" s="124"/>
      <c r="G30" s="3"/>
      <c r="H30" s="123"/>
      <c r="I30" s="48"/>
      <c r="J30" s="124"/>
    </row>
    <row r="31" spans="4:10" ht="15" customHeight="1">
      <c r="D31" s="119"/>
      <c r="E31" s="48"/>
      <c r="F31" s="120"/>
      <c r="G31" s="3"/>
      <c r="H31" s="119"/>
      <c r="I31" s="48"/>
      <c r="J31" s="120"/>
    </row>
    <row r="32" spans="1:10" ht="15" customHeight="1">
      <c r="A32" s="51" t="s">
        <v>60</v>
      </c>
      <c r="D32" s="121">
        <v>-2031</v>
      </c>
      <c r="E32" s="48"/>
      <c r="F32" s="122">
        <v>-835</v>
      </c>
      <c r="G32" s="3"/>
      <c r="H32" s="121">
        <v>-4065</v>
      </c>
      <c r="I32" s="48"/>
      <c r="J32" s="122">
        <v>-2286</v>
      </c>
    </row>
    <row r="33" spans="4:10" ht="15" customHeight="1">
      <c r="D33" s="119"/>
      <c r="E33" s="48"/>
      <c r="F33" s="120"/>
      <c r="G33" s="3"/>
      <c r="H33" s="119"/>
      <c r="I33" s="48"/>
      <c r="J33" s="120"/>
    </row>
    <row r="34" spans="1:10" ht="15" customHeight="1">
      <c r="A34" s="264" t="s">
        <v>61</v>
      </c>
      <c r="B34" s="265"/>
      <c r="C34" s="78"/>
      <c r="D34" s="119">
        <f>+D29+D32</f>
        <v>1610</v>
      </c>
      <c r="E34" s="48"/>
      <c r="F34" s="120">
        <f>SUM(F29:F33)</f>
        <v>856</v>
      </c>
      <c r="G34" s="3"/>
      <c r="H34" s="119">
        <f>+H29+H32</f>
        <v>2624</v>
      </c>
      <c r="I34" s="48"/>
      <c r="J34" s="120">
        <f>SUM(J29:J33)</f>
        <v>2248</v>
      </c>
    </row>
    <row r="35" spans="1:10" ht="15" customHeight="1">
      <c r="A35" s="265"/>
      <c r="B35" s="265"/>
      <c r="C35" s="78"/>
      <c r="D35" s="123"/>
      <c r="E35" s="48"/>
      <c r="F35" s="124"/>
      <c r="G35" s="3"/>
      <c r="H35" s="123"/>
      <c r="I35" s="48"/>
      <c r="J35" s="124"/>
    </row>
    <row r="36" spans="4:10" ht="15" customHeight="1">
      <c r="D36" s="119"/>
      <c r="E36" s="48"/>
      <c r="F36" s="120"/>
      <c r="G36" s="3"/>
      <c r="H36" s="119"/>
      <c r="I36" s="48"/>
      <c r="J36" s="120"/>
    </row>
    <row r="37" spans="1:10" ht="15" customHeight="1">
      <c r="A37" s="51" t="s">
        <v>70</v>
      </c>
      <c r="D37" s="119">
        <v>-918</v>
      </c>
      <c r="E37" s="48"/>
      <c r="F37" s="120">
        <v>-68</v>
      </c>
      <c r="G37" s="3"/>
      <c r="H37" s="119">
        <v>-1456</v>
      </c>
      <c r="I37" s="48"/>
      <c r="J37" s="120">
        <v>-573</v>
      </c>
    </row>
    <row r="38" spans="4:10" ht="15" customHeight="1">
      <c r="D38" s="119"/>
      <c r="E38" s="48"/>
      <c r="F38" s="120"/>
      <c r="G38" s="3"/>
      <c r="H38" s="119"/>
      <c r="I38" s="48"/>
      <c r="J38" s="120"/>
    </row>
    <row r="39" spans="1:10" ht="15" customHeight="1">
      <c r="A39" s="51" t="s">
        <v>189</v>
      </c>
      <c r="D39" s="121">
        <v>0</v>
      </c>
      <c r="E39" s="44"/>
      <c r="F39" s="122">
        <v>0</v>
      </c>
      <c r="G39" s="125"/>
      <c r="H39" s="121">
        <v>0</v>
      </c>
      <c r="I39" s="44"/>
      <c r="J39" s="122">
        <v>0</v>
      </c>
    </row>
    <row r="40" spans="4:10" ht="15" customHeight="1">
      <c r="D40" s="126"/>
      <c r="E40" s="44"/>
      <c r="F40" s="127"/>
      <c r="G40" s="125"/>
      <c r="H40" s="126"/>
      <c r="I40" s="44"/>
      <c r="J40" s="127"/>
    </row>
    <row r="41" spans="1:10" ht="15" customHeight="1">
      <c r="A41" s="76" t="s">
        <v>178</v>
      </c>
      <c r="B41" s="76"/>
      <c r="C41" s="76"/>
      <c r="D41" s="119">
        <f>+D34+D37+D39</f>
        <v>692</v>
      </c>
      <c r="E41" s="48"/>
      <c r="F41" s="120">
        <f>SUM(F34:F40)</f>
        <v>788</v>
      </c>
      <c r="G41" s="3"/>
      <c r="H41" s="119">
        <f>+H34+H37+H39</f>
        <v>1168</v>
      </c>
      <c r="I41" s="48"/>
      <c r="J41" s="120">
        <f>SUM(J34:J40)</f>
        <v>1675</v>
      </c>
    </row>
    <row r="42" spans="1:10" ht="15" customHeight="1" thickBot="1">
      <c r="A42" s="76"/>
      <c r="B42" s="76"/>
      <c r="C42" s="76"/>
      <c r="D42" s="171"/>
      <c r="E42" s="48"/>
      <c r="F42" s="164"/>
      <c r="G42" s="3"/>
      <c r="H42" s="171"/>
      <c r="I42" s="48"/>
      <c r="J42" s="128"/>
    </row>
    <row r="43" spans="1:10" ht="15" customHeight="1" thickTop="1">
      <c r="A43" s="59"/>
      <c r="B43" s="59"/>
      <c r="C43" s="59"/>
      <c r="D43" s="91"/>
      <c r="E43" s="69"/>
      <c r="F43" s="90"/>
      <c r="G43" s="57"/>
      <c r="H43" s="91"/>
      <c r="I43" s="69"/>
      <c r="J43" s="90"/>
    </row>
    <row r="44" spans="1:10" ht="15" customHeight="1">
      <c r="A44" s="51" t="s">
        <v>132</v>
      </c>
      <c r="D44" s="89"/>
      <c r="E44" s="69"/>
      <c r="F44" s="90"/>
      <c r="G44" s="57"/>
      <c r="H44" s="89"/>
      <c r="I44" s="69"/>
      <c r="J44" s="90"/>
    </row>
    <row r="45" spans="4:10" ht="15" customHeight="1">
      <c r="D45" s="89"/>
      <c r="E45" s="69"/>
      <c r="F45" s="233"/>
      <c r="G45" s="57"/>
      <c r="H45" s="89"/>
      <c r="I45" s="69"/>
      <c r="J45" s="90"/>
    </row>
    <row r="46" spans="1:10" ht="15" customHeight="1">
      <c r="A46" s="51" t="s">
        <v>20</v>
      </c>
      <c r="B46" s="60" t="s">
        <v>104</v>
      </c>
      <c r="C46" s="60"/>
      <c r="D46" s="92">
        <v>0.5</v>
      </c>
      <c r="E46" s="93"/>
      <c r="F46" s="94">
        <v>0.55</v>
      </c>
      <c r="G46" s="61"/>
      <c r="H46" s="92">
        <v>0.84</v>
      </c>
      <c r="I46" s="93"/>
      <c r="J46" s="94">
        <v>1.18</v>
      </c>
    </row>
    <row r="47" spans="2:10" ht="15" customHeight="1">
      <c r="B47" s="60"/>
      <c r="C47" s="60"/>
      <c r="D47" s="95"/>
      <c r="E47" s="96"/>
      <c r="F47" s="97"/>
      <c r="G47" s="62"/>
      <c r="H47" s="95"/>
      <c r="I47" s="96"/>
      <c r="J47" s="97"/>
    </row>
    <row r="48" spans="1:10" ht="15" customHeight="1">
      <c r="A48" s="51" t="s">
        <v>21</v>
      </c>
      <c r="B48" s="60" t="s">
        <v>103</v>
      </c>
      <c r="C48" s="60"/>
      <c r="D48" s="92">
        <v>0.5</v>
      </c>
      <c r="E48" s="93"/>
      <c r="F48" s="94">
        <v>0.55</v>
      </c>
      <c r="G48" s="61"/>
      <c r="H48" s="92">
        <v>0.84</v>
      </c>
      <c r="I48" s="93"/>
      <c r="J48" s="94">
        <v>1.18</v>
      </c>
    </row>
    <row r="49" spans="2:10" ht="15" customHeight="1">
      <c r="B49" s="60"/>
      <c r="C49" s="60"/>
      <c r="D49" s="98"/>
      <c r="E49" s="99"/>
      <c r="F49" s="100"/>
      <c r="G49" s="61"/>
      <c r="H49" s="98"/>
      <c r="I49" s="99"/>
      <c r="J49" s="100"/>
    </row>
    <row r="50" spans="4:10" ht="15" customHeight="1">
      <c r="D50" s="82"/>
      <c r="E50" s="57"/>
      <c r="F50" s="58"/>
      <c r="G50" s="57"/>
      <c r="H50" s="82"/>
      <c r="I50" s="57"/>
      <c r="J50" s="58"/>
    </row>
    <row r="51" spans="4:10" ht="15" customHeight="1">
      <c r="D51" s="81"/>
      <c r="E51" s="55"/>
      <c r="F51" s="55"/>
      <c r="G51" s="56"/>
      <c r="H51" s="84"/>
      <c r="I51" s="56"/>
      <c r="J51" s="55"/>
    </row>
    <row r="52" spans="4:10" ht="15" customHeight="1">
      <c r="D52" s="81"/>
      <c r="E52" s="55"/>
      <c r="F52" s="55"/>
      <c r="G52" s="56"/>
      <c r="H52" s="84"/>
      <c r="I52" s="56"/>
      <c r="J52" s="55"/>
    </row>
    <row r="53" spans="4:10" ht="15" customHeight="1">
      <c r="D53" s="81"/>
      <c r="E53" s="55"/>
      <c r="F53" s="55"/>
      <c r="G53" s="56"/>
      <c r="H53" s="84"/>
      <c r="I53" s="56"/>
      <c r="J53" s="55"/>
    </row>
    <row r="54" spans="4:10" ht="15" customHeight="1">
      <c r="D54" s="81"/>
      <c r="E54" s="55"/>
      <c r="F54" s="55"/>
      <c r="G54" s="56"/>
      <c r="H54" s="84"/>
      <c r="I54" s="56"/>
      <c r="J54" s="55"/>
    </row>
    <row r="55" spans="4:10" ht="15" customHeight="1">
      <c r="D55" s="81"/>
      <c r="E55" s="55"/>
      <c r="F55" s="55"/>
      <c r="G55" s="56"/>
      <c r="H55" s="84"/>
      <c r="I55" s="56"/>
      <c r="J55" s="55"/>
    </row>
    <row r="56" spans="4:10" ht="15" customHeight="1">
      <c r="D56" s="81"/>
      <c r="E56" s="55"/>
      <c r="F56" s="55"/>
      <c r="G56" s="56"/>
      <c r="H56" s="84"/>
      <c r="I56" s="56"/>
      <c r="J56" s="55"/>
    </row>
    <row r="57" spans="4:10" ht="15" customHeight="1">
      <c r="D57" s="81"/>
      <c r="E57" s="55"/>
      <c r="F57" s="55"/>
      <c r="G57" s="56"/>
      <c r="H57" s="84"/>
      <c r="I57" s="56"/>
      <c r="J57" s="56"/>
    </row>
    <row r="58" spans="4:10" ht="15" customHeight="1">
      <c r="D58" s="83"/>
      <c r="E58" s="56"/>
      <c r="F58" s="56"/>
      <c r="G58" s="56"/>
      <c r="H58" s="84"/>
      <c r="I58" s="56"/>
      <c r="J58" s="55"/>
    </row>
    <row r="59" spans="4:10" ht="15" customHeight="1">
      <c r="D59" s="81"/>
      <c r="E59" s="56"/>
      <c r="F59" s="55"/>
      <c r="G59" s="56"/>
      <c r="H59" s="84"/>
      <c r="I59" s="56"/>
      <c r="J59" s="55"/>
    </row>
    <row r="60" spans="4:10" ht="15" customHeight="1">
      <c r="D60" s="81"/>
      <c r="E60" s="56"/>
      <c r="F60" s="55"/>
      <c r="G60" s="56"/>
      <c r="H60" s="84"/>
      <c r="I60" s="56"/>
      <c r="J60" s="56"/>
    </row>
    <row r="61" spans="4:10" ht="15" customHeight="1">
      <c r="D61" s="83"/>
      <c r="E61" s="56"/>
      <c r="F61" s="56"/>
      <c r="G61" s="56"/>
      <c r="H61" s="84"/>
      <c r="I61" s="56"/>
      <c r="J61" s="55"/>
    </row>
    <row r="62" spans="4:10" ht="15" customHeight="1">
      <c r="D62" s="83"/>
      <c r="E62" s="56"/>
      <c r="F62" s="56"/>
      <c r="G62" s="56"/>
      <c r="H62" s="84"/>
      <c r="I62" s="56"/>
      <c r="J62" s="55"/>
    </row>
    <row r="63" spans="4:10" ht="15" customHeight="1">
      <c r="D63" s="83"/>
      <c r="E63" s="56"/>
      <c r="F63" s="56"/>
      <c r="G63" s="56"/>
      <c r="H63" s="84"/>
      <c r="I63" s="56"/>
      <c r="J63" s="55"/>
    </row>
    <row r="64" spans="4:10" ht="15" customHeight="1">
      <c r="D64" s="81"/>
      <c r="E64" s="55"/>
      <c r="F64" s="55"/>
      <c r="G64" s="56"/>
      <c r="H64" s="84"/>
      <c r="I64" s="56"/>
      <c r="J64" s="55"/>
    </row>
    <row r="65" spans="4:10" ht="15" customHeight="1">
      <c r="D65" s="81"/>
      <c r="E65" s="55"/>
      <c r="F65" s="55"/>
      <c r="G65" s="56"/>
      <c r="H65" s="84"/>
      <c r="I65" s="56"/>
      <c r="J65" s="56"/>
    </row>
    <row r="66" spans="4:10" ht="15" customHeight="1">
      <c r="D66" s="81"/>
      <c r="E66" s="55"/>
      <c r="F66" s="55"/>
      <c r="G66" s="56"/>
      <c r="H66" s="84"/>
      <c r="I66" s="56"/>
      <c r="J66" s="56"/>
    </row>
    <row r="67" spans="4:10" ht="15" customHeight="1">
      <c r="D67" s="81"/>
      <c r="E67" s="55"/>
      <c r="F67" s="55"/>
      <c r="G67" s="56"/>
      <c r="H67" s="84"/>
      <c r="I67" s="56"/>
      <c r="J67" s="55"/>
    </row>
    <row r="68" spans="4:10" ht="15" customHeight="1">
      <c r="D68" s="81"/>
      <c r="E68" s="55"/>
      <c r="F68" s="55"/>
      <c r="G68" s="56"/>
      <c r="H68" s="84"/>
      <c r="I68" s="56"/>
      <c r="J68" s="55"/>
    </row>
    <row r="69" spans="4:10" ht="15" customHeight="1">
      <c r="D69" s="81"/>
      <c r="E69" s="55"/>
      <c r="F69" s="55"/>
      <c r="G69" s="56"/>
      <c r="H69" s="84"/>
      <c r="I69" s="56"/>
      <c r="J69" s="55"/>
    </row>
    <row r="70" spans="4:10" ht="15" customHeight="1">
      <c r="D70" s="81"/>
      <c r="E70" s="55"/>
      <c r="F70" s="55"/>
      <c r="G70" s="56"/>
      <c r="H70" s="84"/>
      <c r="I70" s="56"/>
      <c r="J70" s="55"/>
    </row>
    <row r="71" spans="4:10" ht="15" customHeight="1">
      <c r="D71" s="81"/>
      <c r="E71" s="55"/>
      <c r="F71" s="55"/>
      <c r="G71" s="56"/>
      <c r="H71" s="84"/>
      <c r="I71" s="56"/>
      <c r="J71" s="55"/>
    </row>
    <row r="72" spans="4:10" ht="15" customHeight="1">
      <c r="D72" s="81"/>
      <c r="E72" s="55"/>
      <c r="F72" s="55"/>
      <c r="G72" s="56"/>
      <c r="H72" s="84"/>
      <c r="I72" s="56"/>
      <c r="J72" s="55"/>
    </row>
    <row r="73" spans="4:10" ht="15" customHeight="1">
      <c r="D73" s="81"/>
      <c r="E73" s="55"/>
      <c r="F73" s="55"/>
      <c r="G73" s="56"/>
      <c r="H73" s="84"/>
      <c r="I73" s="56"/>
      <c r="J73" s="55"/>
    </row>
    <row r="74" spans="4:10" ht="15" customHeight="1">
      <c r="D74" s="81"/>
      <c r="E74" s="55"/>
      <c r="F74" s="55"/>
      <c r="G74" s="56"/>
      <c r="H74" s="84"/>
      <c r="I74" s="56"/>
      <c r="J74" s="55"/>
    </row>
    <row r="75" spans="4:10" ht="15" customHeight="1">
      <c r="D75" s="81"/>
      <c r="E75" s="55"/>
      <c r="F75" s="55"/>
      <c r="G75" s="56"/>
      <c r="H75" s="84"/>
      <c r="I75" s="56"/>
      <c r="J75" s="55"/>
    </row>
    <row r="76" spans="4:10" ht="15" customHeight="1">
      <c r="D76" s="81"/>
      <c r="E76" s="55"/>
      <c r="F76" s="55"/>
      <c r="G76" s="56"/>
      <c r="H76" s="84"/>
      <c r="I76" s="56"/>
      <c r="J76" s="55"/>
    </row>
    <row r="77" spans="4:10" ht="15" customHeight="1">
      <c r="D77" s="81"/>
      <c r="E77" s="55"/>
      <c r="F77" s="55"/>
      <c r="G77" s="56"/>
      <c r="H77" s="84"/>
      <c r="I77" s="56"/>
      <c r="J77" s="55"/>
    </row>
    <row r="78" spans="4:10" ht="15" customHeight="1">
      <c r="D78" s="81"/>
      <c r="E78" s="55"/>
      <c r="F78" s="55"/>
      <c r="G78" s="56"/>
      <c r="H78" s="84"/>
      <c r="I78" s="56"/>
      <c r="J78" s="55"/>
    </row>
    <row r="79" spans="4:10" ht="15" customHeight="1">
      <c r="D79" s="81"/>
      <c r="E79" s="55"/>
      <c r="F79" s="55"/>
      <c r="G79" s="56"/>
      <c r="H79" s="84"/>
      <c r="I79" s="56"/>
      <c r="J79" s="55"/>
    </row>
    <row r="80" spans="4:10" ht="15" customHeight="1">
      <c r="D80" s="81"/>
      <c r="E80" s="55"/>
      <c r="F80" s="55"/>
      <c r="G80" s="56"/>
      <c r="H80" s="84"/>
      <c r="I80" s="56"/>
      <c r="J80" s="56"/>
    </row>
    <row r="81" spans="4:10" ht="15" customHeight="1">
      <c r="D81" s="81"/>
      <c r="E81" s="55"/>
      <c r="F81" s="55"/>
      <c r="G81" s="56"/>
      <c r="H81" s="84"/>
      <c r="I81" s="56"/>
      <c r="J81" s="56"/>
    </row>
    <row r="82" spans="4:6" ht="15" customHeight="1">
      <c r="D82" s="82"/>
      <c r="E82" s="57"/>
      <c r="F82" s="57"/>
    </row>
    <row r="83" spans="4:6" ht="15" customHeight="1">
      <c r="D83" s="82"/>
      <c r="E83" s="57"/>
      <c r="F83" s="57"/>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68"/>
  <sheetViews>
    <sheetView zoomScaleSheetLayoutView="100" workbookViewId="0" topLeftCell="A1">
      <pane xSplit="2" ySplit="8" topLeftCell="C57" activePane="bottomRight" state="frozen"/>
      <selection pane="topLeft" activeCell="H33" sqref="H33"/>
      <selection pane="topRight" activeCell="H33" sqref="H33"/>
      <selection pane="bottomLeft" activeCell="H33" sqref="H33"/>
      <selection pane="bottomRight" activeCell="F53" sqref="F53"/>
    </sheetView>
  </sheetViews>
  <sheetFormatPr defaultColWidth="9.00390625" defaultRowHeight="12.75" customHeight="1"/>
  <cols>
    <col min="1" max="1" width="3.375" style="11" customWidth="1"/>
    <col min="2" max="2" width="40.625" style="12" customWidth="1"/>
    <col min="3" max="3" width="14.50390625" style="37" bestFit="1" customWidth="1"/>
    <col min="4" max="4" width="4.25390625" style="12" customWidth="1"/>
    <col min="5" max="5" width="13.625" style="45" customWidth="1"/>
    <col min="6" max="6" width="13.375" style="12" bestFit="1" customWidth="1"/>
    <col min="7" max="16384" width="9.00390625" style="12" customWidth="1"/>
  </cols>
  <sheetData>
    <row r="1" ht="12.75" customHeight="1">
      <c r="A1" s="11" t="s">
        <v>71</v>
      </c>
    </row>
    <row r="2" ht="12.75" customHeight="1">
      <c r="A2" s="75" t="s">
        <v>182</v>
      </c>
    </row>
    <row r="3" ht="12.75" customHeight="1">
      <c r="A3" s="75"/>
    </row>
    <row r="4" ht="12.75" customHeight="1">
      <c r="A4" s="11" t="s">
        <v>148</v>
      </c>
    </row>
    <row r="6" spans="3:5" ht="12.75" customHeight="1">
      <c r="C6" s="176" t="s">
        <v>191</v>
      </c>
      <c r="D6" s="102"/>
      <c r="E6" s="176" t="s">
        <v>192</v>
      </c>
    </row>
    <row r="7" spans="3:5" ht="12.75" customHeight="1">
      <c r="C7" s="177" t="s">
        <v>243</v>
      </c>
      <c r="D7" s="25"/>
      <c r="E7" s="177" t="s">
        <v>122</v>
      </c>
    </row>
    <row r="8" spans="3:5" ht="12.75" customHeight="1">
      <c r="C8" s="178" t="s">
        <v>35</v>
      </c>
      <c r="D8" s="25"/>
      <c r="E8" s="178" t="s">
        <v>35</v>
      </c>
    </row>
    <row r="9" spans="3:5" ht="12.75" customHeight="1">
      <c r="C9" s="110"/>
      <c r="D9" s="25"/>
      <c r="E9" s="106"/>
    </row>
    <row r="10" spans="1:7" ht="12.75" customHeight="1">
      <c r="A10" s="11" t="s">
        <v>76</v>
      </c>
      <c r="C10" s="111">
        <v>30915</v>
      </c>
      <c r="E10" s="107">
        <v>32057</v>
      </c>
      <c r="G10" s="28"/>
    </row>
    <row r="11" spans="1:5" ht="12.75" customHeight="1">
      <c r="A11" s="11" t="s">
        <v>209</v>
      </c>
      <c r="C11" s="111">
        <v>27101</v>
      </c>
      <c r="E11" s="107">
        <v>28112</v>
      </c>
    </row>
    <row r="12" spans="1:5" ht="12.75" customHeight="1">
      <c r="A12" s="11" t="s">
        <v>210</v>
      </c>
      <c r="C12" s="111">
        <v>43</v>
      </c>
      <c r="E12" s="107">
        <v>124</v>
      </c>
    </row>
    <row r="13" spans="1:5" ht="12.75" customHeight="1">
      <c r="A13" s="11" t="s">
        <v>211</v>
      </c>
      <c r="C13" s="111">
        <v>2793</v>
      </c>
      <c r="E13" s="107">
        <v>3288</v>
      </c>
    </row>
    <row r="14" spans="1:5" ht="12.75" customHeight="1">
      <c r="A14" s="11" t="s">
        <v>62</v>
      </c>
      <c r="C14" s="110">
        <v>6069</v>
      </c>
      <c r="E14" s="106">
        <v>7113</v>
      </c>
    </row>
    <row r="15" spans="1:5" ht="12.75" customHeight="1">
      <c r="A15" s="11" t="s">
        <v>124</v>
      </c>
      <c r="C15" s="110">
        <v>3468</v>
      </c>
      <c r="E15" s="106">
        <v>3183</v>
      </c>
    </row>
    <row r="16" spans="3:5" ht="12.75" customHeight="1">
      <c r="C16" s="111"/>
      <c r="E16" s="107"/>
    </row>
    <row r="17" spans="1:5" ht="12.75" customHeight="1">
      <c r="A17" s="11" t="s">
        <v>36</v>
      </c>
      <c r="C17" s="111"/>
      <c r="E17" s="107"/>
    </row>
    <row r="18" spans="2:6" ht="12.75" customHeight="1">
      <c r="B18" s="36" t="s">
        <v>63</v>
      </c>
      <c r="C18" s="111">
        <v>30586</v>
      </c>
      <c r="E18" s="106">
        <f>31602</f>
        <v>31602</v>
      </c>
      <c r="F18" s="28"/>
    </row>
    <row r="19" spans="2:6" ht="12.75" customHeight="1">
      <c r="B19" s="36" t="s">
        <v>130</v>
      </c>
      <c r="C19" s="110">
        <v>119282</v>
      </c>
      <c r="D19" s="237"/>
      <c r="E19" s="106">
        <v>104147</v>
      </c>
      <c r="F19" s="28"/>
    </row>
    <row r="20" spans="2:5" ht="12.75" customHeight="1">
      <c r="B20" s="36" t="s">
        <v>50</v>
      </c>
      <c r="C20" s="111">
        <v>19891</v>
      </c>
      <c r="E20" s="106">
        <v>23397</v>
      </c>
    </row>
    <row r="21" spans="2:6" ht="12.75" customHeight="1">
      <c r="B21" s="36" t="s">
        <v>49</v>
      </c>
      <c r="C21" s="111">
        <v>127829</v>
      </c>
      <c r="E21" s="106">
        <v>129803</v>
      </c>
      <c r="F21" s="28"/>
    </row>
    <row r="22" spans="2:6" ht="12.75" customHeight="1">
      <c r="B22" s="36" t="s">
        <v>125</v>
      </c>
      <c r="C22" s="111">
        <v>251</v>
      </c>
      <c r="E22" s="106">
        <v>316</v>
      </c>
      <c r="F22" s="28"/>
    </row>
    <row r="23" spans="2:5" ht="12.75" customHeight="1">
      <c r="B23" s="36" t="s">
        <v>37</v>
      </c>
      <c r="C23" s="111">
        <v>2883</v>
      </c>
      <c r="E23" s="107">
        <v>3342</v>
      </c>
    </row>
    <row r="24" spans="2:6" ht="12.75" customHeight="1">
      <c r="B24" s="36" t="s">
        <v>213</v>
      </c>
      <c r="C24" s="111">
        <v>1131</v>
      </c>
      <c r="E24" s="107">
        <v>49571</v>
      </c>
      <c r="F24" s="28"/>
    </row>
    <row r="25" spans="2:5" ht="12.75" customHeight="1">
      <c r="B25" s="36"/>
      <c r="C25" s="112"/>
      <c r="E25" s="108"/>
    </row>
    <row r="26" spans="3:7" ht="12.75" customHeight="1">
      <c r="C26" s="111">
        <f>SUM(C18:C25)</f>
        <v>301853</v>
      </c>
      <c r="E26" s="107">
        <f>SUM(E18:E25)</f>
        <v>342178</v>
      </c>
      <c r="F26" s="28"/>
      <c r="G26" s="28"/>
    </row>
    <row r="27" spans="3:5" ht="12.75" customHeight="1">
      <c r="C27" s="111"/>
      <c r="E27" s="107"/>
    </row>
    <row r="28" spans="1:5" ht="12.75" customHeight="1">
      <c r="A28" s="11" t="s">
        <v>38</v>
      </c>
      <c r="C28" s="111"/>
      <c r="E28" s="107"/>
    </row>
    <row r="29" spans="2:5" ht="12.75" customHeight="1">
      <c r="B29" s="36" t="s">
        <v>51</v>
      </c>
      <c r="C29" s="111">
        <v>11226</v>
      </c>
      <c r="D29" s="29"/>
      <c r="E29" s="107">
        <v>5114</v>
      </c>
    </row>
    <row r="30" spans="2:6" ht="12.75" customHeight="1">
      <c r="B30" s="36" t="s">
        <v>131</v>
      </c>
      <c r="C30" s="111">
        <v>54429</v>
      </c>
      <c r="E30" s="107">
        <v>51720</v>
      </c>
      <c r="F30" s="28"/>
    </row>
    <row r="31" spans="2:5" ht="12.75" customHeight="1">
      <c r="B31" s="36" t="s">
        <v>212</v>
      </c>
      <c r="C31" s="111">
        <v>46</v>
      </c>
      <c r="D31" s="29"/>
      <c r="E31" s="107">
        <v>58</v>
      </c>
    </row>
    <row r="32" spans="2:6" ht="12.75" customHeight="1">
      <c r="B32" s="36" t="s">
        <v>214</v>
      </c>
      <c r="C32" s="111">
        <v>74598</v>
      </c>
      <c r="E32" s="107">
        <v>68376</v>
      </c>
      <c r="F32" s="28"/>
    </row>
    <row r="33" spans="2:6" ht="12.75" customHeight="1">
      <c r="B33" s="36" t="s">
        <v>215</v>
      </c>
      <c r="C33" s="111">
        <v>1332</v>
      </c>
      <c r="E33" s="107">
        <f>498</f>
        <v>498</v>
      </c>
      <c r="F33" s="28"/>
    </row>
    <row r="34" spans="2:5" ht="12.75" customHeight="1">
      <c r="B34" s="36" t="s">
        <v>244</v>
      </c>
      <c r="C34" s="111">
        <v>0</v>
      </c>
      <c r="E34" s="107">
        <v>0</v>
      </c>
    </row>
    <row r="35" spans="3:6" ht="12.75" customHeight="1">
      <c r="C35" s="31">
        <f>SUM(C29:C34)</f>
        <v>141631</v>
      </c>
      <c r="E35" s="109">
        <f>SUM(E29:E34)</f>
        <v>125766</v>
      </c>
      <c r="F35" s="1"/>
    </row>
    <row r="36" spans="3:5" ht="12.75" customHeight="1">
      <c r="C36" s="111"/>
      <c r="E36" s="107"/>
    </row>
    <row r="37" spans="1:5" ht="12.75" customHeight="1">
      <c r="A37" s="11" t="s">
        <v>64</v>
      </c>
      <c r="C37" s="112">
        <f>+C26-C35</f>
        <v>160222</v>
      </c>
      <c r="E37" s="108">
        <f>+E26-E35</f>
        <v>216412</v>
      </c>
    </row>
    <row r="38" spans="3:5" ht="12.75" customHeight="1" thickBot="1">
      <c r="C38" s="114">
        <f>+SUM(C10:C15)+C37</f>
        <v>230611</v>
      </c>
      <c r="E38" s="115">
        <f>+SUM(E10:E15)+E37</f>
        <v>290289</v>
      </c>
    </row>
    <row r="39" spans="3:5" ht="12.75" customHeight="1" thickTop="1">
      <c r="C39" s="111"/>
      <c r="E39" s="107"/>
    </row>
    <row r="40" spans="1:5" ht="12.75" customHeight="1">
      <c r="A40" s="11" t="s">
        <v>19</v>
      </c>
      <c r="C40" s="111"/>
      <c r="E40" s="107"/>
    </row>
    <row r="41" spans="1:5" ht="12.75" customHeight="1">
      <c r="A41" s="11" t="s">
        <v>16</v>
      </c>
      <c r="C41" s="110">
        <v>142150</v>
      </c>
      <c r="E41" s="107">
        <v>142150</v>
      </c>
    </row>
    <row r="42" spans="1:5" ht="12.75" customHeight="1">
      <c r="A42" s="11" t="s">
        <v>39</v>
      </c>
      <c r="C42" s="111"/>
      <c r="E42" s="107"/>
    </row>
    <row r="43" spans="2:6" ht="12.75" customHeight="1">
      <c r="B43" s="36" t="s">
        <v>218</v>
      </c>
      <c r="C43" s="111">
        <v>12323</v>
      </c>
      <c r="E43" s="107">
        <v>12323</v>
      </c>
      <c r="F43" s="34"/>
    </row>
    <row r="44" spans="2:6" ht="12.75" customHeight="1">
      <c r="B44" s="36" t="s">
        <v>23</v>
      </c>
      <c r="C44" s="111">
        <v>51960</v>
      </c>
      <c r="D44" s="29"/>
      <c r="E44" s="107">
        <v>50796</v>
      </c>
      <c r="F44" s="234"/>
    </row>
    <row r="45" spans="2:6" ht="12.75" customHeight="1">
      <c r="B45" s="36" t="s">
        <v>217</v>
      </c>
      <c r="C45" s="111">
        <v>2345</v>
      </c>
      <c r="D45" s="38"/>
      <c r="E45" s="107">
        <v>8448</v>
      </c>
      <c r="F45" s="234"/>
    </row>
    <row r="46" spans="1:6" ht="12.75" customHeight="1">
      <c r="A46" s="11" t="s">
        <v>17</v>
      </c>
      <c r="B46" s="36"/>
      <c r="C46" s="112">
        <v>-1774</v>
      </c>
      <c r="E46" s="108">
        <v>0</v>
      </c>
      <c r="F46" s="234"/>
    </row>
    <row r="47" spans="3:7" ht="12.75" customHeight="1">
      <c r="C47" s="111">
        <f>SUM(C41:C46)</f>
        <v>207004</v>
      </c>
      <c r="E47" s="107">
        <f>SUM(E41:E46)</f>
        <v>213717</v>
      </c>
      <c r="F47" s="28"/>
      <c r="G47" s="28"/>
    </row>
    <row r="48" spans="3:6" ht="12.75" customHeight="1">
      <c r="C48" s="111"/>
      <c r="E48" s="107"/>
      <c r="F48" s="28"/>
    </row>
    <row r="49" spans="1:6" ht="12.75" customHeight="1">
      <c r="A49" s="11" t="s">
        <v>70</v>
      </c>
      <c r="C49" s="111">
        <f>14126</f>
        <v>14126</v>
      </c>
      <c r="E49" s="107">
        <v>14182</v>
      </c>
      <c r="F49" s="28"/>
    </row>
    <row r="50" spans="1:5" ht="12.75" customHeight="1">
      <c r="A50" s="11" t="s">
        <v>25</v>
      </c>
      <c r="C50" s="111">
        <v>7878</v>
      </c>
      <c r="E50" s="107">
        <v>60811</v>
      </c>
    </row>
    <row r="51" spans="1:6" ht="12.75" customHeight="1">
      <c r="A51" s="11" t="s">
        <v>26</v>
      </c>
      <c r="C51" s="111">
        <v>0</v>
      </c>
      <c r="E51" s="107">
        <v>0</v>
      </c>
      <c r="F51" s="28"/>
    </row>
    <row r="52" spans="1:5" ht="12.75" customHeight="1">
      <c r="A52" s="11" t="s">
        <v>65</v>
      </c>
      <c r="C52" s="111">
        <v>1603</v>
      </c>
      <c r="E52" s="107">
        <v>1579</v>
      </c>
    </row>
    <row r="53" spans="3:7" ht="12.75" customHeight="1" thickBot="1">
      <c r="C53" s="114">
        <f>SUM(C47:C52)</f>
        <v>230611</v>
      </c>
      <c r="E53" s="115">
        <f>SUM(E47:E52)</f>
        <v>290289</v>
      </c>
      <c r="F53" s="28"/>
      <c r="G53" s="4"/>
    </row>
    <row r="54" spans="3:5" ht="12.75" customHeight="1" thickTop="1">
      <c r="C54" s="111"/>
      <c r="E54" s="107"/>
    </row>
    <row r="55" spans="1:5" ht="12.75" customHeight="1">
      <c r="A55" s="15" t="s">
        <v>230</v>
      </c>
      <c r="C55" s="235"/>
      <c r="E55" s="235"/>
    </row>
    <row r="56" spans="1:6" ht="12.75" customHeight="1">
      <c r="A56" s="11" t="s">
        <v>166</v>
      </c>
      <c r="C56" s="236">
        <v>1.45</v>
      </c>
      <c r="D56" s="16"/>
      <c r="E56" s="118">
        <v>1.45</v>
      </c>
      <c r="F56" s="28"/>
    </row>
    <row r="57" spans="3:6" ht="12.75" customHeight="1">
      <c r="C57" s="136"/>
      <c r="E57" s="135"/>
      <c r="F57" s="142"/>
    </row>
    <row r="58" ht="12.75" customHeight="1">
      <c r="C58" s="143"/>
    </row>
    <row r="60" spans="3:5" ht="12.75" customHeight="1">
      <c r="C60" s="113"/>
      <c r="E60" s="70"/>
    </row>
    <row r="63" ht="12.75" customHeight="1">
      <c r="C63" s="253"/>
    </row>
    <row r="64" ht="12.75" customHeight="1">
      <c r="E64" s="254"/>
    </row>
    <row r="65" ht="12.75" customHeight="1">
      <c r="E65" s="254"/>
    </row>
    <row r="67" spans="3:5" ht="12.75" customHeight="1">
      <c r="C67" s="143"/>
      <c r="E67" s="255"/>
    </row>
    <row r="68" ht="12.75" customHeight="1">
      <c r="C68" s="143"/>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89"/>
  <sheetViews>
    <sheetView workbookViewId="0" topLeftCell="A1">
      <pane xSplit="2" ySplit="7" topLeftCell="C74" activePane="bottomRight" state="frozen"/>
      <selection pane="topLeft" activeCell="H33" sqref="H33"/>
      <selection pane="topRight" activeCell="H33" sqref="H33"/>
      <selection pane="bottomLeft" activeCell="H33" sqref="H33"/>
      <selection pane="bottomRight" activeCell="A22" sqref="A22"/>
    </sheetView>
  </sheetViews>
  <sheetFormatPr defaultColWidth="9.00390625" defaultRowHeight="12.75" customHeight="1"/>
  <cols>
    <col min="1" max="1" width="40.625" style="12" customWidth="1"/>
    <col min="2" max="2" width="4.625" style="12" customWidth="1"/>
    <col min="3" max="3" width="13.50390625" style="37" customWidth="1"/>
    <col min="4" max="4" width="2.75390625" style="12" customWidth="1"/>
    <col min="5" max="5" width="13.50390625" style="45" customWidth="1"/>
    <col min="6" max="16384" width="9.00390625" style="12" customWidth="1"/>
  </cols>
  <sheetData>
    <row r="1" ht="12.75" customHeight="1">
      <c r="A1" s="11" t="s">
        <v>71</v>
      </c>
    </row>
    <row r="2" ht="12.75" customHeight="1">
      <c r="A2" s="75" t="s">
        <v>182</v>
      </c>
    </row>
    <row r="4" ht="12.75" customHeight="1">
      <c r="A4" s="11" t="s">
        <v>135</v>
      </c>
    </row>
    <row r="5" spans="3:5" ht="12.75" customHeight="1">
      <c r="C5" s="179" t="s">
        <v>191</v>
      </c>
      <c r="D5" s="52"/>
      <c r="E5" s="182" t="s">
        <v>191</v>
      </c>
    </row>
    <row r="6" spans="3:5" ht="12.75" customHeight="1">
      <c r="C6" s="180" t="s">
        <v>243</v>
      </c>
      <c r="D6" s="52"/>
      <c r="E6" s="184" t="s">
        <v>123</v>
      </c>
    </row>
    <row r="7" spans="3:5" ht="12.75" customHeight="1">
      <c r="C7" s="181" t="s">
        <v>35</v>
      </c>
      <c r="D7" s="25"/>
      <c r="E7" s="183" t="s">
        <v>35</v>
      </c>
    </row>
    <row r="8" spans="3:5" ht="12.75" customHeight="1">
      <c r="C8" s="116"/>
      <c r="D8" s="25"/>
      <c r="E8" s="172"/>
    </row>
    <row r="9" spans="1:5" s="29" customFormat="1" ht="12.75" customHeight="1">
      <c r="A9" s="29" t="s">
        <v>136</v>
      </c>
      <c r="C9" s="101">
        <v>6689</v>
      </c>
      <c r="E9" s="48">
        <v>4534</v>
      </c>
    </row>
    <row r="10" spans="3:5" s="29" customFormat="1" ht="12.75" customHeight="1">
      <c r="C10" s="101"/>
      <c r="E10" s="48"/>
    </row>
    <row r="11" spans="1:5" s="29" customFormat="1" ht="12.75" customHeight="1">
      <c r="A11" s="29" t="s">
        <v>195</v>
      </c>
      <c r="C11" s="101"/>
      <c r="E11" s="48"/>
    </row>
    <row r="12" spans="1:5" s="29" customFormat="1" ht="12.75" customHeight="1">
      <c r="A12" s="29" t="s">
        <v>138</v>
      </c>
      <c r="C12" s="101">
        <v>1878</v>
      </c>
      <c r="E12" s="48">
        <v>1633</v>
      </c>
    </row>
    <row r="13" spans="1:5" s="29" customFormat="1" ht="12.75" customHeight="1">
      <c r="A13" s="29" t="s">
        <v>137</v>
      </c>
      <c r="C13" s="101">
        <v>5506</v>
      </c>
      <c r="E13" s="48">
        <v>4705</v>
      </c>
    </row>
    <row r="14" spans="3:5" s="29" customFormat="1" ht="12.75" customHeight="1">
      <c r="C14" s="101"/>
      <c r="E14" s="48"/>
    </row>
    <row r="15" spans="1:5" s="29" customFormat="1" ht="12.75" customHeight="1">
      <c r="A15" s="29" t="s">
        <v>139</v>
      </c>
      <c r="C15" s="130">
        <f>SUM(C9:C14)</f>
        <v>14073</v>
      </c>
      <c r="E15" s="173">
        <f>SUM(E9:E14)</f>
        <v>10872</v>
      </c>
    </row>
    <row r="16" spans="3:5" s="29" customFormat="1" ht="12.75" customHeight="1">
      <c r="C16" s="101"/>
      <c r="E16" s="48"/>
    </row>
    <row r="17" spans="1:5" s="29" customFormat="1" ht="12.75" customHeight="1">
      <c r="A17" s="29" t="s">
        <v>140</v>
      </c>
      <c r="C17" s="101">
        <v>5559</v>
      </c>
      <c r="E17" s="48">
        <v>-8687</v>
      </c>
    </row>
    <row r="18" spans="1:5" s="29" customFormat="1" ht="12.75" customHeight="1">
      <c r="A18" s="29" t="s">
        <v>141</v>
      </c>
      <c r="C18" s="101">
        <v>-16891</v>
      </c>
      <c r="E18" s="48">
        <v>-21902</v>
      </c>
    </row>
    <row r="19" spans="1:5" s="29" customFormat="1" ht="12.75" customHeight="1">
      <c r="A19" s="29" t="s">
        <v>142</v>
      </c>
      <c r="C19" s="101">
        <v>3933</v>
      </c>
      <c r="E19" s="48">
        <v>5812</v>
      </c>
    </row>
    <row r="20" spans="3:5" s="29" customFormat="1" ht="12.75" customHeight="1">
      <c r="C20" s="131"/>
      <c r="E20" s="117"/>
    </row>
    <row r="21" spans="1:6" s="29" customFormat="1" ht="12.75" customHeight="1">
      <c r="A21" s="29" t="s">
        <v>193</v>
      </c>
      <c r="C21" s="132">
        <f>SUM(C15:C20)</f>
        <v>6674</v>
      </c>
      <c r="E21" s="174">
        <f>SUM(E15:E20)</f>
        <v>-13905</v>
      </c>
      <c r="F21" s="26"/>
    </row>
    <row r="22" spans="3:5" s="29" customFormat="1" ht="12.75" customHeight="1">
      <c r="C22" s="101"/>
      <c r="E22" s="48"/>
    </row>
    <row r="23" spans="1:5" s="29" customFormat="1" ht="12.75" customHeight="1">
      <c r="A23" s="29" t="s">
        <v>52</v>
      </c>
      <c r="C23" s="101">
        <v>-1916</v>
      </c>
      <c r="E23" s="48">
        <v>-1161</v>
      </c>
    </row>
    <row r="24" spans="1:5" s="29" customFormat="1" ht="12.75" customHeight="1">
      <c r="A24" s="29" t="s">
        <v>53</v>
      </c>
      <c r="C24" s="101">
        <v>522</v>
      </c>
      <c r="E24" s="48">
        <v>495</v>
      </c>
    </row>
    <row r="25" spans="1:5" s="29" customFormat="1" ht="12.75" customHeight="1">
      <c r="A25" s="29" t="s">
        <v>110</v>
      </c>
      <c r="C25" s="101">
        <v>-2687</v>
      </c>
      <c r="E25" s="48">
        <v>-3138</v>
      </c>
    </row>
    <row r="26" spans="3:5" s="29" customFormat="1" ht="12.75" customHeight="1">
      <c r="C26" s="101"/>
      <c r="E26" s="48"/>
    </row>
    <row r="27" spans="1:5" s="30" customFormat="1" ht="12.75" customHeight="1">
      <c r="A27" s="30" t="s">
        <v>111</v>
      </c>
      <c r="C27" s="133">
        <f>SUM(C21:C26)</f>
        <v>2593</v>
      </c>
      <c r="E27" s="175">
        <f>SUM(E21:E26)</f>
        <v>-17709</v>
      </c>
    </row>
    <row r="28" spans="3:5" s="29" customFormat="1" ht="12.75" customHeight="1">
      <c r="C28" s="101"/>
      <c r="E28" s="48"/>
    </row>
    <row r="29" spans="1:5" s="29" customFormat="1" ht="12.75" customHeight="1">
      <c r="A29" s="29" t="s">
        <v>112</v>
      </c>
      <c r="C29" s="101"/>
      <c r="E29" s="48"/>
    </row>
    <row r="30" spans="1:5" s="29" customFormat="1" ht="12.75" customHeight="1">
      <c r="A30" s="29" t="s">
        <v>161</v>
      </c>
      <c r="C30" s="101">
        <v>98</v>
      </c>
      <c r="E30" s="48">
        <v>946</v>
      </c>
    </row>
    <row r="31" spans="1:5" s="29" customFormat="1" ht="12.75" customHeight="1">
      <c r="A31" s="29" t="s">
        <v>162</v>
      </c>
      <c r="C31" s="101">
        <v>-2225</v>
      </c>
      <c r="E31" s="48">
        <v>-4032</v>
      </c>
    </row>
    <row r="32" spans="1:5" s="29" customFormat="1" ht="12.75" customHeight="1">
      <c r="A32" s="29" t="s">
        <v>117</v>
      </c>
      <c r="C32" s="101">
        <v>0</v>
      </c>
      <c r="E32" s="48">
        <v>24</v>
      </c>
    </row>
    <row r="33" spans="1:5" s="29" customFormat="1" ht="12.75" customHeight="1">
      <c r="A33" s="29" t="s">
        <v>120</v>
      </c>
      <c r="C33" s="101">
        <v>0</v>
      </c>
      <c r="E33" s="48">
        <v>187</v>
      </c>
    </row>
    <row r="34" spans="1:5" s="29" customFormat="1" ht="12.75" customHeight="1">
      <c r="A34" s="51"/>
      <c r="C34" s="101"/>
      <c r="E34" s="48"/>
    </row>
    <row r="35" spans="1:5" s="30" customFormat="1" ht="12.75" customHeight="1">
      <c r="A35" s="30" t="s">
        <v>113</v>
      </c>
      <c r="C35" s="133">
        <f>SUM(C30:C34)</f>
        <v>-2127</v>
      </c>
      <c r="E35" s="175">
        <f>SUM(E30:E34)</f>
        <v>-2875</v>
      </c>
    </row>
    <row r="36" spans="1:5" s="29" customFormat="1" ht="12.75" customHeight="1">
      <c r="A36" s="51"/>
      <c r="C36" s="101"/>
      <c r="E36" s="48"/>
    </row>
    <row r="37" spans="1:5" s="29" customFormat="1" ht="12.75" customHeight="1">
      <c r="A37" s="29" t="s">
        <v>114</v>
      </c>
      <c r="C37" s="101"/>
      <c r="E37" s="48"/>
    </row>
    <row r="38" spans="1:5" s="29" customFormat="1" ht="12.75" customHeight="1">
      <c r="A38" s="29" t="s">
        <v>169</v>
      </c>
      <c r="C38" s="101">
        <v>579</v>
      </c>
      <c r="E38" s="48">
        <v>-542</v>
      </c>
    </row>
    <row r="39" spans="1:5" s="29" customFormat="1" ht="12.75" customHeight="1">
      <c r="A39" s="29" t="s">
        <v>143</v>
      </c>
      <c r="C39" s="101">
        <v>4590</v>
      </c>
      <c r="E39" s="48">
        <v>13707</v>
      </c>
    </row>
    <row r="40" spans="1:5" s="29" customFormat="1" ht="12.75" customHeight="1" hidden="1">
      <c r="A40" s="29" t="s">
        <v>168</v>
      </c>
      <c r="C40" s="101">
        <v>0</v>
      </c>
      <c r="E40" s="48">
        <v>0</v>
      </c>
    </row>
    <row r="41" spans="1:5" s="29" customFormat="1" ht="12.75" customHeight="1">
      <c r="A41" s="29" t="s">
        <v>18</v>
      </c>
      <c r="C41" s="101">
        <v>-1774</v>
      </c>
      <c r="E41" s="48">
        <v>0</v>
      </c>
    </row>
    <row r="42" spans="1:5" s="29" customFormat="1" ht="12.75" customHeight="1" hidden="1">
      <c r="A42" s="29" t="s">
        <v>0</v>
      </c>
      <c r="C42" s="101">
        <v>0</v>
      </c>
      <c r="E42" s="48">
        <v>0</v>
      </c>
    </row>
    <row r="43" spans="1:5" s="29" customFormat="1" ht="12.75" customHeight="1">
      <c r="A43" s="29" t="s">
        <v>1</v>
      </c>
      <c r="C43" s="101">
        <v>-1512</v>
      </c>
      <c r="E43" s="48">
        <v>0</v>
      </c>
    </row>
    <row r="44" spans="3:5" s="29" customFormat="1" ht="12.75" customHeight="1">
      <c r="C44" s="101"/>
      <c r="E44" s="48"/>
    </row>
    <row r="45" spans="1:5" s="30" customFormat="1" ht="12.75" customHeight="1">
      <c r="A45" s="30" t="s">
        <v>194</v>
      </c>
      <c r="C45" s="133">
        <f>SUM(C38:C44)</f>
        <v>1883</v>
      </c>
      <c r="E45" s="175">
        <f>SUM(E38:E44)</f>
        <v>13165</v>
      </c>
    </row>
    <row r="46" spans="3:5" s="29" customFormat="1" ht="12.75" customHeight="1">
      <c r="C46" s="101"/>
      <c r="E46" s="48"/>
    </row>
    <row r="47" spans="1:5" s="29" customFormat="1" ht="12.75" customHeight="1">
      <c r="A47" s="29" t="s">
        <v>145</v>
      </c>
      <c r="C47" s="101">
        <f>+C27+C35+C45</f>
        <v>2349</v>
      </c>
      <c r="E47" s="48">
        <f>+E27+E35+E45</f>
        <v>-7419</v>
      </c>
    </row>
    <row r="48" spans="3:5" s="29" customFormat="1" ht="12.75" customHeight="1">
      <c r="C48" s="101"/>
      <c r="E48" s="48"/>
    </row>
    <row r="49" spans="1:5" s="29" customFormat="1" ht="12.75" customHeight="1">
      <c r="A49" s="29" t="s">
        <v>144</v>
      </c>
      <c r="C49" s="101">
        <v>-7512</v>
      </c>
      <c r="E49" s="48">
        <v>4019</v>
      </c>
    </row>
    <row r="50" spans="3:5" s="29" customFormat="1" ht="12.75" customHeight="1">
      <c r="C50" s="101"/>
      <c r="E50" s="48"/>
    </row>
    <row r="51" spans="1:5" s="29" customFormat="1" ht="12.75" customHeight="1">
      <c r="A51" s="29" t="s">
        <v>146</v>
      </c>
      <c r="C51" s="101">
        <v>1115</v>
      </c>
      <c r="E51" s="48">
        <v>-41</v>
      </c>
    </row>
    <row r="52" spans="3:6" s="29" customFormat="1" ht="12.75" customHeight="1">
      <c r="C52" s="101"/>
      <c r="E52" s="48"/>
      <c r="F52" s="137"/>
    </row>
    <row r="53" spans="1:6" s="29" customFormat="1" ht="12.75" customHeight="1" thickBot="1">
      <c r="A53" s="29" t="s">
        <v>106</v>
      </c>
      <c r="C53" s="141">
        <f>SUM(C47:C51)</f>
        <v>-4048</v>
      </c>
      <c r="E53" s="169">
        <f>SUM(E47:E51)</f>
        <v>-3441</v>
      </c>
      <c r="F53" s="137"/>
    </row>
    <row r="54" spans="3:6" s="29" customFormat="1" ht="12.75" customHeight="1" thickTop="1">
      <c r="C54" s="101"/>
      <c r="E54" s="48"/>
      <c r="F54" s="137"/>
    </row>
    <row r="55" ht="12.75" customHeight="1" hidden="1">
      <c r="A55" s="11" t="str">
        <f>+A1</f>
        <v>MITRAJAYA HOLDINGS BERHAD (268257-T)</v>
      </c>
    </row>
    <row r="56" ht="12.75" customHeight="1" hidden="1">
      <c r="A56" s="11" t="str">
        <f>+A2</f>
        <v>INTERIM FINANCIAL REPORT FOR THE PERIOD ENDED 30 JUNE 2005</v>
      </c>
    </row>
    <row r="57" ht="12.75" customHeight="1" hidden="1"/>
    <row r="58" ht="12.75" customHeight="1" hidden="1">
      <c r="A58" s="11" t="s">
        <v>208</v>
      </c>
    </row>
    <row r="59" ht="12.75" customHeight="1">
      <c r="A59" s="11"/>
    </row>
    <row r="60" spans="1:6" s="29" customFormat="1" ht="12.75" customHeight="1">
      <c r="A60" s="30" t="s">
        <v>163</v>
      </c>
      <c r="C60" s="101"/>
      <c r="E60" s="48"/>
      <c r="F60" s="138"/>
    </row>
    <row r="61" spans="3:5" s="29" customFormat="1" ht="12.75" customHeight="1">
      <c r="C61" s="101"/>
      <c r="E61" s="48"/>
    </row>
    <row r="62" spans="1:5" s="29" customFormat="1" ht="12.75" customHeight="1">
      <c r="A62" s="12" t="s">
        <v>160</v>
      </c>
      <c r="C62" s="101">
        <v>1131</v>
      </c>
      <c r="D62" s="9"/>
      <c r="E62" s="48">
        <v>47446</v>
      </c>
    </row>
    <row r="63" spans="1:5" s="29" customFormat="1" ht="12.75" customHeight="1">
      <c r="A63" s="29" t="s">
        <v>115</v>
      </c>
      <c r="C63" s="101">
        <v>2883</v>
      </c>
      <c r="D63" s="129"/>
      <c r="E63" s="48">
        <v>4855</v>
      </c>
    </row>
    <row r="64" spans="1:5" s="29" customFormat="1" ht="12.75" customHeight="1">
      <c r="A64" s="29" t="s">
        <v>116</v>
      </c>
      <c r="C64" s="131">
        <v>-8062</v>
      </c>
      <c r="E64" s="117">
        <v>-8606</v>
      </c>
    </row>
    <row r="65" spans="3:5" s="29" customFormat="1" ht="12.75" customHeight="1">
      <c r="C65" s="101">
        <f>SUM(C62:C64)</f>
        <v>-4048</v>
      </c>
      <c r="E65" s="48">
        <f>SUM(E62:E64)</f>
        <v>43695</v>
      </c>
    </row>
    <row r="66" spans="1:5" s="29" customFormat="1" ht="12.75" customHeight="1">
      <c r="A66" s="29" t="s">
        <v>205</v>
      </c>
      <c r="C66" s="101"/>
      <c r="E66" s="48"/>
    </row>
    <row r="67" spans="1:5" s="29" customFormat="1" ht="12.75" customHeight="1">
      <c r="A67" s="139" t="s">
        <v>206</v>
      </c>
      <c r="C67" s="101"/>
      <c r="E67" s="48"/>
    </row>
    <row r="68" spans="1:5" s="29" customFormat="1" ht="12.75" customHeight="1">
      <c r="A68" s="139" t="s">
        <v>207</v>
      </c>
      <c r="C68" s="101">
        <v>0</v>
      </c>
      <c r="E68" s="48">
        <v>-46133</v>
      </c>
    </row>
    <row r="69" spans="1:5" s="29" customFormat="1" ht="12.75" customHeight="1">
      <c r="A69" s="140" t="s">
        <v>119</v>
      </c>
      <c r="C69" s="101">
        <v>0</v>
      </c>
      <c r="E69" s="48">
        <v>-1003</v>
      </c>
    </row>
    <row r="70" spans="3:5" s="29" customFormat="1" ht="12.75" customHeight="1" thickBot="1">
      <c r="C70" s="141">
        <f>SUM(C65:C69)</f>
        <v>-4048</v>
      </c>
      <c r="E70" s="169">
        <f>SUM(E65:E69)</f>
        <v>-3441</v>
      </c>
    </row>
    <row r="71" spans="3:5" s="29" customFormat="1" ht="12.75" customHeight="1" thickTop="1">
      <c r="C71" s="33"/>
      <c r="E71" s="6"/>
    </row>
    <row r="72" spans="3:5" s="29" customFormat="1" ht="12.75" customHeight="1">
      <c r="C72" s="33"/>
      <c r="E72" s="6"/>
    </row>
    <row r="73" spans="3:5" s="29" customFormat="1" ht="12.75" customHeight="1">
      <c r="C73" s="33"/>
      <c r="E73" s="6"/>
    </row>
    <row r="74" spans="3:5" s="29" customFormat="1" ht="12.75" customHeight="1">
      <c r="C74" s="33"/>
      <c r="E74" s="6"/>
    </row>
    <row r="75" spans="3:5" s="29" customFormat="1" ht="12.75" customHeight="1">
      <c r="C75" s="116"/>
      <c r="E75" s="172"/>
    </row>
    <row r="76" spans="3:5" s="29" customFormat="1" ht="12.75" customHeight="1">
      <c r="C76" s="33"/>
      <c r="E76" s="172"/>
    </row>
    <row r="77" spans="3:5" s="29" customFormat="1" ht="12.75" customHeight="1">
      <c r="C77" s="33" t="s">
        <v>24</v>
      </c>
      <c r="E77" s="6"/>
    </row>
    <row r="78" spans="3:5" s="29" customFormat="1" ht="12.75" customHeight="1">
      <c r="C78" s="33"/>
      <c r="E78" s="6"/>
    </row>
    <row r="79" spans="3:5" s="29" customFormat="1" ht="12.75" customHeight="1">
      <c r="C79" s="33"/>
      <c r="E79" s="6"/>
    </row>
    <row r="80" spans="3:5" s="29" customFormat="1" ht="12.75" customHeight="1">
      <c r="C80" s="33"/>
      <c r="E80" s="6"/>
    </row>
    <row r="81" spans="3:5" s="29" customFormat="1" ht="12.75" customHeight="1">
      <c r="C81" s="33"/>
      <c r="E81" s="6"/>
    </row>
    <row r="82" spans="3:5" s="29" customFormat="1" ht="12.75" customHeight="1">
      <c r="C82" s="33"/>
      <c r="E82" s="6"/>
    </row>
    <row r="83" spans="3:5" s="29" customFormat="1" ht="12.75" customHeight="1">
      <c r="C83" s="33"/>
      <c r="E83" s="6"/>
    </row>
    <row r="84" spans="3:5" s="29" customFormat="1" ht="12.75" customHeight="1">
      <c r="C84" s="33"/>
      <c r="E84" s="6"/>
    </row>
    <row r="85" spans="3:5" s="29" customFormat="1" ht="12.75" customHeight="1">
      <c r="C85" s="33"/>
      <c r="E85" s="6"/>
    </row>
    <row r="86" ht="12.75" customHeight="1">
      <c r="E86" s="6"/>
    </row>
    <row r="88" ht="12.75" customHeight="1">
      <c r="C88" s="113"/>
    </row>
    <row r="89" ht="12.75" customHeight="1">
      <c r="E89" s="70"/>
    </row>
  </sheetData>
  <printOptions horizontalCentered="1"/>
  <pageMargins left="0.5" right="0" top="0.5" bottom="0" header="0" footer="0"/>
  <pageSetup fitToHeight="1" fitToWidth="1" horizontalDpi="600" verticalDpi="600" orientation="portrait" paperSize="9" scale="88" r:id="rId2"/>
  <rowBreaks count="1" manualBreakCount="1">
    <brk id="54"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32"/>
  <sheetViews>
    <sheetView workbookViewId="0" topLeftCell="A1">
      <pane xSplit="2" ySplit="9" topLeftCell="F25" activePane="bottomRight" state="frozen"/>
      <selection pane="topLeft" activeCell="H33" sqref="H33"/>
      <selection pane="topRight" activeCell="H33" sqref="H33"/>
      <selection pane="bottomLeft" activeCell="H33" sqref="H33"/>
      <selection pane="bottomRight" activeCell="G6" sqref="G6"/>
    </sheetView>
  </sheetViews>
  <sheetFormatPr defaultColWidth="9.00390625" defaultRowHeight="12.75" customHeight="1"/>
  <cols>
    <col min="1" max="1" width="32.125" style="12" customWidth="1"/>
    <col min="2" max="2" width="2.625" style="12" customWidth="1"/>
    <col min="3" max="3" width="13.625" style="12" customWidth="1"/>
    <col min="4" max="4" width="1.625" style="12" customWidth="1"/>
    <col min="5" max="5" width="13.625" style="12" customWidth="1"/>
    <col min="6" max="6" width="1.625" style="12" customWidth="1"/>
    <col min="7" max="7" width="13.625" style="12" customWidth="1"/>
    <col min="8" max="8" width="1.4921875" style="12" customWidth="1"/>
    <col min="9" max="9" width="13.625" style="12" customWidth="1"/>
    <col min="10" max="10" width="1.625" style="12" customWidth="1"/>
    <col min="11" max="11" width="13.625" style="12" customWidth="1"/>
    <col min="12" max="16384" width="9.00390625" style="12" customWidth="1"/>
  </cols>
  <sheetData>
    <row r="1" spans="1:4" ht="12.75" customHeight="1">
      <c r="A1" s="11" t="s">
        <v>71</v>
      </c>
      <c r="B1" s="75"/>
      <c r="D1" s="4"/>
    </row>
    <row r="2" spans="1:4" ht="12.75" customHeight="1">
      <c r="A2" s="75" t="s">
        <v>182</v>
      </c>
      <c r="B2" s="75"/>
      <c r="D2" s="4"/>
    </row>
    <row r="3" ht="12.75" customHeight="1">
      <c r="D3" s="4"/>
    </row>
    <row r="4" spans="1:2" ht="12.75" customHeight="1">
      <c r="A4" s="11" t="s">
        <v>164</v>
      </c>
      <c r="B4" s="11"/>
    </row>
    <row r="6" spans="3:11" ht="12.75" customHeight="1">
      <c r="C6" s="17"/>
      <c r="D6" s="17"/>
      <c r="E6" s="17" t="s">
        <v>29</v>
      </c>
      <c r="F6" s="17"/>
      <c r="G6" s="32"/>
      <c r="H6" s="32"/>
      <c r="I6" s="32"/>
      <c r="J6" s="17"/>
      <c r="K6" s="17"/>
    </row>
    <row r="7" spans="3:11" ht="12.75" customHeight="1">
      <c r="C7" s="17" t="s">
        <v>149</v>
      </c>
      <c r="D7" s="17"/>
      <c r="E7" s="17" t="s">
        <v>150</v>
      </c>
      <c r="F7" s="17"/>
      <c r="G7" s="17" t="s">
        <v>27</v>
      </c>
      <c r="H7" s="17"/>
      <c r="I7" s="17" t="s">
        <v>47</v>
      </c>
      <c r="J7" s="17"/>
      <c r="K7" s="17"/>
    </row>
    <row r="8" spans="3:11" ht="12.75" customHeight="1">
      <c r="C8" s="17" t="s">
        <v>28</v>
      </c>
      <c r="D8" s="17"/>
      <c r="E8" s="17" t="s">
        <v>28</v>
      </c>
      <c r="F8" s="17"/>
      <c r="G8" s="17" t="s">
        <v>151</v>
      </c>
      <c r="H8" s="17"/>
      <c r="I8" s="17" t="s">
        <v>45</v>
      </c>
      <c r="J8" s="17"/>
      <c r="K8" s="17" t="s">
        <v>31</v>
      </c>
    </row>
    <row r="9" spans="3:11" ht="12.75" customHeight="1">
      <c r="C9" s="17" t="s">
        <v>35</v>
      </c>
      <c r="D9" s="17"/>
      <c r="E9" s="17" t="s">
        <v>35</v>
      </c>
      <c r="F9" s="17"/>
      <c r="G9" s="17" t="s">
        <v>35</v>
      </c>
      <c r="H9" s="17"/>
      <c r="I9" s="17" t="s">
        <v>35</v>
      </c>
      <c r="J9" s="17"/>
      <c r="K9" s="17" t="s">
        <v>35</v>
      </c>
    </row>
    <row r="10" spans="3:11" ht="12.75" customHeight="1">
      <c r="C10" s="17"/>
      <c r="D10" s="17"/>
      <c r="E10" s="17"/>
      <c r="F10" s="17"/>
      <c r="G10" s="17"/>
      <c r="H10" s="17"/>
      <c r="I10" s="17"/>
      <c r="J10" s="17"/>
      <c r="K10" s="17"/>
    </row>
    <row r="11" spans="1:11" ht="12.75" customHeight="1">
      <c r="A11" s="145" t="s">
        <v>183</v>
      </c>
      <c r="C11" s="7"/>
      <c r="E11" s="7"/>
      <c r="G11" s="2"/>
      <c r="H11" s="8"/>
      <c r="I11" s="8"/>
      <c r="K11" s="7"/>
    </row>
    <row r="12" spans="1:11" ht="12.75" customHeight="1">
      <c r="A12" s="12" t="s">
        <v>69</v>
      </c>
      <c r="C12" s="63">
        <v>142150</v>
      </c>
      <c r="E12" s="63">
        <v>20771</v>
      </c>
      <c r="G12" s="63">
        <v>50796</v>
      </c>
      <c r="H12" s="63"/>
      <c r="I12" s="240">
        <v>0</v>
      </c>
      <c r="K12" s="63">
        <f>SUM(C12:J12)</f>
        <v>213717</v>
      </c>
    </row>
    <row r="13" spans="1:11" ht="12.75" customHeight="1">
      <c r="A13" s="12" t="s">
        <v>67</v>
      </c>
      <c r="C13" s="239"/>
      <c r="E13" s="239"/>
      <c r="G13" s="239">
        <v>-4</v>
      </c>
      <c r="H13" s="63"/>
      <c r="I13" s="241">
        <v>0</v>
      </c>
      <c r="K13" s="239">
        <f>SUM(C13:J13)</f>
        <v>-4</v>
      </c>
    </row>
    <row r="14" spans="1:11" ht="12.75" customHeight="1">
      <c r="A14" s="12" t="s">
        <v>54</v>
      </c>
      <c r="C14" s="63">
        <f>SUM(C12:C13)</f>
        <v>142150</v>
      </c>
      <c r="E14" s="63">
        <f>SUM(E12:E13)</f>
        <v>20771</v>
      </c>
      <c r="G14" s="63">
        <f>SUM(G12:G13)</f>
        <v>50792</v>
      </c>
      <c r="H14" s="63"/>
      <c r="I14" s="240">
        <f>SUM(I12:I13)</f>
        <v>0</v>
      </c>
      <c r="K14" s="63">
        <f>SUM(K12:K13)</f>
        <v>213713</v>
      </c>
    </row>
    <row r="15" spans="3:11" ht="12.75" customHeight="1">
      <c r="C15" s="63"/>
      <c r="E15" s="63"/>
      <c r="G15" s="63"/>
      <c r="H15" s="63"/>
      <c r="I15" s="63"/>
      <c r="K15" s="63"/>
    </row>
    <row r="16" spans="1:11" ht="12.75" customHeight="1">
      <c r="A16" s="12" t="s">
        <v>177</v>
      </c>
      <c r="C16" s="245">
        <v>0</v>
      </c>
      <c r="D16" s="21"/>
      <c r="E16" s="64">
        <v>-6103</v>
      </c>
      <c r="F16" s="21"/>
      <c r="G16" s="71">
        <v>1168</v>
      </c>
      <c r="H16" s="71"/>
      <c r="I16" s="71">
        <v>-1774</v>
      </c>
      <c r="J16" s="21"/>
      <c r="K16" s="63">
        <f>SUM(C16:J16)</f>
        <v>-6709</v>
      </c>
    </row>
    <row r="17" spans="3:11" ht="12.75" customHeight="1">
      <c r="C17" s="66"/>
      <c r="D17" s="21"/>
      <c r="E17" s="66"/>
      <c r="F17" s="21"/>
      <c r="G17" s="66"/>
      <c r="H17" s="64"/>
      <c r="I17" s="66"/>
      <c r="J17" s="21"/>
      <c r="K17" s="66"/>
    </row>
    <row r="18" spans="1:11" ht="12.75" customHeight="1">
      <c r="A18" s="21"/>
      <c r="B18" s="21"/>
      <c r="C18" s="65"/>
      <c r="D18" s="21"/>
      <c r="E18" s="65"/>
      <c r="F18" s="21"/>
      <c r="G18" s="65"/>
      <c r="H18" s="65"/>
      <c r="I18" s="65"/>
      <c r="J18" s="21"/>
      <c r="K18" s="65"/>
    </row>
    <row r="19" spans="1:12" ht="12.75" customHeight="1" thickBot="1">
      <c r="A19" s="21" t="s">
        <v>184</v>
      </c>
      <c r="B19" s="21"/>
      <c r="C19" s="67">
        <f>SUM(C14:C17)</f>
        <v>142150</v>
      </c>
      <c r="D19" s="21"/>
      <c r="E19" s="67">
        <f>SUM(E14:E17)</f>
        <v>14668</v>
      </c>
      <c r="F19" s="21"/>
      <c r="G19" s="67">
        <f>SUM(G14:G17)</f>
        <v>51960</v>
      </c>
      <c r="H19" s="65"/>
      <c r="I19" s="67">
        <f>SUM(I14:I17)</f>
        <v>-1774</v>
      </c>
      <c r="J19" s="68"/>
      <c r="K19" s="67">
        <f>SUM(K14:K17)</f>
        <v>207004</v>
      </c>
      <c r="L19" s="168"/>
    </row>
    <row r="20" spans="3:9" ht="12.75" customHeight="1" thickTop="1">
      <c r="C20" s="63"/>
      <c r="E20" s="63"/>
      <c r="G20" s="63"/>
      <c r="H20" s="63"/>
      <c r="I20" s="63"/>
    </row>
    <row r="21" spans="1:11" ht="12.75" customHeight="1">
      <c r="A21" s="145" t="s">
        <v>185</v>
      </c>
      <c r="C21" s="7"/>
      <c r="E21" s="167"/>
      <c r="G21" s="167"/>
      <c r="H21" s="167"/>
      <c r="I21" s="167"/>
      <c r="K21" s="7"/>
    </row>
    <row r="22" spans="1:11" ht="12.75" customHeight="1">
      <c r="A22" s="12" t="s">
        <v>105</v>
      </c>
      <c r="C22" s="63">
        <v>142150</v>
      </c>
      <c r="E22" s="63">
        <v>15364</v>
      </c>
      <c r="G22" s="63">
        <v>47318</v>
      </c>
      <c r="H22" s="63"/>
      <c r="I22" s="240">
        <v>0</v>
      </c>
      <c r="K22" s="63">
        <f>SUM(C22:J22)</f>
        <v>204832</v>
      </c>
    </row>
    <row r="23" spans="3:11" ht="12.75" customHeight="1">
      <c r="C23" s="63"/>
      <c r="E23" s="63"/>
      <c r="G23" s="63"/>
      <c r="H23" s="63"/>
      <c r="I23" s="240"/>
      <c r="K23" s="63"/>
    </row>
    <row r="24" spans="1:11" ht="12.75" customHeight="1">
      <c r="A24" s="12" t="s">
        <v>177</v>
      </c>
      <c r="C24" s="245">
        <v>0</v>
      </c>
      <c r="D24" s="21"/>
      <c r="E24" s="64">
        <v>1841</v>
      </c>
      <c r="F24" s="21"/>
      <c r="G24" s="71">
        <v>1675</v>
      </c>
      <c r="H24" s="71"/>
      <c r="I24" s="242">
        <v>0</v>
      </c>
      <c r="J24" s="21"/>
      <c r="K24" s="63">
        <f>SUM(C24:J24)</f>
        <v>3516</v>
      </c>
    </row>
    <row r="25" spans="3:11" ht="12.75" customHeight="1">
      <c r="C25" s="66"/>
      <c r="D25" s="21"/>
      <c r="E25" s="66"/>
      <c r="F25" s="21"/>
      <c r="G25" s="66"/>
      <c r="H25" s="64"/>
      <c r="I25" s="243"/>
      <c r="J25" s="21"/>
      <c r="K25" s="66"/>
    </row>
    <row r="26" spans="1:11" ht="12.75" customHeight="1">
      <c r="A26" s="21"/>
      <c r="B26" s="21"/>
      <c r="C26" s="65"/>
      <c r="D26" s="21"/>
      <c r="E26" s="65"/>
      <c r="F26" s="21"/>
      <c r="G26" s="65"/>
      <c r="H26" s="65"/>
      <c r="I26" s="20"/>
      <c r="J26" s="21"/>
      <c r="K26" s="65"/>
    </row>
    <row r="27" spans="1:12" ht="12.75" customHeight="1" thickBot="1">
      <c r="A27" s="21" t="s">
        <v>186</v>
      </c>
      <c r="B27" s="21"/>
      <c r="C27" s="67">
        <f>SUM(C22:C26)</f>
        <v>142150</v>
      </c>
      <c r="D27" s="21"/>
      <c r="E27" s="67">
        <f>SUM(E22:E26)</f>
        <v>17205</v>
      </c>
      <c r="F27" s="21"/>
      <c r="G27" s="67">
        <f>SUM(G22:G26)</f>
        <v>48993</v>
      </c>
      <c r="H27" s="65"/>
      <c r="I27" s="244">
        <f>SUM(I22:I26)</f>
        <v>0</v>
      </c>
      <c r="J27" s="68"/>
      <c r="K27" s="67">
        <f>SUM(K22:K26)</f>
        <v>208348</v>
      </c>
      <c r="L27" s="168"/>
    </row>
    <row r="28" spans="3:11" ht="12.75" customHeight="1" thickTop="1">
      <c r="C28" s="63"/>
      <c r="E28" s="63"/>
      <c r="G28" s="63"/>
      <c r="H28" s="63"/>
      <c r="I28" s="240"/>
      <c r="K28" s="168"/>
    </row>
    <row r="29" spans="3:9" ht="12.75" customHeight="1">
      <c r="C29" s="63"/>
      <c r="E29" s="63"/>
      <c r="G29" s="63"/>
      <c r="H29" s="63"/>
      <c r="I29" s="63"/>
    </row>
    <row r="30" spans="3:9" ht="12.75" customHeight="1">
      <c r="C30" s="63"/>
      <c r="E30" s="63"/>
      <c r="G30" s="63"/>
      <c r="H30" s="63"/>
      <c r="I30" s="63"/>
    </row>
    <row r="31" spans="3:9" ht="12.75" customHeight="1">
      <c r="C31" s="63"/>
      <c r="E31" s="63"/>
      <c r="G31" s="63"/>
      <c r="H31" s="63"/>
      <c r="I31" s="63"/>
    </row>
    <row r="32" spans="3:9" ht="12.75" customHeight="1">
      <c r="C32" s="63"/>
      <c r="E32" s="63"/>
      <c r="G32" s="63"/>
      <c r="H32" s="63"/>
      <c r="I32" s="63"/>
    </row>
  </sheetData>
  <printOptions/>
  <pageMargins left="0.5" right="0.25" top="1" bottom="1" header="0.5" footer="0.5"/>
  <pageSetup fitToHeight="1" fitToWidth="1"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M236"/>
  <sheetViews>
    <sheetView tabSelected="1" view="pageBreakPreview" zoomScaleSheetLayoutView="100" workbookViewId="0" topLeftCell="A70">
      <selection activeCell="D84" sqref="D84"/>
    </sheetView>
  </sheetViews>
  <sheetFormatPr defaultColWidth="9.00390625" defaultRowHeight="12.75" customHeight="1"/>
  <cols>
    <col min="1" max="1" width="2.875" style="24" customWidth="1"/>
    <col min="2" max="2" width="3.125" style="21" customWidth="1"/>
    <col min="3" max="3" width="8.375" style="21" customWidth="1"/>
    <col min="4" max="4" width="11.125" style="21" customWidth="1"/>
    <col min="5" max="5" width="11.125" style="14" customWidth="1"/>
    <col min="6" max="6" width="12.875" style="21" customWidth="1"/>
    <col min="7" max="7" width="15.00390625" style="21" customWidth="1"/>
    <col min="8" max="8" width="15.125" style="21" bestFit="1" customWidth="1"/>
    <col min="9" max="9" width="12.50390625" style="21" customWidth="1"/>
    <col min="10" max="10" width="3.50390625" style="21" bestFit="1" customWidth="1"/>
    <col min="11" max="11" width="7.125" style="21" bestFit="1" customWidth="1"/>
    <col min="12" max="12" width="6.125" style="21" bestFit="1" customWidth="1"/>
    <col min="13" max="13" width="12.625" style="21" customWidth="1"/>
    <col min="14" max="16384" width="9.00390625" style="21" customWidth="1"/>
  </cols>
  <sheetData>
    <row r="1" ht="12.75" customHeight="1">
      <c r="A1" s="24" t="s">
        <v>71</v>
      </c>
    </row>
    <row r="2" ht="12.75" customHeight="1">
      <c r="A2" s="75" t="s">
        <v>182</v>
      </c>
    </row>
    <row r="4" ht="12.75" customHeight="1">
      <c r="A4" s="24" t="s">
        <v>40</v>
      </c>
    </row>
    <row r="6" spans="1:2" ht="12.75" customHeight="1">
      <c r="A6" s="24">
        <v>1</v>
      </c>
      <c r="B6" s="24" t="s">
        <v>220</v>
      </c>
    </row>
    <row r="8" spans="2:10" ht="12.75" customHeight="1">
      <c r="B8" s="147"/>
      <c r="C8" s="147"/>
      <c r="D8" s="147"/>
      <c r="E8" s="147"/>
      <c r="F8" s="147"/>
      <c r="G8" s="147"/>
      <c r="H8" s="147"/>
      <c r="I8" s="147"/>
      <c r="J8" s="148"/>
    </row>
    <row r="9" spans="2:10" ht="12.75" customHeight="1">
      <c r="B9" s="147"/>
      <c r="C9" s="147"/>
      <c r="D9" s="147"/>
      <c r="E9" s="147"/>
      <c r="F9" s="147"/>
      <c r="G9" s="147"/>
      <c r="H9" s="147"/>
      <c r="I9" s="147"/>
      <c r="J9" s="148"/>
    </row>
    <row r="10" spans="2:10" ht="12.75" customHeight="1">
      <c r="B10" s="147"/>
      <c r="C10" s="147"/>
      <c r="D10" s="147"/>
      <c r="E10" s="147"/>
      <c r="F10" s="147"/>
      <c r="G10" s="147"/>
      <c r="H10" s="147"/>
      <c r="I10" s="147"/>
      <c r="J10" s="148"/>
    </row>
    <row r="11" spans="2:10" ht="12.75" customHeight="1">
      <c r="B11" s="147"/>
      <c r="C11" s="147"/>
      <c r="D11" s="147"/>
      <c r="E11" s="147"/>
      <c r="F11" s="147"/>
      <c r="G11" s="147"/>
      <c r="H11" s="147"/>
      <c r="I11" s="147"/>
      <c r="J11" s="148"/>
    </row>
    <row r="12" spans="2:9" ht="12.75" customHeight="1">
      <c r="B12" s="149"/>
      <c r="C12" s="149"/>
      <c r="D12" s="149"/>
      <c r="E12" s="149"/>
      <c r="F12" s="149"/>
      <c r="G12" s="149"/>
      <c r="H12" s="149"/>
      <c r="I12" s="149"/>
    </row>
    <row r="13" spans="2:9" ht="12.75" customHeight="1">
      <c r="B13" s="149"/>
      <c r="C13" s="149"/>
      <c r="D13" s="149"/>
      <c r="E13" s="149"/>
      <c r="F13" s="149"/>
      <c r="G13" s="149"/>
      <c r="H13" s="149"/>
      <c r="I13" s="149"/>
    </row>
    <row r="14" spans="1:9" ht="12.75" customHeight="1">
      <c r="A14" s="24">
        <v>2</v>
      </c>
      <c r="B14" s="39" t="s">
        <v>165</v>
      </c>
      <c r="C14" s="149"/>
      <c r="D14" s="149"/>
      <c r="E14" s="149"/>
      <c r="F14" s="149"/>
      <c r="G14" s="149"/>
      <c r="H14" s="149"/>
      <c r="I14" s="149"/>
    </row>
    <row r="15" spans="2:9" ht="12.75" customHeight="1">
      <c r="B15" s="35"/>
      <c r="C15" s="149"/>
      <c r="D15" s="149"/>
      <c r="E15" s="149"/>
      <c r="F15" s="149"/>
      <c r="G15" s="149"/>
      <c r="H15" s="149"/>
      <c r="I15" s="149"/>
    </row>
    <row r="16" spans="2:9" ht="12.75" customHeight="1">
      <c r="B16" s="21" t="s">
        <v>216</v>
      </c>
      <c r="C16" s="149"/>
      <c r="D16" s="149"/>
      <c r="E16" s="149"/>
      <c r="F16" s="149"/>
      <c r="G16" s="149"/>
      <c r="H16" s="149"/>
      <c r="I16" s="149"/>
    </row>
    <row r="17" spans="2:9" ht="12.75" customHeight="1">
      <c r="B17" s="149"/>
      <c r="C17" s="149"/>
      <c r="D17" s="149"/>
      <c r="E17" s="149"/>
      <c r="F17" s="149"/>
      <c r="G17" s="149"/>
      <c r="H17" s="149"/>
      <c r="I17" s="149"/>
    </row>
    <row r="18" spans="1:2" s="40" customFormat="1" ht="12.75" customHeight="1">
      <c r="A18" s="39">
        <v>3</v>
      </c>
      <c r="B18" s="39" t="s">
        <v>9</v>
      </c>
    </row>
    <row r="19" spans="2:9" ht="12.75" customHeight="1">
      <c r="B19" s="35"/>
      <c r="C19" s="35"/>
      <c r="D19" s="35"/>
      <c r="E19" s="35"/>
      <c r="F19" s="35"/>
      <c r="G19" s="35"/>
      <c r="H19" s="35"/>
      <c r="I19" s="35"/>
    </row>
    <row r="20" spans="1:2" ht="12.75" customHeight="1">
      <c r="A20" s="21"/>
      <c r="B20" s="21" t="s">
        <v>41</v>
      </c>
    </row>
    <row r="22" spans="1:9" ht="12.75" customHeight="1">
      <c r="A22" s="24">
        <v>4</v>
      </c>
      <c r="B22" s="39" t="s">
        <v>152</v>
      </c>
      <c r="C22" s="149"/>
      <c r="D22" s="149"/>
      <c r="E22" s="149"/>
      <c r="F22" s="149"/>
      <c r="G22" s="149"/>
      <c r="H22" s="149"/>
      <c r="I22" s="149"/>
    </row>
    <row r="23" spans="2:9" ht="12.75" customHeight="1">
      <c r="B23" s="149"/>
      <c r="C23" s="149"/>
      <c r="D23" s="149"/>
      <c r="E23" s="149"/>
      <c r="F23" s="149"/>
      <c r="G23" s="149"/>
      <c r="H23" s="149"/>
      <c r="I23" s="149"/>
    </row>
    <row r="24" ht="12.75" customHeight="1">
      <c r="A24" s="21"/>
    </row>
    <row r="25" ht="12.75" customHeight="1">
      <c r="A25" s="21"/>
    </row>
    <row r="27" spans="1:2" ht="12.75" customHeight="1">
      <c r="A27" s="24">
        <v>5</v>
      </c>
      <c r="B27" s="24" t="s">
        <v>153</v>
      </c>
    </row>
    <row r="29" spans="2:9" ht="12.75" customHeight="1">
      <c r="B29" s="150"/>
      <c r="C29" s="150"/>
      <c r="D29" s="150"/>
      <c r="E29" s="150"/>
      <c r="F29" s="150"/>
      <c r="G29" s="150"/>
      <c r="H29" s="150"/>
      <c r="I29" s="150"/>
    </row>
    <row r="30" spans="2:9" ht="12.75" customHeight="1">
      <c r="B30" s="150"/>
      <c r="C30" s="150"/>
      <c r="D30" s="150"/>
      <c r="E30" s="150"/>
      <c r="F30" s="150"/>
      <c r="G30" s="150"/>
      <c r="H30" s="150"/>
      <c r="I30" s="150"/>
    </row>
    <row r="31" spans="2:9" ht="12.75" customHeight="1">
      <c r="B31" s="150"/>
      <c r="C31" s="150"/>
      <c r="D31" s="150"/>
      <c r="E31" s="150"/>
      <c r="F31" s="150"/>
      <c r="G31" s="150"/>
      <c r="H31" s="150"/>
      <c r="I31" s="150"/>
    </row>
    <row r="32" spans="1:9" s="40" customFormat="1" ht="12.75" customHeight="1">
      <c r="A32" s="24">
        <v>6</v>
      </c>
      <c r="B32" s="42" t="s">
        <v>11</v>
      </c>
      <c r="C32" s="42"/>
      <c r="D32" s="42"/>
      <c r="E32" s="151"/>
      <c r="F32" s="151"/>
      <c r="G32" s="151"/>
      <c r="H32" s="43"/>
      <c r="I32" s="43"/>
    </row>
    <row r="33" s="40" customFormat="1" ht="12.75" customHeight="1">
      <c r="A33" s="39"/>
    </row>
    <row r="34" spans="2:9" ht="12.75" customHeight="1">
      <c r="B34" s="35"/>
      <c r="C34" s="35"/>
      <c r="D34" s="35"/>
      <c r="E34" s="35"/>
      <c r="F34" s="35"/>
      <c r="G34" s="35"/>
      <c r="H34" s="35"/>
      <c r="I34" s="35"/>
    </row>
    <row r="35" spans="2:9" ht="12.75" customHeight="1">
      <c r="B35" s="35"/>
      <c r="C35" s="35"/>
      <c r="D35" s="35"/>
      <c r="E35" s="35"/>
      <c r="F35" s="35"/>
      <c r="G35" s="35"/>
      <c r="H35" s="35"/>
      <c r="I35" s="35"/>
    </row>
    <row r="36" spans="1:9" s="40" customFormat="1" ht="12.75" customHeight="1">
      <c r="A36" s="39"/>
      <c r="B36" s="150"/>
      <c r="C36" s="150"/>
      <c r="D36" s="150"/>
      <c r="E36" s="150"/>
      <c r="F36" s="150"/>
      <c r="G36" s="150"/>
      <c r="H36" s="150"/>
      <c r="I36" s="150"/>
    </row>
    <row r="37" spans="1:9" s="40" customFormat="1" ht="12.75" customHeight="1">
      <c r="A37" s="39"/>
      <c r="B37" s="150"/>
      <c r="C37" s="150"/>
      <c r="D37" s="150"/>
      <c r="E37" s="150"/>
      <c r="F37" s="150"/>
      <c r="G37" s="150"/>
      <c r="H37" s="150"/>
      <c r="I37" s="150"/>
    </row>
    <row r="38" spans="1:9" s="40" customFormat="1" ht="12.75" customHeight="1">
      <c r="A38" s="39"/>
      <c r="B38" s="150"/>
      <c r="C38" s="150"/>
      <c r="D38" s="150"/>
      <c r="E38" s="150"/>
      <c r="F38" s="150"/>
      <c r="G38" s="150"/>
      <c r="H38" s="150"/>
      <c r="I38" s="150"/>
    </row>
    <row r="39" spans="1:9" s="40" customFormat="1" ht="12.75" customHeight="1">
      <c r="A39" s="39"/>
      <c r="B39" s="150"/>
      <c r="C39" s="150"/>
      <c r="D39" s="150"/>
      <c r="E39" s="150"/>
      <c r="F39" s="150"/>
      <c r="G39" s="150"/>
      <c r="H39" s="150"/>
      <c r="I39" s="150"/>
    </row>
    <row r="40" spans="1:9" s="40" customFormat="1" ht="12.75" customHeight="1">
      <c r="A40" s="39"/>
      <c r="B40" s="150"/>
      <c r="C40" s="150"/>
      <c r="D40" s="150"/>
      <c r="E40" s="150"/>
      <c r="F40" s="150"/>
      <c r="G40" s="152"/>
      <c r="I40" s="150"/>
    </row>
    <row r="41" spans="1:9" s="40" customFormat="1" ht="12.75" customHeight="1">
      <c r="A41" s="39"/>
      <c r="B41" s="150"/>
      <c r="C41" s="150"/>
      <c r="D41" s="150"/>
      <c r="E41" s="150"/>
      <c r="F41" s="150"/>
      <c r="G41" s="152"/>
      <c r="I41" s="150"/>
    </row>
    <row r="42" spans="1:9" s="40" customFormat="1" ht="12.75" customHeight="1">
      <c r="A42" s="39"/>
      <c r="B42" s="150"/>
      <c r="C42" s="150"/>
      <c r="D42" s="150"/>
      <c r="E42" s="150"/>
      <c r="F42" s="150"/>
      <c r="G42" s="152"/>
      <c r="I42" s="150"/>
    </row>
    <row r="43" spans="1:9" s="40" customFormat="1" ht="12.75" customHeight="1">
      <c r="A43" s="39"/>
      <c r="G43" s="41"/>
      <c r="I43" s="150"/>
    </row>
    <row r="44" spans="1:9" s="40" customFormat="1" ht="12.75" customHeight="1">
      <c r="A44" s="39"/>
      <c r="B44" s="266" t="s">
        <v>239</v>
      </c>
      <c r="C44" s="267"/>
      <c r="D44" s="186" t="s">
        <v>231</v>
      </c>
      <c r="E44" s="214" t="s">
        <v>233</v>
      </c>
      <c r="F44" s="215" t="s">
        <v>234</v>
      </c>
      <c r="G44" s="216" t="s">
        <v>235</v>
      </c>
      <c r="H44" s="217" t="s">
        <v>31</v>
      </c>
      <c r="I44" s="150"/>
    </row>
    <row r="45" spans="1:9" s="40" customFormat="1" ht="12.75" customHeight="1">
      <c r="A45" s="39"/>
      <c r="B45" s="268"/>
      <c r="C45" s="269"/>
      <c r="D45" s="218" t="s">
        <v>240</v>
      </c>
      <c r="E45" s="219" t="s">
        <v>46</v>
      </c>
      <c r="F45" s="219" t="s">
        <v>46</v>
      </c>
      <c r="G45" s="219" t="s">
        <v>46</v>
      </c>
      <c r="H45" s="220" t="s">
        <v>236</v>
      </c>
      <c r="I45" s="150"/>
    </row>
    <row r="46" spans="1:9" s="40" customFormat="1" ht="12.75" customHeight="1">
      <c r="A46" s="39"/>
      <c r="B46" s="268"/>
      <c r="C46" s="269"/>
      <c r="D46" s="218" t="s">
        <v>232</v>
      </c>
      <c r="E46" s="219" t="s">
        <v>241</v>
      </c>
      <c r="F46" s="219" t="s">
        <v>241</v>
      </c>
      <c r="G46" s="219" t="s">
        <v>241</v>
      </c>
      <c r="H46" s="220" t="s">
        <v>237</v>
      </c>
      <c r="I46" s="150"/>
    </row>
    <row r="47" spans="1:9" s="40" customFormat="1" ht="12.75" customHeight="1">
      <c r="A47" s="39"/>
      <c r="B47" s="268"/>
      <c r="C47" s="269"/>
      <c r="D47" s="218"/>
      <c r="E47" s="219"/>
      <c r="F47" s="221"/>
      <c r="G47" s="222"/>
      <c r="H47" s="220" t="s">
        <v>238</v>
      </c>
      <c r="I47" s="150"/>
    </row>
    <row r="48" spans="1:9" s="40" customFormat="1" ht="12.75" customHeight="1">
      <c r="A48" s="39"/>
      <c r="B48" s="270"/>
      <c r="C48" s="271"/>
      <c r="D48" s="224"/>
      <c r="E48" s="223" t="s">
        <v>14</v>
      </c>
      <c r="F48" s="225" t="s">
        <v>14</v>
      </c>
      <c r="G48" s="223" t="s">
        <v>14</v>
      </c>
      <c r="H48" s="226" t="s">
        <v>14</v>
      </c>
      <c r="I48" s="150"/>
    </row>
    <row r="49" spans="1:9" s="40" customFormat="1" ht="21.75" customHeight="1">
      <c r="A49" s="39"/>
      <c r="B49" s="272">
        <v>38443</v>
      </c>
      <c r="C49" s="273"/>
      <c r="D49" s="213">
        <v>622100</v>
      </c>
      <c r="E49" s="229">
        <v>0.5</v>
      </c>
      <c r="F49" s="229">
        <v>0.52</v>
      </c>
      <c r="G49" s="230">
        <v>0.5053</v>
      </c>
      <c r="H49" s="227">
        <v>316673.21</v>
      </c>
      <c r="I49" s="150"/>
    </row>
    <row r="50" spans="1:9" s="40" customFormat="1" ht="21.75" customHeight="1">
      <c r="A50" s="39"/>
      <c r="B50" s="272">
        <v>38473</v>
      </c>
      <c r="C50" s="273"/>
      <c r="D50" s="213">
        <v>424500</v>
      </c>
      <c r="E50" s="229">
        <v>0.48</v>
      </c>
      <c r="F50" s="229">
        <v>0.505</v>
      </c>
      <c r="G50" s="229">
        <v>0.4977</v>
      </c>
      <c r="H50" s="227">
        <v>212839.63</v>
      </c>
      <c r="I50" s="150"/>
    </row>
    <row r="51" spans="1:9" s="40" customFormat="1" ht="21.75" customHeight="1">
      <c r="A51" s="39"/>
      <c r="B51" s="272">
        <v>38504</v>
      </c>
      <c r="C51" s="273"/>
      <c r="D51" s="213">
        <v>1749600</v>
      </c>
      <c r="E51" s="229">
        <v>0.46</v>
      </c>
      <c r="F51" s="229">
        <v>0.485</v>
      </c>
      <c r="G51" s="229">
        <v>0.4676</v>
      </c>
      <c r="H51" s="227">
        <v>823416.92</v>
      </c>
      <c r="I51" s="150"/>
    </row>
    <row r="52" spans="1:9" s="40" customFormat="1" ht="27" customHeight="1">
      <c r="A52" s="39"/>
      <c r="B52" s="274" t="s">
        <v>31</v>
      </c>
      <c r="C52" s="275"/>
      <c r="D52" s="228">
        <f>+D50+D49+D51</f>
        <v>2796200</v>
      </c>
      <c r="E52" s="231">
        <f>E51</f>
        <v>0.46</v>
      </c>
      <c r="F52" s="231">
        <f>F49</f>
        <v>0.52</v>
      </c>
      <c r="G52" s="232">
        <v>0.484</v>
      </c>
      <c r="H52" s="247">
        <f>+H50+H49+H51</f>
        <v>1352929.7600000002</v>
      </c>
      <c r="I52" s="246"/>
    </row>
    <row r="53" spans="2:9" ht="12.75" customHeight="1">
      <c r="B53" s="149"/>
      <c r="C53" s="149"/>
      <c r="D53" s="149"/>
      <c r="E53" s="149"/>
      <c r="F53" s="149"/>
      <c r="G53" s="149"/>
      <c r="H53" s="149"/>
      <c r="I53" s="149"/>
    </row>
    <row r="54" spans="1:9" ht="12.75" customHeight="1">
      <c r="A54" s="21"/>
      <c r="B54" s="149"/>
      <c r="C54" s="149"/>
      <c r="D54" s="149"/>
      <c r="E54" s="149"/>
      <c r="F54" s="149"/>
      <c r="G54" s="149"/>
      <c r="H54" s="149"/>
      <c r="I54" s="149"/>
    </row>
    <row r="55" spans="1:9" ht="12.75" customHeight="1">
      <c r="A55" s="21"/>
      <c r="B55" s="276" t="s">
        <v>91</v>
      </c>
      <c r="C55" s="276"/>
      <c r="D55" s="276"/>
      <c r="E55" s="276"/>
      <c r="F55" s="276"/>
      <c r="G55" s="276"/>
      <c r="H55" s="276"/>
      <c r="I55" s="276"/>
    </row>
    <row r="56" spans="1:9" ht="12.75" customHeight="1">
      <c r="A56" s="21"/>
      <c r="B56" s="276"/>
      <c r="C56" s="276"/>
      <c r="D56" s="276"/>
      <c r="E56" s="276"/>
      <c r="F56" s="276"/>
      <c r="G56" s="276"/>
      <c r="H56" s="276"/>
      <c r="I56" s="276"/>
    </row>
    <row r="57" spans="1:9" ht="27" customHeight="1">
      <c r="A57" s="21"/>
      <c r="B57" s="276"/>
      <c r="C57" s="276"/>
      <c r="D57" s="276"/>
      <c r="E57" s="276"/>
      <c r="F57" s="276"/>
      <c r="G57" s="276"/>
      <c r="H57" s="276"/>
      <c r="I57" s="276"/>
    </row>
    <row r="58" spans="1:9" ht="12.75" customHeight="1">
      <c r="A58" s="21"/>
      <c r="B58" s="208"/>
      <c r="C58" s="208"/>
      <c r="D58" s="208"/>
      <c r="E58" s="208"/>
      <c r="F58" s="208"/>
      <c r="G58" s="208"/>
      <c r="H58" s="208"/>
      <c r="I58" s="208"/>
    </row>
    <row r="59" spans="1:2" ht="12.75" customHeight="1">
      <c r="A59" s="24">
        <v>7</v>
      </c>
      <c r="B59" s="24" t="s">
        <v>154</v>
      </c>
    </row>
    <row r="60" ht="12.75" customHeight="1">
      <c r="B60" s="24"/>
    </row>
    <row r="61" spans="2:9" ht="12.75" customHeight="1">
      <c r="B61" s="280" t="s">
        <v>92</v>
      </c>
      <c r="C61" s="281"/>
      <c r="D61" s="281"/>
      <c r="E61" s="281"/>
      <c r="F61" s="281"/>
      <c r="G61" s="281"/>
      <c r="H61" s="281"/>
      <c r="I61" s="281"/>
    </row>
    <row r="62" spans="2:9" ht="12.75" customHeight="1">
      <c r="B62" s="149"/>
      <c r="C62" s="35"/>
      <c r="D62" s="35"/>
      <c r="E62" s="35"/>
      <c r="F62" s="35"/>
      <c r="G62" s="35"/>
      <c r="H62" s="35"/>
      <c r="I62" s="149"/>
    </row>
    <row r="63" spans="1:2" ht="12.75" customHeight="1">
      <c r="A63" s="24">
        <v>8</v>
      </c>
      <c r="B63" s="24" t="s">
        <v>228</v>
      </c>
    </row>
    <row r="64" ht="12.75" customHeight="1">
      <c r="B64" s="24"/>
    </row>
    <row r="65" spans="2:6" ht="12.75" customHeight="1">
      <c r="B65" s="21" t="s">
        <v>107</v>
      </c>
      <c r="F65" s="47"/>
    </row>
    <row r="66" spans="2:9" ht="12.75" customHeight="1">
      <c r="B66" s="149"/>
      <c r="C66" s="35"/>
      <c r="D66" s="35"/>
      <c r="E66" s="35"/>
      <c r="F66" s="35"/>
      <c r="G66" s="35"/>
      <c r="H66" s="35"/>
      <c r="I66" s="155"/>
    </row>
    <row r="67" spans="1:9" ht="12.75" customHeight="1">
      <c r="A67" s="24">
        <v>9</v>
      </c>
      <c r="B67" s="24" t="s">
        <v>155</v>
      </c>
      <c r="C67" s="35"/>
      <c r="D67" s="35"/>
      <c r="E67" s="35"/>
      <c r="F67" s="35"/>
      <c r="G67" s="35"/>
      <c r="H67" s="35"/>
      <c r="I67" s="149"/>
    </row>
    <row r="68" spans="2:9" ht="12.75" customHeight="1">
      <c r="B68" s="24"/>
      <c r="C68" s="35"/>
      <c r="D68" s="35"/>
      <c r="E68" s="35"/>
      <c r="F68" s="35"/>
      <c r="G68" s="35"/>
      <c r="H68" s="35"/>
      <c r="I68" s="149"/>
    </row>
    <row r="69" spans="2:9" ht="12.75" customHeight="1">
      <c r="B69" s="276" t="s">
        <v>170</v>
      </c>
      <c r="C69" s="256"/>
      <c r="D69" s="256"/>
      <c r="E69" s="256"/>
      <c r="F69" s="256"/>
      <c r="G69" s="256"/>
      <c r="H69" s="256"/>
      <c r="I69" s="256"/>
    </row>
    <row r="70" spans="2:9" ht="12.75" customHeight="1">
      <c r="B70" s="256"/>
      <c r="C70" s="256"/>
      <c r="D70" s="256"/>
      <c r="E70" s="256"/>
      <c r="F70" s="256"/>
      <c r="G70" s="256"/>
      <c r="H70" s="256"/>
      <c r="I70" s="256"/>
    </row>
    <row r="71" spans="2:9" ht="12.75" customHeight="1">
      <c r="B71" s="149"/>
      <c r="C71" s="35"/>
      <c r="D71" s="35"/>
      <c r="E71" s="35"/>
      <c r="F71" s="35"/>
      <c r="G71" s="35"/>
      <c r="H71" s="35"/>
      <c r="I71" s="149"/>
    </row>
    <row r="72" spans="1:9" ht="12.75" customHeight="1">
      <c r="A72" s="39">
        <v>10</v>
      </c>
      <c r="B72" s="39" t="s">
        <v>99</v>
      </c>
      <c r="C72" s="35"/>
      <c r="D72" s="35"/>
      <c r="E72" s="35"/>
      <c r="F72" s="35"/>
      <c r="G72" s="35"/>
      <c r="H72" s="35"/>
      <c r="I72" s="35"/>
    </row>
    <row r="73" spans="1:9" ht="12.75" customHeight="1">
      <c r="A73" s="39"/>
      <c r="B73" s="39"/>
      <c r="C73" s="35"/>
      <c r="D73" s="35"/>
      <c r="E73" s="35"/>
      <c r="F73" s="35"/>
      <c r="G73" s="35"/>
      <c r="H73" s="35"/>
      <c r="I73" s="35"/>
    </row>
    <row r="74" spans="2:12" ht="12.75" customHeight="1">
      <c r="B74" s="257" t="s">
        <v>93</v>
      </c>
      <c r="C74" s="258"/>
      <c r="D74" s="258"/>
      <c r="E74" s="258"/>
      <c r="F74" s="258"/>
      <c r="G74" s="258"/>
      <c r="H74" s="258"/>
      <c r="I74" s="258"/>
      <c r="L74" s="185"/>
    </row>
    <row r="75" spans="2:9" ht="12.75" customHeight="1">
      <c r="B75" s="156"/>
      <c r="C75" s="156"/>
      <c r="D75" s="156"/>
      <c r="E75" s="156"/>
      <c r="F75" s="156"/>
      <c r="G75" s="156"/>
      <c r="H75" s="156"/>
      <c r="I75" s="156"/>
    </row>
    <row r="76" spans="1:2" ht="12.75" customHeight="1">
      <c r="A76" s="24">
        <v>11</v>
      </c>
      <c r="B76" s="24" t="s">
        <v>223</v>
      </c>
    </row>
    <row r="77" ht="12.75" customHeight="1">
      <c r="B77" s="24"/>
    </row>
    <row r="78" spans="2:9" ht="12.75" customHeight="1">
      <c r="B78" s="257" t="s">
        <v>133</v>
      </c>
      <c r="C78" s="258"/>
      <c r="D78" s="258"/>
      <c r="E78" s="258"/>
      <c r="F78" s="258"/>
      <c r="G78" s="258"/>
      <c r="H78" s="258"/>
      <c r="I78" s="258"/>
    </row>
    <row r="79" ht="12.75" customHeight="1">
      <c r="E79" s="21"/>
    </row>
    <row r="80" spans="1:5" ht="12.75" customHeight="1">
      <c r="A80" s="24">
        <v>12</v>
      </c>
      <c r="B80" s="24" t="s">
        <v>198</v>
      </c>
      <c r="E80" s="21"/>
    </row>
    <row r="81" ht="12.75" customHeight="1">
      <c r="E81" s="21"/>
    </row>
    <row r="82" ht="12.75" customHeight="1">
      <c r="E82" s="21"/>
    </row>
    <row r="83" ht="12.75" customHeight="1">
      <c r="E83" s="19"/>
    </row>
    <row r="84" spans="2:9" ht="12.75" customHeight="1">
      <c r="B84" s="35"/>
      <c r="C84" s="35"/>
      <c r="D84" s="35"/>
      <c r="E84" s="35"/>
      <c r="F84" s="35"/>
      <c r="G84" s="35"/>
      <c r="H84" s="35"/>
      <c r="I84" s="35"/>
    </row>
    <row r="85" spans="1:2" ht="12.75" customHeight="1">
      <c r="A85" s="24">
        <v>13</v>
      </c>
      <c r="B85" s="24" t="s">
        <v>199</v>
      </c>
    </row>
    <row r="86" spans="2:12" ht="12.75" customHeight="1">
      <c r="B86" s="24"/>
      <c r="K86" s="14"/>
      <c r="L86" s="14"/>
    </row>
    <row r="87" spans="2:13" ht="12.75" customHeight="1">
      <c r="B87" s="24"/>
      <c r="K87" s="14"/>
      <c r="L87" s="14"/>
      <c r="M87" s="207"/>
    </row>
    <row r="88" spans="2:13" ht="12.75" customHeight="1">
      <c r="B88" s="24"/>
      <c r="K88" s="14"/>
      <c r="L88" s="14"/>
      <c r="M88" s="207"/>
    </row>
    <row r="89" spans="2:13" ht="12.75" customHeight="1">
      <c r="B89" s="24"/>
      <c r="K89" s="14"/>
      <c r="L89" s="14"/>
      <c r="M89" s="207"/>
    </row>
    <row r="90" ht="12.75" customHeight="1">
      <c r="B90" s="24"/>
    </row>
    <row r="91" ht="12.75" customHeight="1">
      <c r="B91" s="24"/>
    </row>
    <row r="92" ht="12.75" customHeight="1">
      <c r="B92" s="24"/>
    </row>
    <row r="93" ht="12.75" customHeight="1">
      <c r="B93" s="24"/>
    </row>
    <row r="94" ht="12.75" customHeight="1">
      <c r="B94" s="24"/>
    </row>
    <row r="95" ht="12.75" customHeight="1">
      <c r="B95" s="24"/>
    </row>
    <row r="96" spans="1:9" ht="12.75" customHeight="1">
      <c r="A96" s="24">
        <v>14</v>
      </c>
      <c r="B96" s="24" t="s">
        <v>229</v>
      </c>
      <c r="F96" s="14"/>
      <c r="G96" s="10"/>
      <c r="H96" s="14"/>
      <c r="I96" s="14"/>
    </row>
    <row r="97" spans="2:9" ht="12.75" customHeight="1">
      <c r="B97" s="24"/>
      <c r="F97" s="14"/>
      <c r="G97" s="10"/>
      <c r="H97" s="14"/>
      <c r="I97" s="14"/>
    </row>
    <row r="98" spans="2:9" ht="12.75" customHeight="1">
      <c r="B98" s="24"/>
      <c r="F98" s="14"/>
      <c r="G98" s="14"/>
      <c r="H98" s="14"/>
      <c r="I98" s="14"/>
    </row>
    <row r="99" spans="2:9" ht="12.75" customHeight="1">
      <c r="B99" s="24"/>
      <c r="F99" s="14"/>
      <c r="G99" s="14"/>
      <c r="H99" s="14"/>
      <c r="I99" s="14"/>
    </row>
    <row r="100" spans="2:9" ht="12.75" customHeight="1">
      <c r="B100" s="24"/>
      <c r="F100" s="14"/>
      <c r="G100" s="14"/>
      <c r="H100" s="14"/>
      <c r="I100" s="14"/>
    </row>
    <row r="101" spans="2:9" ht="12.75" customHeight="1">
      <c r="B101" s="24"/>
      <c r="F101" s="14"/>
      <c r="G101" s="14"/>
      <c r="H101" s="14"/>
      <c r="I101" s="14"/>
    </row>
    <row r="102" spans="2:9" ht="12.75" customHeight="1">
      <c r="B102" s="24"/>
      <c r="F102" s="14"/>
      <c r="G102" s="14"/>
      <c r="H102" s="14"/>
      <c r="I102" s="14"/>
    </row>
    <row r="103" spans="2:9" ht="12.75" customHeight="1">
      <c r="B103" s="24"/>
      <c r="F103" s="14"/>
      <c r="G103" s="14"/>
      <c r="H103" s="14"/>
      <c r="I103" s="14"/>
    </row>
    <row r="104" spans="2:9" ht="12.75" customHeight="1">
      <c r="B104" s="24"/>
      <c r="F104" s="14"/>
      <c r="G104" s="14"/>
      <c r="H104" s="14"/>
      <c r="I104" s="14"/>
    </row>
    <row r="105" spans="2:9" ht="12.75" customHeight="1">
      <c r="B105" s="24"/>
      <c r="F105" s="14"/>
      <c r="G105" s="14"/>
      <c r="H105" s="14"/>
      <c r="I105" s="14"/>
    </row>
    <row r="106" spans="1:2" ht="12.75" customHeight="1">
      <c r="A106" s="24">
        <v>15</v>
      </c>
      <c r="B106" s="24" t="s">
        <v>10</v>
      </c>
    </row>
    <row r="107" spans="2:7" ht="12.75" customHeight="1">
      <c r="B107" s="24"/>
      <c r="G107" s="146"/>
    </row>
    <row r="108" ht="12.75" customHeight="1">
      <c r="B108" s="24"/>
    </row>
    <row r="109" spans="2:9" ht="12.75" customHeight="1">
      <c r="B109" s="35"/>
      <c r="C109" s="35"/>
      <c r="D109" s="35"/>
      <c r="E109" s="35"/>
      <c r="F109" s="35"/>
      <c r="G109" s="35"/>
      <c r="H109" s="35"/>
      <c r="I109" s="35"/>
    </row>
    <row r="110" spans="1:5" ht="12.75" customHeight="1">
      <c r="A110" s="24">
        <v>16</v>
      </c>
      <c r="B110" s="24" t="s">
        <v>57</v>
      </c>
      <c r="E110" s="21"/>
    </row>
    <row r="111" spans="2:5" ht="12.75" customHeight="1">
      <c r="B111" s="24"/>
      <c r="E111" s="21"/>
    </row>
    <row r="112" spans="2:9" ht="12.75" customHeight="1">
      <c r="B112" s="276" t="s">
        <v>58</v>
      </c>
      <c r="C112" s="276"/>
      <c r="D112" s="276"/>
      <c r="E112" s="276"/>
      <c r="F112" s="276"/>
      <c r="G112" s="276"/>
      <c r="H112" s="276"/>
      <c r="I112" s="276"/>
    </row>
    <row r="113" spans="2:9" ht="12.75" customHeight="1">
      <c r="B113" s="24"/>
      <c r="E113" s="21"/>
      <c r="G113" s="158"/>
      <c r="H113" s="158"/>
      <c r="I113" s="158"/>
    </row>
    <row r="114" spans="1:9" ht="12.75" customHeight="1">
      <c r="A114" s="24">
        <v>17</v>
      </c>
      <c r="B114" s="201" t="s">
        <v>221</v>
      </c>
      <c r="C114" s="150"/>
      <c r="D114" s="150"/>
      <c r="E114" s="150"/>
      <c r="F114" s="150"/>
      <c r="G114" s="150"/>
      <c r="H114" s="150"/>
      <c r="I114" s="150"/>
    </row>
    <row r="115" spans="2:9" ht="12.75" customHeight="1">
      <c r="B115" s="150"/>
      <c r="C115" s="150"/>
      <c r="D115" s="150"/>
      <c r="E115" s="150"/>
      <c r="F115" s="150"/>
      <c r="G115" s="150"/>
      <c r="H115" s="150" t="s">
        <v>24</v>
      </c>
      <c r="I115" s="150"/>
    </row>
    <row r="116" spans="1:9" ht="12.75" customHeight="1">
      <c r="A116" s="159"/>
      <c r="B116" s="24"/>
      <c r="E116" s="21"/>
      <c r="G116" s="202" t="s">
        <v>86</v>
      </c>
      <c r="I116" s="199" t="s">
        <v>101</v>
      </c>
    </row>
    <row r="117" spans="1:9" ht="12.75" customHeight="1">
      <c r="A117" s="159"/>
      <c r="E117" s="21"/>
      <c r="G117" s="203"/>
      <c r="I117" s="199" t="s">
        <v>102</v>
      </c>
    </row>
    <row r="118" spans="1:9" ht="12.75" customHeight="1">
      <c r="A118" s="159"/>
      <c r="E118" s="21"/>
      <c r="G118" s="158" t="str">
        <f>+I118</f>
        <v>30 June 2005</v>
      </c>
      <c r="H118" s="158"/>
      <c r="I118" s="158" t="s">
        <v>55</v>
      </c>
    </row>
    <row r="119" spans="1:9" ht="12.75" customHeight="1">
      <c r="A119" s="159"/>
      <c r="E119" s="21"/>
      <c r="G119" s="203" t="s">
        <v>35</v>
      </c>
      <c r="I119" s="203" t="s">
        <v>35</v>
      </c>
    </row>
    <row r="120" spans="1:9" ht="12.75" customHeight="1">
      <c r="A120" s="159"/>
      <c r="B120" s="21" t="s">
        <v>72</v>
      </c>
      <c r="E120" s="21"/>
      <c r="G120" s="160"/>
      <c r="I120" s="160"/>
    </row>
    <row r="121" spans="1:9" ht="12.75" customHeight="1">
      <c r="A121" s="159"/>
      <c r="B121" s="204" t="s">
        <v>73</v>
      </c>
      <c r="E121" s="21"/>
      <c r="G121" s="73">
        <v>1096</v>
      </c>
      <c r="H121" s="72"/>
      <c r="I121" s="73">
        <v>2041</v>
      </c>
    </row>
    <row r="122" spans="1:9" ht="12.75" customHeight="1">
      <c r="A122" s="159"/>
      <c r="B122" s="204" t="s">
        <v>74</v>
      </c>
      <c r="E122" s="21"/>
      <c r="G122" s="73">
        <v>1142</v>
      </c>
      <c r="H122" s="72"/>
      <c r="I122" s="73">
        <v>2285</v>
      </c>
    </row>
    <row r="123" spans="1:9" ht="12.75" customHeight="1">
      <c r="A123" s="159"/>
      <c r="B123" s="204" t="s">
        <v>75</v>
      </c>
      <c r="E123" s="21"/>
      <c r="G123" s="205">
        <v>0</v>
      </c>
      <c r="H123" s="72"/>
      <c r="I123" s="205">
        <v>0</v>
      </c>
    </row>
    <row r="124" spans="1:9" ht="12.75" customHeight="1">
      <c r="A124" s="159"/>
      <c r="E124" s="21"/>
      <c r="G124" s="73">
        <f>SUM(G121:G123)</f>
        <v>2238</v>
      </c>
      <c r="H124" s="72"/>
      <c r="I124" s="73">
        <f>SUM(I121:I123)</f>
        <v>4326</v>
      </c>
    </row>
    <row r="125" spans="1:9" ht="12.75" customHeight="1">
      <c r="A125" s="159"/>
      <c r="B125" s="21" t="s">
        <v>65</v>
      </c>
      <c r="E125" s="21"/>
      <c r="G125" s="205">
        <v>-207</v>
      </c>
      <c r="H125" s="72"/>
      <c r="I125" s="73">
        <v>-261</v>
      </c>
    </row>
    <row r="126" spans="1:9" ht="12.75" customHeight="1" thickBot="1">
      <c r="A126" s="159"/>
      <c r="E126" s="21"/>
      <c r="G126" s="206">
        <f>SUM(G124:G125)</f>
        <v>2031</v>
      </c>
      <c r="H126" s="72"/>
      <c r="I126" s="206">
        <f>SUM(I124:I125)</f>
        <v>4065</v>
      </c>
    </row>
    <row r="127" spans="1:7" ht="12.75" customHeight="1" thickTop="1">
      <c r="A127" s="159"/>
      <c r="E127" s="21"/>
      <c r="G127" s="160"/>
    </row>
    <row r="128" spans="1:9" ht="12.75" customHeight="1">
      <c r="A128" s="159"/>
      <c r="B128" s="161"/>
      <c r="C128" s="161"/>
      <c r="D128" s="161"/>
      <c r="E128" s="161"/>
      <c r="F128" s="161"/>
      <c r="G128" s="161"/>
      <c r="H128" s="161"/>
      <c r="I128" s="161"/>
    </row>
    <row r="129" spans="1:9" ht="12.75" customHeight="1">
      <c r="A129" s="159"/>
      <c r="B129" s="161"/>
      <c r="C129" s="161"/>
      <c r="D129" s="161"/>
      <c r="E129" s="161"/>
      <c r="F129" s="161"/>
      <c r="G129" s="161"/>
      <c r="H129" s="161"/>
      <c r="I129" s="161"/>
    </row>
    <row r="130" spans="1:9" ht="12.75" customHeight="1">
      <c r="A130" s="159"/>
      <c r="B130" s="161"/>
      <c r="C130" s="161"/>
      <c r="D130" s="161"/>
      <c r="E130" s="161"/>
      <c r="F130" s="161"/>
      <c r="G130" s="161"/>
      <c r="H130" s="161"/>
      <c r="I130" s="161"/>
    </row>
    <row r="131" spans="1:9" ht="12.75" customHeight="1">
      <c r="A131" s="159"/>
      <c r="B131" s="161"/>
      <c r="C131" s="161"/>
      <c r="D131" s="161"/>
      <c r="E131" s="161"/>
      <c r="F131" s="161"/>
      <c r="G131" s="161"/>
      <c r="H131" s="161"/>
      <c r="I131" s="161"/>
    </row>
    <row r="132" spans="1:9" ht="12.75" customHeight="1">
      <c r="A132" s="24">
        <v>18</v>
      </c>
      <c r="B132" s="39" t="s">
        <v>87</v>
      </c>
      <c r="C132" s="208"/>
      <c r="D132" s="208"/>
      <c r="E132" s="208"/>
      <c r="F132" s="208"/>
      <c r="G132" s="208"/>
      <c r="H132" s="208"/>
      <c r="I132" s="208"/>
    </row>
    <row r="133" spans="2:9" ht="12.75" customHeight="1">
      <c r="B133" s="154"/>
      <c r="C133" s="154"/>
      <c r="D133" s="154"/>
      <c r="E133" s="154"/>
      <c r="F133" s="154"/>
      <c r="G133" s="154"/>
      <c r="H133" s="154"/>
      <c r="I133" s="154"/>
    </row>
    <row r="134" spans="2:9" ht="12.75" customHeight="1">
      <c r="B134" s="208"/>
      <c r="C134" s="208"/>
      <c r="D134" s="208"/>
      <c r="E134" s="208"/>
      <c r="F134" s="208"/>
      <c r="G134" s="208"/>
      <c r="H134" s="208"/>
      <c r="I134" s="208"/>
    </row>
    <row r="138" spans="1:2" ht="12.75" customHeight="1">
      <c r="A138" s="24">
        <v>19</v>
      </c>
      <c r="B138" s="24" t="s">
        <v>222</v>
      </c>
    </row>
    <row r="140" spans="1:9" ht="12.75" customHeight="1">
      <c r="A140" s="21"/>
      <c r="B140" s="21" t="s">
        <v>20</v>
      </c>
      <c r="C140" s="40" t="s">
        <v>88</v>
      </c>
      <c r="D140" s="40"/>
      <c r="E140" s="209"/>
      <c r="F140" s="209"/>
      <c r="G140" s="209"/>
      <c r="H140" s="209"/>
      <c r="I140" s="209"/>
    </row>
    <row r="141" spans="1:9" ht="12.75" customHeight="1">
      <c r="A141" s="21"/>
      <c r="C141" s="209"/>
      <c r="D141" s="209"/>
      <c r="E141" s="209"/>
      <c r="F141" s="209"/>
      <c r="G141" s="209"/>
      <c r="H141" s="209"/>
      <c r="I141" s="209"/>
    </row>
    <row r="142" spans="1:9" ht="12.75" customHeight="1">
      <c r="A142" s="159"/>
      <c r="B142" s="24"/>
      <c r="G142" s="202" t="s">
        <v>86</v>
      </c>
      <c r="I142" s="199" t="s">
        <v>101</v>
      </c>
    </row>
    <row r="143" spans="1:9" ht="12.75" customHeight="1">
      <c r="A143" s="159"/>
      <c r="E143" s="21"/>
      <c r="G143" s="199"/>
      <c r="I143" s="199" t="s">
        <v>102</v>
      </c>
    </row>
    <row r="144" spans="1:9" ht="12.75" customHeight="1">
      <c r="A144" s="159"/>
      <c r="E144" s="21"/>
      <c r="G144" s="158" t="str">
        <f>+G118</f>
        <v>30 June 2005</v>
      </c>
      <c r="H144" s="158"/>
      <c r="I144" s="158" t="str">
        <f>+I118</f>
        <v>30 June 2005</v>
      </c>
    </row>
    <row r="145" spans="1:9" ht="12.75" customHeight="1">
      <c r="A145" s="159"/>
      <c r="E145" s="21"/>
      <c r="G145" s="210" t="s">
        <v>35</v>
      </c>
      <c r="I145" s="203" t="s">
        <v>35</v>
      </c>
    </row>
    <row r="146" spans="1:9" ht="12.75" customHeight="1" thickBot="1">
      <c r="A146" s="159"/>
      <c r="C146" s="21" t="s">
        <v>89</v>
      </c>
      <c r="E146" s="21"/>
      <c r="G146" s="211">
        <v>0</v>
      </c>
      <c r="H146" s="162"/>
      <c r="I146" s="211">
        <v>0</v>
      </c>
    </row>
    <row r="147" spans="1:9" ht="12.75" customHeight="1" thickBot="1" thickTop="1">
      <c r="A147" s="159"/>
      <c r="C147" s="21" t="s">
        <v>97</v>
      </c>
      <c r="E147" s="21"/>
      <c r="F147" s="22"/>
      <c r="G147" s="212">
        <v>98</v>
      </c>
      <c r="I147" s="212">
        <v>98</v>
      </c>
    </row>
    <row r="148" spans="1:9" ht="12.75" customHeight="1" thickBot="1" thickTop="1">
      <c r="A148" s="159"/>
      <c r="C148" s="21" t="s">
        <v>98</v>
      </c>
      <c r="E148" s="21"/>
      <c r="G148" s="212">
        <v>33</v>
      </c>
      <c r="I148" s="212">
        <v>33</v>
      </c>
    </row>
    <row r="149" ht="12.75" customHeight="1" thickTop="1"/>
    <row r="150" spans="1:3" ht="12.75" customHeight="1">
      <c r="A150" s="21"/>
      <c r="B150" s="21" t="s">
        <v>21</v>
      </c>
      <c r="C150" s="21" t="s">
        <v>56</v>
      </c>
    </row>
    <row r="152" ht="12.75" customHeight="1">
      <c r="F152" s="203" t="s">
        <v>35</v>
      </c>
    </row>
    <row r="153" spans="2:6" ht="12.75">
      <c r="B153" s="21" t="s">
        <v>80</v>
      </c>
      <c r="C153" s="21" t="s">
        <v>79</v>
      </c>
      <c r="F153" s="14">
        <f>3043555/1000</f>
        <v>3043.555</v>
      </c>
    </row>
    <row r="154" spans="2:6" ht="12.75" customHeight="1">
      <c r="B154" s="21" t="s">
        <v>81</v>
      </c>
      <c r="C154" s="21" t="s">
        <v>78</v>
      </c>
      <c r="F154" s="14">
        <f>F153</f>
        <v>3043.555</v>
      </c>
    </row>
    <row r="155" spans="2:6" ht="12.75" customHeight="1">
      <c r="B155" s="21" t="s">
        <v>82</v>
      </c>
      <c r="C155" s="21" t="s">
        <v>77</v>
      </c>
      <c r="F155" s="14">
        <f>2734159/1000</f>
        <v>2734.159</v>
      </c>
    </row>
    <row r="156" spans="6:7" ht="12.75" customHeight="1">
      <c r="F156" s="22"/>
      <c r="G156" s="10"/>
    </row>
    <row r="157" spans="1:9" ht="12.75" customHeight="1">
      <c r="A157" s="24">
        <v>20</v>
      </c>
      <c r="B157" s="39" t="s">
        <v>224</v>
      </c>
      <c r="C157" s="35"/>
      <c r="D157" s="35"/>
      <c r="E157" s="35"/>
      <c r="F157" s="165"/>
      <c r="G157" s="165"/>
      <c r="H157" s="35"/>
      <c r="I157" s="35"/>
    </row>
    <row r="158" spans="6:8" ht="12.75" customHeight="1">
      <c r="F158" s="166"/>
      <c r="G158" s="166"/>
      <c r="H158" s="166"/>
    </row>
    <row r="159" spans="2:8" ht="12.75" customHeight="1">
      <c r="B159" s="40" t="s">
        <v>134</v>
      </c>
      <c r="C159" s="40"/>
      <c r="D159" s="40"/>
      <c r="E159" s="40"/>
      <c r="F159" s="40"/>
      <c r="G159" s="40"/>
      <c r="H159" s="40"/>
    </row>
    <row r="160" spans="2:8" ht="12.75" customHeight="1">
      <c r="B160" s="40"/>
      <c r="C160" s="40"/>
      <c r="D160" s="40"/>
      <c r="E160" s="40"/>
      <c r="F160" s="40"/>
      <c r="G160" s="40"/>
      <c r="H160" s="40"/>
    </row>
    <row r="161" spans="1:2" ht="12.75" customHeight="1">
      <c r="A161" s="24">
        <v>21</v>
      </c>
      <c r="B161" s="24" t="s">
        <v>225</v>
      </c>
    </row>
    <row r="163" spans="1:9" ht="12.75" customHeight="1">
      <c r="A163" s="159"/>
      <c r="E163" s="21"/>
      <c r="G163" s="199" t="s">
        <v>83</v>
      </c>
      <c r="H163" s="159"/>
      <c r="I163" s="46" t="s">
        <v>84</v>
      </c>
    </row>
    <row r="164" spans="1:9" ht="12.75" customHeight="1">
      <c r="A164" s="159"/>
      <c r="E164" s="21"/>
      <c r="G164" s="199" t="s">
        <v>35</v>
      </c>
      <c r="I164" s="199" t="s">
        <v>35</v>
      </c>
    </row>
    <row r="165" spans="1:9" ht="12.75" customHeight="1">
      <c r="A165" s="159"/>
      <c r="B165" s="21" t="s">
        <v>12</v>
      </c>
      <c r="E165" s="21"/>
      <c r="G165" s="160">
        <v>47414</v>
      </c>
      <c r="I165" s="160">
        <v>7097</v>
      </c>
    </row>
    <row r="166" spans="1:9" ht="12.75" customHeight="1">
      <c r="A166" s="159"/>
      <c r="B166" s="21" t="s">
        <v>13</v>
      </c>
      <c r="E166" s="21"/>
      <c r="G166" s="160">
        <v>27184</v>
      </c>
      <c r="I166" s="160">
        <v>781</v>
      </c>
    </row>
    <row r="167" spans="1:9" ht="12.75" customHeight="1" thickBot="1">
      <c r="A167" s="159"/>
      <c r="E167" s="21"/>
      <c r="G167" s="200">
        <f>SUM(G165:G166)</f>
        <v>74598</v>
      </c>
      <c r="I167" s="200">
        <f>SUM(I165:I166)</f>
        <v>7878</v>
      </c>
    </row>
    <row r="168" spans="1:7" ht="12.75" customHeight="1" thickTop="1">
      <c r="A168" s="159"/>
      <c r="E168" s="21"/>
      <c r="G168" s="160"/>
    </row>
    <row r="169" spans="1:7" ht="12.75" customHeight="1">
      <c r="A169" s="159"/>
      <c r="B169" s="21" t="s">
        <v>66</v>
      </c>
      <c r="E169" s="21"/>
      <c r="G169" s="160"/>
    </row>
    <row r="170" spans="1:7" ht="12.75" customHeight="1">
      <c r="A170" s="159"/>
      <c r="E170" s="21"/>
      <c r="G170" s="160"/>
    </row>
    <row r="171" spans="1:7" ht="12.75" customHeight="1">
      <c r="A171" s="159"/>
      <c r="B171" s="21" t="s">
        <v>109</v>
      </c>
      <c r="E171" s="21"/>
      <c r="G171" s="157">
        <v>9444</v>
      </c>
    </row>
    <row r="172" spans="1:7" ht="12.75" customHeight="1">
      <c r="A172" s="159"/>
      <c r="B172" s="194" t="s">
        <v>108</v>
      </c>
      <c r="C172" s="194"/>
      <c r="D172" s="194"/>
      <c r="E172" s="194"/>
      <c r="F172" s="194"/>
      <c r="G172" s="195">
        <v>5274</v>
      </c>
    </row>
    <row r="173" spans="1:7" ht="12.75" customHeight="1">
      <c r="A173" s="159"/>
      <c r="B173" s="194"/>
      <c r="C173" s="194"/>
      <c r="D173" s="194"/>
      <c r="E173" s="194"/>
      <c r="F173" s="194"/>
      <c r="G173" s="195"/>
    </row>
    <row r="174" spans="1:7" ht="12.75" customHeight="1">
      <c r="A174" s="159"/>
      <c r="E174" s="21"/>
      <c r="G174" s="157"/>
    </row>
    <row r="175" spans="1:7" ht="12.75" customHeight="1">
      <c r="A175" s="24">
        <v>22</v>
      </c>
      <c r="B175" s="24" t="s">
        <v>226</v>
      </c>
      <c r="G175" s="162"/>
    </row>
    <row r="177" ht="12.75" customHeight="1">
      <c r="A177" s="21"/>
    </row>
    <row r="178" ht="12.75" customHeight="1">
      <c r="A178" s="21"/>
    </row>
    <row r="179" ht="12.75" customHeight="1">
      <c r="A179" s="21"/>
    </row>
    <row r="180" ht="12.75" customHeight="1">
      <c r="A180" s="21"/>
    </row>
    <row r="181" ht="12.75" customHeight="1">
      <c r="A181" s="21"/>
    </row>
    <row r="182" ht="12.75" customHeight="1">
      <c r="A182" s="21"/>
    </row>
    <row r="183" ht="12.75" customHeight="1">
      <c r="A183" s="21"/>
    </row>
    <row r="184" spans="1:8" ht="12.75" customHeight="1">
      <c r="A184" s="21"/>
      <c r="C184" s="186" t="s">
        <v>2</v>
      </c>
      <c r="D184" s="191" t="s">
        <v>5</v>
      </c>
      <c r="E184" s="188" t="s">
        <v>8</v>
      </c>
      <c r="F184" s="188" t="s">
        <v>242</v>
      </c>
      <c r="G184" s="248"/>
      <c r="H184" s="249" t="s">
        <v>245</v>
      </c>
    </row>
    <row r="185" spans="1:8" ht="12.75" customHeight="1">
      <c r="A185" s="21"/>
      <c r="C185" s="187"/>
      <c r="D185" s="192" t="s">
        <v>6</v>
      </c>
      <c r="E185" s="189" t="s">
        <v>7</v>
      </c>
      <c r="F185" s="189" t="s">
        <v>7</v>
      </c>
      <c r="G185" s="250"/>
      <c r="H185" s="144"/>
    </row>
    <row r="186" spans="1:8" ht="12.75" customHeight="1">
      <c r="A186" s="21"/>
      <c r="C186" s="187" t="s">
        <v>3</v>
      </c>
      <c r="D186" s="193">
        <v>1000000</v>
      </c>
      <c r="E186" s="190" t="s">
        <v>4</v>
      </c>
      <c r="F186" s="190" t="s">
        <v>246</v>
      </c>
      <c r="G186" s="251" t="s">
        <v>247</v>
      </c>
      <c r="H186" s="252"/>
    </row>
    <row r="187" spans="1:8" ht="12.75" customHeight="1">
      <c r="A187" s="21"/>
      <c r="C187" s="187" t="s">
        <v>3</v>
      </c>
      <c r="D187" s="193">
        <v>1000000</v>
      </c>
      <c r="E187" s="190" t="s">
        <v>4</v>
      </c>
      <c r="F187" s="190" t="s">
        <v>48</v>
      </c>
      <c r="G187" s="278" t="s">
        <v>248</v>
      </c>
      <c r="H187" s="279"/>
    </row>
    <row r="188" ht="12.75" customHeight="1">
      <c r="A188" s="21"/>
    </row>
    <row r="189" spans="1:2" ht="12.75" customHeight="1">
      <c r="A189" s="24">
        <v>23</v>
      </c>
      <c r="B189" s="24" t="s">
        <v>227</v>
      </c>
    </row>
    <row r="191" spans="1:13" ht="12.75" customHeight="1">
      <c r="A191" s="21"/>
      <c r="B191" s="276" t="s">
        <v>90</v>
      </c>
      <c r="C191" s="276"/>
      <c r="D191" s="276"/>
      <c r="E191" s="276"/>
      <c r="F191" s="276"/>
      <c r="G191" s="276"/>
      <c r="H191" s="276"/>
      <c r="I191" s="276"/>
      <c r="K191" s="276"/>
      <c r="L191" s="276"/>
      <c r="M191" s="276"/>
    </row>
    <row r="193" spans="1:5" ht="12.75" customHeight="1">
      <c r="A193" s="24">
        <v>24</v>
      </c>
      <c r="B193" s="24" t="s">
        <v>22</v>
      </c>
      <c r="C193" s="14"/>
      <c r="D193" s="14"/>
      <c r="E193" s="21"/>
    </row>
    <row r="194" spans="2:5" ht="12.75" customHeight="1">
      <c r="B194" s="24"/>
      <c r="C194" s="14"/>
      <c r="D194" s="14"/>
      <c r="E194" s="21"/>
    </row>
    <row r="195" spans="3:5" ht="12.75" customHeight="1">
      <c r="C195" s="14"/>
      <c r="D195" s="14"/>
      <c r="E195" s="21"/>
    </row>
    <row r="196" spans="3:5" ht="12.75" customHeight="1">
      <c r="C196" s="14"/>
      <c r="D196" s="14"/>
      <c r="E196" s="21"/>
    </row>
    <row r="197" spans="3:5" ht="12.75" customHeight="1">
      <c r="C197" s="14"/>
      <c r="D197" s="14"/>
      <c r="E197" s="21"/>
    </row>
    <row r="198" spans="1:5" ht="12.75" customHeight="1">
      <c r="A198" s="24">
        <v>25</v>
      </c>
      <c r="B198" s="24" t="s">
        <v>100</v>
      </c>
      <c r="C198" s="14"/>
      <c r="D198" s="14"/>
      <c r="E198" s="21"/>
    </row>
    <row r="199" spans="2:5" ht="12.75" customHeight="1">
      <c r="B199" s="24"/>
      <c r="C199" s="14"/>
      <c r="D199" s="14"/>
      <c r="E199" s="21"/>
    </row>
    <row r="200" spans="2:9" ht="12.75" customHeight="1">
      <c r="B200" s="21" t="s">
        <v>20</v>
      </c>
      <c r="C200" s="14"/>
      <c r="D200" s="14"/>
      <c r="E200" s="21"/>
      <c r="F200" s="277" t="s">
        <v>179</v>
      </c>
      <c r="G200" s="277"/>
      <c r="H200" s="277" t="s">
        <v>180</v>
      </c>
      <c r="I200" s="277"/>
    </row>
    <row r="201" spans="2:9" ht="12.75" customHeight="1">
      <c r="B201" s="24"/>
      <c r="C201" s="14"/>
      <c r="D201" s="14"/>
      <c r="E201" s="21"/>
      <c r="F201" s="196" t="s">
        <v>243</v>
      </c>
      <c r="G201" s="196" t="s">
        <v>123</v>
      </c>
      <c r="H201" s="196" t="s">
        <v>243</v>
      </c>
      <c r="I201" s="196" t="s">
        <v>123</v>
      </c>
    </row>
    <row r="202" spans="2:5" ht="12.75" customHeight="1">
      <c r="B202" s="24"/>
      <c r="C202" s="14"/>
      <c r="D202" s="14"/>
      <c r="E202" s="21"/>
    </row>
    <row r="203" spans="3:9" ht="12.75" customHeight="1">
      <c r="C203" s="14" t="s">
        <v>156</v>
      </c>
      <c r="D203" s="14"/>
      <c r="E203" s="21"/>
      <c r="F203" s="238"/>
      <c r="G203" s="10"/>
      <c r="H203" s="10"/>
      <c r="I203" s="10"/>
    </row>
    <row r="204" spans="3:9" ht="12.75" customHeight="1">
      <c r="C204" s="14"/>
      <c r="D204" s="14"/>
      <c r="E204" s="21"/>
      <c r="F204" s="10"/>
      <c r="G204" s="10"/>
      <c r="H204" s="10"/>
      <c r="I204" s="10"/>
    </row>
    <row r="205" spans="3:9" ht="12.75" customHeight="1" thickBot="1">
      <c r="C205" s="14" t="s">
        <v>175</v>
      </c>
      <c r="D205" s="14"/>
      <c r="E205" s="21"/>
      <c r="F205" s="197">
        <v>692</v>
      </c>
      <c r="G205" s="197">
        <v>788</v>
      </c>
      <c r="H205" s="197">
        <v>1168</v>
      </c>
      <c r="I205" s="197">
        <v>1675</v>
      </c>
    </row>
    <row r="206" spans="3:9" ht="12.75" customHeight="1" thickTop="1">
      <c r="C206" s="14"/>
      <c r="D206" s="14"/>
      <c r="E206" s="21"/>
      <c r="F206" s="14"/>
      <c r="G206" s="14"/>
      <c r="H206" s="14"/>
      <c r="I206" s="14"/>
    </row>
    <row r="207" spans="3:9" ht="12.75" customHeight="1">
      <c r="C207" s="14" t="s">
        <v>171</v>
      </c>
      <c r="D207" s="14"/>
      <c r="E207" s="21"/>
      <c r="F207" s="14"/>
      <c r="G207" s="14"/>
      <c r="H207" s="14"/>
      <c r="I207" s="14"/>
    </row>
    <row r="208" spans="3:9" ht="12.75" customHeight="1">
      <c r="C208" s="14" t="s">
        <v>176</v>
      </c>
      <c r="D208" s="14"/>
      <c r="E208" s="21"/>
      <c r="F208" s="14">
        <v>142150</v>
      </c>
      <c r="G208" s="14">
        <v>142150</v>
      </c>
      <c r="H208" s="14">
        <v>142150</v>
      </c>
      <c r="I208" s="14">
        <v>142150</v>
      </c>
    </row>
    <row r="209" spans="3:9" ht="12.75" customHeight="1">
      <c r="C209" s="14" t="s">
        <v>118</v>
      </c>
      <c r="D209" s="14"/>
      <c r="E209" s="21"/>
      <c r="F209" s="23">
        <v>-3543</v>
      </c>
      <c r="G209" s="23">
        <v>0</v>
      </c>
      <c r="H209" s="23">
        <f>F209</f>
        <v>-3543</v>
      </c>
      <c r="I209" s="23">
        <v>0</v>
      </c>
    </row>
    <row r="210" spans="3:9" ht="12.75" customHeight="1" thickBot="1">
      <c r="C210" s="14"/>
      <c r="D210" s="14"/>
      <c r="E210" s="21"/>
      <c r="F210" s="197">
        <f>+F208+F209</f>
        <v>138607</v>
      </c>
      <c r="G210" s="197">
        <f>+G208+G209</f>
        <v>142150</v>
      </c>
      <c r="H210" s="197">
        <f>+H208+H209</f>
        <v>138607</v>
      </c>
      <c r="I210" s="197">
        <f>+I208+I209</f>
        <v>142150</v>
      </c>
    </row>
    <row r="211" spans="3:9" ht="12.75" customHeight="1" thickTop="1">
      <c r="C211" s="14"/>
      <c r="D211" s="14"/>
      <c r="E211" s="21"/>
      <c r="F211" s="14"/>
      <c r="G211" s="14"/>
      <c r="H211" s="14"/>
      <c r="I211" s="14"/>
    </row>
    <row r="212" spans="3:9" ht="12.75" customHeight="1">
      <c r="C212" s="14" t="s">
        <v>157</v>
      </c>
      <c r="D212" s="14"/>
      <c r="E212" s="21"/>
      <c r="F212" s="10">
        <f>(F205/F210)*100</f>
        <v>0.49925328446615247</v>
      </c>
      <c r="G212" s="10">
        <f>(G205/G210)*100</f>
        <v>0.5543440028139289</v>
      </c>
      <c r="H212" s="10">
        <f>(H205/H210)*100</f>
        <v>0.84267028360761</v>
      </c>
      <c r="I212" s="10">
        <f>(I205/I210)*100</f>
        <v>1.1783327470981357</v>
      </c>
    </row>
    <row r="213" spans="3:9" ht="12.75" customHeight="1">
      <c r="C213" s="14"/>
      <c r="D213" s="14"/>
      <c r="E213" s="21"/>
      <c r="G213" s="14"/>
      <c r="I213" s="14"/>
    </row>
    <row r="214" spans="2:9" ht="12.75" customHeight="1">
      <c r="B214" s="21" t="s">
        <v>21</v>
      </c>
      <c r="C214" s="14"/>
      <c r="D214" s="14"/>
      <c r="E214" s="21"/>
      <c r="F214" s="277" t="s">
        <v>179</v>
      </c>
      <c r="G214" s="277"/>
      <c r="H214" s="277" t="s">
        <v>180</v>
      </c>
      <c r="I214" s="277"/>
    </row>
    <row r="215" spans="2:9" ht="12.75" customHeight="1">
      <c r="B215" s="24"/>
      <c r="C215" s="14"/>
      <c r="D215" s="14"/>
      <c r="E215" s="21"/>
      <c r="F215" s="196" t="s">
        <v>243</v>
      </c>
      <c r="G215" s="196" t="s">
        <v>123</v>
      </c>
      <c r="H215" s="196" t="s">
        <v>243</v>
      </c>
      <c r="I215" s="196" t="s">
        <v>123</v>
      </c>
    </row>
    <row r="216" spans="2:9" ht="12.75" customHeight="1">
      <c r="B216" s="24"/>
      <c r="C216" s="14"/>
      <c r="D216" s="14"/>
      <c r="E216" s="21"/>
      <c r="G216" s="14"/>
      <c r="I216" s="14"/>
    </row>
    <row r="217" spans="3:9" ht="12.75" customHeight="1">
      <c r="C217" s="14" t="s">
        <v>158</v>
      </c>
      <c r="D217" s="14"/>
      <c r="E217" s="21"/>
      <c r="F217" s="14"/>
      <c r="G217" s="14"/>
      <c r="H217" s="14"/>
      <c r="I217" s="14"/>
    </row>
    <row r="218" spans="3:9" ht="12.75" customHeight="1">
      <c r="C218" s="14"/>
      <c r="D218" s="14"/>
      <c r="E218" s="21"/>
      <c r="F218" s="14"/>
      <c r="G218" s="14"/>
      <c r="H218" s="14"/>
      <c r="I218" s="14"/>
    </row>
    <row r="219" spans="2:9" ht="12.75" customHeight="1" thickBot="1">
      <c r="B219" s="24"/>
      <c r="C219" s="14" t="s">
        <v>175</v>
      </c>
      <c r="D219" s="14"/>
      <c r="E219" s="21"/>
      <c r="F219" s="197">
        <f>F205</f>
        <v>692</v>
      </c>
      <c r="G219" s="197">
        <f>G205</f>
        <v>788</v>
      </c>
      <c r="H219" s="197">
        <f>H205</f>
        <v>1168</v>
      </c>
      <c r="I219" s="197">
        <f>I205</f>
        <v>1675</v>
      </c>
    </row>
    <row r="220" spans="2:9" ht="12.75" customHeight="1" thickTop="1">
      <c r="B220" s="24"/>
      <c r="C220" s="14"/>
      <c r="D220" s="14"/>
      <c r="E220" s="21"/>
      <c r="F220" s="14"/>
      <c r="G220" s="14"/>
      <c r="H220" s="14"/>
      <c r="I220" s="14"/>
    </row>
    <row r="221" spans="2:9" ht="12.75" customHeight="1">
      <c r="B221" s="24"/>
      <c r="C221" s="14" t="s">
        <v>171</v>
      </c>
      <c r="D221" s="14"/>
      <c r="E221" s="21"/>
      <c r="F221" s="14"/>
      <c r="G221" s="14"/>
      <c r="H221" s="14"/>
      <c r="I221" s="14"/>
    </row>
    <row r="222" spans="2:9" ht="12.75" customHeight="1">
      <c r="B222" s="24"/>
      <c r="C222" s="14" t="s">
        <v>176</v>
      </c>
      <c r="D222" s="14"/>
      <c r="E222" s="21"/>
      <c r="F222" s="14">
        <f>+F210</f>
        <v>138607</v>
      </c>
      <c r="G222" s="14">
        <f>+G210</f>
        <v>142150</v>
      </c>
      <c r="H222" s="14">
        <f>+H210</f>
        <v>138607</v>
      </c>
      <c r="I222" s="14">
        <f>+I210</f>
        <v>142150</v>
      </c>
    </row>
    <row r="223" spans="2:9" ht="12.75" customHeight="1">
      <c r="B223" s="24"/>
      <c r="C223" s="14"/>
      <c r="D223" s="14"/>
      <c r="E223" s="21"/>
      <c r="F223" s="14"/>
      <c r="G223" s="14"/>
      <c r="H223" s="14"/>
      <c r="I223" s="14"/>
    </row>
    <row r="224" spans="2:9" ht="12.75" customHeight="1">
      <c r="B224" s="24"/>
      <c r="C224" s="14" t="s">
        <v>172</v>
      </c>
      <c r="D224" s="14"/>
      <c r="E224" s="21"/>
      <c r="F224" s="14"/>
      <c r="G224" s="14"/>
      <c r="H224" s="14"/>
      <c r="I224" s="14"/>
    </row>
    <row r="225" spans="2:9" ht="12.75" customHeight="1">
      <c r="B225" s="24"/>
      <c r="C225" s="198" t="s">
        <v>173</v>
      </c>
      <c r="D225" s="198"/>
      <c r="E225" s="21"/>
      <c r="F225" s="14">
        <v>0</v>
      </c>
      <c r="G225" s="14">
        <v>0</v>
      </c>
      <c r="H225" s="14">
        <v>0</v>
      </c>
      <c r="I225" s="14">
        <v>0</v>
      </c>
    </row>
    <row r="226" spans="2:9" ht="12.75" customHeight="1">
      <c r="B226" s="24"/>
      <c r="C226" s="198" t="s">
        <v>174</v>
      </c>
      <c r="D226" s="198"/>
      <c r="E226" s="21"/>
      <c r="F226" s="23">
        <v>0</v>
      </c>
      <c r="G226" s="23">
        <v>0</v>
      </c>
      <c r="H226" s="23">
        <v>0</v>
      </c>
      <c r="I226" s="23">
        <v>0</v>
      </c>
    </row>
    <row r="227" spans="2:9" ht="12.75" customHeight="1">
      <c r="B227" s="24"/>
      <c r="C227" s="14" t="s">
        <v>171</v>
      </c>
      <c r="D227" s="14"/>
      <c r="E227" s="21"/>
      <c r="F227" s="14"/>
      <c r="G227" s="14"/>
      <c r="H227" s="14"/>
      <c r="I227" s="14"/>
    </row>
    <row r="228" spans="2:9" ht="12.75" customHeight="1">
      <c r="B228" s="24"/>
      <c r="C228" s="14" t="s">
        <v>196</v>
      </c>
      <c r="D228" s="14"/>
      <c r="E228" s="21"/>
      <c r="F228" s="14"/>
      <c r="G228" s="14"/>
      <c r="H228" s="14"/>
      <c r="I228" s="14"/>
    </row>
    <row r="229" spans="2:9" ht="12.75" customHeight="1" thickBot="1">
      <c r="B229" s="24"/>
      <c r="C229" s="14" t="s">
        <v>197</v>
      </c>
      <c r="D229" s="14"/>
      <c r="E229" s="21"/>
      <c r="F229" s="197">
        <f>SUM(F222:F226)</f>
        <v>138607</v>
      </c>
      <c r="G229" s="197">
        <f>SUM(G222:G226)</f>
        <v>142150</v>
      </c>
      <c r="H229" s="197">
        <f>SUM(H222:H226)</f>
        <v>138607</v>
      </c>
      <c r="I229" s="197">
        <f>SUM(I222:I226)</f>
        <v>142150</v>
      </c>
    </row>
    <row r="230" spans="2:9" ht="12.75" customHeight="1" thickTop="1">
      <c r="B230" s="24"/>
      <c r="C230" s="14"/>
      <c r="D230" s="14"/>
      <c r="E230" s="21"/>
      <c r="F230" s="10"/>
      <c r="G230" s="10"/>
      <c r="H230" s="10"/>
      <c r="I230" s="10"/>
    </row>
    <row r="231" spans="2:9" ht="12.75" customHeight="1">
      <c r="B231" s="24"/>
      <c r="C231" s="14" t="s">
        <v>159</v>
      </c>
      <c r="D231" s="14"/>
      <c r="E231" s="21"/>
      <c r="F231" s="10">
        <f>(F219/F229)*100</f>
        <v>0.49925328446615247</v>
      </c>
      <c r="G231" s="10">
        <f>(G219/G229)*100</f>
        <v>0.5543440028139289</v>
      </c>
      <c r="H231" s="10">
        <f>(H219/H229)*100</f>
        <v>0.84267028360761</v>
      </c>
      <c r="I231" s="10">
        <f>(I219/I229)*100</f>
        <v>1.1783327470981357</v>
      </c>
    </row>
    <row r="232" spans="2:8" ht="12.75" customHeight="1">
      <c r="B232" s="149"/>
      <c r="C232" s="35"/>
      <c r="D232" s="35"/>
      <c r="E232" s="35"/>
      <c r="F232" s="35"/>
      <c r="H232" s="149"/>
    </row>
    <row r="233" spans="1:11" ht="12.75" customHeight="1">
      <c r="A233" s="159"/>
      <c r="B233" s="21" t="s">
        <v>42</v>
      </c>
      <c r="C233" s="150"/>
      <c r="D233" s="150"/>
      <c r="E233" s="153"/>
      <c r="F233" s="150"/>
      <c r="G233" s="35"/>
      <c r="H233" s="150"/>
      <c r="J233" s="150"/>
      <c r="K233" s="150"/>
    </row>
    <row r="234" spans="1:11" ht="12.75" customHeight="1">
      <c r="A234" s="21"/>
      <c r="B234" s="150"/>
      <c r="C234" s="150"/>
      <c r="D234" s="150"/>
      <c r="E234" s="153"/>
      <c r="F234" s="150"/>
      <c r="G234" s="150"/>
      <c r="H234" s="150"/>
      <c r="I234" s="150"/>
      <c r="J234" s="150"/>
      <c r="K234" s="150"/>
    </row>
    <row r="235" spans="2:9" ht="12.75" customHeight="1">
      <c r="B235" s="21" t="s">
        <v>43</v>
      </c>
      <c r="G235" s="150"/>
      <c r="I235" s="150"/>
    </row>
    <row r="236" ht="12.75" customHeight="1">
      <c r="B236" s="21" t="s">
        <v>44</v>
      </c>
    </row>
  </sheetData>
  <mergeCells count="18">
    <mergeCell ref="F214:G214"/>
    <mergeCell ref="H214:I214"/>
    <mergeCell ref="B191:I191"/>
    <mergeCell ref="B61:I61"/>
    <mergeCell ref="B69:I70"/>
    <mergeCell ref="B112:I112"/>
    <mergeCell ref="B78:I78"/>
    <mergeCell ref="B74:I74"/>
    <mergeCell ref="B55:I57"/>
    <mergeCell ref="K191:M191"/>
    <mergeCell ref="F200:G200"/>
    <mergeCell ref="H200:I200"/>
    <mergeCell ref="G187:H187"/>
    <mergeCell ref="B44:C48"/>
    <mergeCell ref="B49:C49"/>
    <mergeCell ref="B50:C50"/>
    <mergeCell ref="B52:C52"/>
    <mergeCell ref="B51:C51"/>
  </mergeCells>
  <printOptions/>
  <pageMargins left="0.83" right="0.28" top="0.5" bottom="0.25" header="0" footer="0"/>
  <pageSetup horizontalDpi="600" verticalDpi="600" orientation="portrait" paperSize="9" scale="84" r:id="rId2"/>
  <rowBreaks count="3" manualBreakCount="3">
    <brk id="65" max="8" man="1"/>
    <brk id="130" max="7" man="1"/>
    <brk id="191"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2" ySplit="8" topLeftCell="G9" activePane="bottomRight" state="frozen"/>
      <selection pane="topLeft" activeCell="H33" sqref="H33"/>
      <selection pane="topRight" activeCell="H33" sqref="H33"/>
      <selection pane="bottomLeft" activeCell="H33" sqref="H33"/>
      <selection pane="bottomRight" activeCell="H25" sqref="H25"/>
    </sheetView>
  </sheetViews>
  <sheetFormatPr defaultColWidth="9.00390625" defaultRowHeight="13.5" customHeight="1"/>
  <cols>
    <col min="1" max="1" width="3.25390625" style="4" customWidth="1"/>
    <col min="2" max="2" width="34.375" style="4" customWidth="1"/>
    <col min="3" max="7" width="13.625" style="4" customWidth="1"/>
    <col min="8" max="8" width="14.50390625" style="4" customWidth="1"/>
    <col min="9" max="9" width="13.625" style="4" customWidth="1"/>
    <col min="10" max="10" width="10.125" style="4" bestFit="1" customWidth="1"/>
    <col min="11" max="16384" width="9.00390625" style="4" customWidth="1"/>
  </cols>
  <sheetData>
    <row r="1" spans="1:2" ht="13.5" customHeight="1">
      <c r="A1" s="50">
        <v>8</v>
      </c>
      <c r="B1" s="13" t="s">
        <v>228</v>
      </c>
    </row>
    <row r="2" spans="1:2" ht="13.5" customHeight="1">
      <c r="A2" s="49"/>
      <c r="B2" s="13"/>
    </row>
    <row r="3" spans="1:2" ht="13.5" customHeight="1">
      <c r="A3" s="49"/>
      <c r="B3" s="4" t="s">
        <v>181</v>
      </c>
    </row>
    <row r="4" ht="13.5" customHeight="1">
      <c r="A4" s="13"/>
    </row>
    <row r="5" spans="1:2" ht="13.5" customHeight="1">
      <c r="A5" s="13"/>
      <c r="B5" s="13" t="s">
        <v>85</v>
      </c>
    </row>
    <row r="6" spans="3:9" s="13" customFormat="1" ht="13.5" customHeight="1">
      <c r="C6" s="259" t="s">
        <v>34</v>
      </c>
      <c r="D6" s="259" t="s">
        <v>32</v>
      </c>
      <c r="E6" s="259" t="s">
        <v>33</v>
      </c>
      <c r="F6" s="259" t="s">
        <v>94</v>
      </c>
      <c r="G6" s="259" t="s">
        <v>121</v>
      </c>
      <c r="H6" s="259" t="s">
        <v>200</v>
      </c>
      <c r="I6" s="259" t="s">
        <v>201</v>
      </c>
    </row>
    <row r="7" spans="3:9" s="13" customFormat="1" ht="13.5" customHeight="1">
      <c r="C7" s="259"/>
      <c r="D7" s="259"/>
      <c r="E7" s="259"/>
      <c r="F7" s="259"/>
      <c r="G7" s="259"/>
      <c r="H7" s="259"/>
      <c r="I7" s="259"/>
    </row>
    <row r="8" spans="3:9" s="13" customFormat="1" ht="13.5" customHeight="1">
      <c r="C8" s="18" t="s">
        <v>14</v>
      </c>
      <c r="D8" s="18" t="s">
        <v>14</v>
      </c>
      <c r="E8" s="18" t="s">
        <v>14</v>
      </c>
      <c r="F8" s="18" t="s">
        <v>14</v>
      </c>
      <c r="G8" s="18" t="s">
        <v>14</v>
      </c>
      <c r="H8" s="18" t="s">
        <v>14</v>
      </c>
      <c r="I8" s="18" t="s">
        <v>14</v>
      </c>
    </row>
    <row r="9" spans="3:9" s="13" customFormat="1" ht="13.5" customHeight="1">
      <c r="C9" s="18"/>
      <c r="D9" s="18"/>
      <c r="E9" s="18"/>
      <c r="F9" s="18"/>
      <c r="G9" s="18"/>
      <c r="H9" s="18"/>
      <c r="I9" s="18"/>
    </row>
    <row r="10" spans="2:9" ht="13.5" customHeight="1">
      <c r="B10" s="13" t="s">
        <v>202</v>
      </c>
      <c r="C10" s="4">
        <v>95328244</v>
      </c>
      <c r="D10" s="4">
        <v>26201509</v>
      </c>
      <c r="E10" s="4">
        <v>8925667</v>
      </c>
      <c r="F10" s="4">
        <v>5636337</v>
      </c>
      <c r="G10" s="4">
        <v>986465</v>
      </c>
      <c r="I10" s="4">
        <f>SUM(C10:H10)</f>
        <v>137078222</v>
      </c>
    </row>
    <row r="12" ht="13.5" customHeight="1">
      <c r="B12" s="13" t="s">
        <v>203</v>
      </c>
    </row>
    <row r="13" spans="2:9" ht="13.5" customHeight="1">
      <c r="B13" s="1" t="s">
        <v>219</v>
      </c>
      <c r="C13" s="4">
        <v>3331506</v>
      </c>
      <c r="D13" s="4">
        <v>6951382</v>
      </c>
      <c r="E13" s="4">
        <v>-205894</v>
      </c>
      <c r="F13" s="4">
        <v>717896</v>
      </c>
      <c r="G13" s="4">
        <v>265724</v>
      </c>
      <c r="H13" s="4">
        <v>-1974061</v>
      </c>
      <c r="I13" s="4">
        <f>SUM(C13:H13)</f>
        <v>9086553</v>
      </c>
    </row>
    <row r="14" spans="2:9" ht="13.5" customHeight="1">
      <c r="B14" s="1" t="s">
        <v>30</v>
      </c>
      <c r="I14" s="4">
        <v>-2398612</v>
      </c>
    </row>
    <row r="15" spans="2:9" ht="13.5" customHeight="1">
      <c r="B15" s="1" t="s">
        <v>68</v>
      </c>
      <c r="E15" s="4">
        <v>1074</v>
      </c>
      <c r="I15" s="4">
        <v>1074</v>
      </c>
    </row>
    <row r="16" spans="2:9" ht="13.5" customHeight="1">
      <c r="B16" s="1" t="s">
        <v>204</v>
      </c>
      <c r="I16" s="27">
        <v>-4065424</v>
      </c>
    </row>
    <row r="17" spans="2:9" ht="13.5" customHeight="1">
      <c r="B17" s="1" t="s">
        <v>95</v>
      </c>
      <c r="I17" s="5">
        <f>SUM(I13:I16)</f>
        <v>2623591</v>
      </c>
    </row>
    <row r="18" spans="2:9" ht="13.5" customHeight="1">
      <c r="B18" s="1" t="s">
        <v>15</v>
      </c>
      <c r="I18" s="5">
        <v>-1456067</v>
      </c>
    </row>
    <row r="19" spans="2:9" ht="13.5" customHeight="1" thickBot="1">
      <c r="B19" s="1" t="s">
        <v>96</v>
      </c>
      <c r="I19" s="134">
        <f>+I17+I18</f>
        <v>1167524</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B840ZCA</cp:lastModifiedBy>
  <cp:lastPrinted>2005-08-29T07:29:02Z</cp:lastPrinted>
  <dcterms:created xsi:type="dcterms:W3CDTF">1998-04-16T02:45:35Z</dcterms:created>
  <dcterms:modified xsi:type="dcterms:W3CDTF">2005-08-29T10:32:46Z</dcterms:modified>
  <cp:category/>
  <cp:version/>
  <cp:contentType/>
  <cp:contentStatus/>
</cp:coreProperties>
</file>