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120" yWindow="105" windowWidth="9420" windowHeight="5565" activeTab="5"/>
  </bookViews>
  <sheets>
    <sheet name="klse-p&amp;l" sheetId="1" r:id="rId1"/>
    <sheet name="klse-bs" sheetId="2" r:id="rId2"/>
    <sheet name="klse-cf" sheetId="3" r:id="rId3"/>
    <sheet name="klse-sce" sheetId="4" r:id="rId4"/>
    <sheet name="klse-segment" sheetId="5" r:id="rId5"/>
    <sheet name="klse-note" sheetId="6" r:id="rId6"/>
  </sheets>
  <definedNames>
    <definedName name="_xlnm.Print_Area" localSheetId="1">'klse-bs'!$A$1:$E$61</definedName>
    <definedName name="_xlnm.Print_Area" localSheetId="5">'klse-note'!$A$1:$I$234</definedName>
    <definedName name="_xlnm.Print_Area" localSheetId="0">'klse-p&amp;l'!$A$1:$J$53</definedName>
    <definedName name="_xlnm.Print_Area" localSheetId="3">'klse-sce'!$A$1:$K$30</definedName>
    <definedName name="_xlnm.Print_Titles" localSheetId="5">'klse-note'!$1:$5</definedName>
  </definedNames>
  <calcPr fullCalcOnLoad="1"/>
</workbook>
</file>

<file path=xl/sharedStrings.xml><?xml version="1.0" encoding="utf-8"?>
<sst xmlns="http://schemas.openxmlformats.org/spreadsheetml/2006/main" count="320" uniqueCount="244">
  <si>
    <t xml:space="preserve"> </t>
  </si>
  <si>
    <t>Long term borrowings</t>
  </si>
  <si>
    <t>Other long term liabilities</t>
  </si>
  <si>
    <t>Retained</t>
  </si>
  <si>
    <t>Capital</t>
  </si>
  <si>
    <t>Reserve</t>
  </si>
  <si>
    <t>Finance cost</t>
  </si>
  <si>
    <t>Total</t>
  </si>
  <si>
    <t>Property development</t>
  </si>
  <si>
    <t>Manufacturing &amp; trading</t>
  </si>
  <si>
    <t>Construction</t>
  </si>
  <si>
    <t>RM'000</t>
  </si>
  <si>
    <t>Current Assets</t>
  </si>
  <si>
    <t xml:space="preserve">Cash </t>
  </si>
  <si>
    <t>Current Liabilities</t>
  </si>
  <si>
    <t>Reserves</t>
  </si>
  <si>
    <t>Notes</t>
  </si>
  <si>
    <t>The business operations of the Group are not materially affected by the seasonal or cyclical factors.</t>
  </si>
  <si>
    <t>By Order of the Board</t>
  </si>
  <si>
    <t>Leong Oi Wah</t>
  </si>
  <si>
    <t>Secretary</t>
  </si>
  <si>
    <t>Shares</t>
  </si>
  <si>
    <t>price</t>
  </si>
  <si>
    <t>Treasury</t>
  </si>
  <si>
    <t>6 July 2005</t>
  </si>
  <si>
    <t>Property development-in-progress</t>
  </si>
  <si>
    <t>Amount due from customers for contract work</t>
  </si>
  <si>
    <t>Amount due to customers for contract work</t>
  </si>
  <si>
    <t>Interest expense</t>
  </si>
  <si>
    <t>Interest income</t>
  </si>
  <si>
    <t>Profit Forecast</t>
  </si>
  <si>
    <t>The Group did not issue any profit forecast for the year.</t>
  </si>
  <si>
    <t>Revenue</t>
  </si>
  <si>
    <t>Income tax</t>
  </si>
  <si>
    <t>Profit/(loss) after income tax before deducting minority interest</t>
  </si>
  <si>
    <t>Goodwill on consolidation</t>
  </si>
  <si>
    <t>Inventories</t>
  </si>
  <si>
    <t>Net current assets or current liabilities</t>
  </si>
  <si>
    <t>Deferred taxation</t>
  </si>
  <si>
    <t>Foreign currency bank borrowings included in the above are as follows:</t>
  </si>
  <si>
    <t>Share of profit from an associated company</t>
  </si>
  <si>
    <t>INTERIM FINANCIAL REPORT FOR THE PERIOD ENDED 31 MARCH 2005</t>
  </si>
  <si>
    <t>31.03.2005</t>
  </si>
  <si>
    <t>Financial year ended 31.03.2005</t>
  </si>
  <si>
    <t>Balance at 1.1.2005</t>
  </si>
  <si>
    <t>Balance at 31.03.2005</t>
  </si>
  <si>
    <t>Financial year ended 31.03.2004</t>
  </si>
  <si>
    <t>Balance at 31.03.2004</t>
  </si>
  <si>
    <t>Details of segmental analysis for the financial year ended 31 March 2005 are as follows:</t>
  </si>
  <si>
    <t>There is no material event subsequent to the financial period ended 31 March 2005.</t>
  </si>
  <si>
    <t>31 March 2005</t>
  </si>
  <si>
    <t>Total investment of the Group in quoted securities as at 31 March 2005 are as follows:</t>
  </si>
  <si>
    <t>Minority interests</t>
  </si>
  <si>
    <r>
      <t>MITRAJAYA HOLDINGS BERHAD</t>
    </r>
    <r>
      <rPr>
        <b/>
        <sz val="8"/>
        <rFont val="Tahoma"/>
        <family val="2"/>
      </rPr>
      <t xml:space="preserve"> </t>
    </r>
    <r>
      <rPr>
        <sz val="8"/>
        <rFont val="Tahoma"/>
        <family val="2"/>
      </rPr>
      <t>(268257-T)</t>
    </r>
  </si>
  <si>
    <t>Taxation based on profit for the period</t>
  </si>
  <si>
    <t>- current year</t>
  </si>
  <si>
    <t>- under/ (over) provision in prior years</t>
  </si>
  <si>
    <t>- share of taxation of associated company</t>
  </si>
  <si>
    <t xml:space="preserve">Property, plant and equipment </t>
  </si>
  <si>
    <t>at market value</t>
  </si>
  <si>
    <t>at carrying value/book value</t>
  </si>
  <si>
    <t>at cost</t>
  </si>
  <si>
    <t xml:space="preserve">(i)   </t>
  </si>
  <si>
    <t xml:space="preserve">(ii)  </t>
  </si>
  <si>
    <t xml:space="preserve">(iii) </t>
  </si>
  <si>
    <t xml:space="preserve">Short term </t>
  </si>
  <si>
    <t>Long term</t>
  </si>
  <si>
    <t>By business segments :</t>
  </si>
  <si>
    <t>Current Quarter</t>
  </si>
  <si>
    <t>Profit/ (Losses) on Sale of Unquoted Investments and /or Properties</t>
  </si>
  <si>
    <t>Purchases and sales of quoted securities</t>
  </si>
  <si>
    <t>Total Purchases</t>
  </si>
  <si>
    <t>Proposed dividends</t>
  </si>
  <si>
    <t>There is no pending material litigation for the current financial period.</t>
  </si>
  <si>
    <t>Health care</t>
  </si>
  <si>
    <t>Profit after taxation</t>
  </si>
  <si>
    <t>Net profit for the year</t>
  </si>
  <si>
    <t>Total disposals/ sale proceeds</t>
  </si>
  <si>
    <t>Total Profit/ (Loss) on Disposal</t>
  </si>
  <si>
    <t>Material Event Subsequent to End of the Financial Period</t>
  </si>
  <si>
    <t>Earnings Per Share</t>
  </si>
  <si>
    <t>Financial</t>
  </si>
  <si>
    <t>Year-To-Date</t>
  </si>
  <si>
    <t>Fully diluted (sen)</t>
  </si>
  <si>
    <t>Basic(sen)</t>
  </si>
  <si>
    <t>Balance at 1.1.2004</t>
  </si>
  <si>
    <t>Cash &amp; cash equivalents at end of the period</t>
  </si>
  <si>
    <t>Please refer to "klse-segment" separate sheet.</t>
  </si>
  <si>
    <t>Equivalent to Ringgit Malaysia '000</t>
  </si>
  <si>
    <t>In South African Rand '000</t>
  </si>
  <si>
    <t>Taxation paid</t>
  </si>
  <si>
    <t>Net cash used in operating activities</t>
  </si>
  <si>
    <t>CASH FLOWS FROM INVESTING ACTIVITIES</t>
  </si>
  <si>
    <t>Net cash used in investing activities</t>
  </si>
  <si>
    <t>CASH FLOWS FROM FINANCING ACTIVITIES</t>
  </si>
  <si>
    <t>Cash and bank balances</t>
  </si>
  <si>
    <t>Bank overdrafts</t>
  </si>
  <si>
    <t>Dividend received</t>
  </si>
  <si>
    <t>There were no dividend paid in the current quarter ended 31 March 2005.</t>
  </si>
  <si>
    <t>Less: Treasury shares held ('000)</t>
  </si>
  <si>
    <t>Deposits placed as bank guarantee</t>
  </si>
  <si>
    <t>Dividend received from associated company</t>
  </si>
  <si>
    <t>Others</t>
  </si>
  <si>
    <t>31.12.2004</t>
  </si>
  <si>
    <t>31.03.2004</t>
  </si>
  <si>
    <t>Deferred tax assets</t>
  </si>
  <si>
    <t>Marketable securities</t>
  </si>
  <si>
    <t>Profit/ (Loss) from operations</t>
  </si>
  <si>
    <t>Operating expenses</t>
  </si>
  <si>
    <t>Other operating income</t>
  </si>
  <si>
    <t>Investing results</t>
  </si>
  <si>
    <t>Trade and other receivables</t>
  </si>
  <si>
    <t>Trade and other payables</t>
  </si>
  <si>
    <t>Earnings per share</t>
  </si>
  <si>
    <t>There was no change in the composition of the Group for the financial period under review.</t>
  </si>
  <si>
    <t>There was no corporate proposal announced as at the date of issue of this quarterly report.</t>
  </si>
  <si>
    <t>CONDENSED CONSOLIDATED CASH FLOW STATEMENTS</t>
  </si>
  <si>
    <t>Net profit before tax</t>
  </si>
  <si>
    <t>Non cash items</t>
  </si>
  <si>
    <t>Non-operating items</t>
  </si>
  <si>
    <t>Operating profit before changes in working capital</t>
  </si>
  <si>
    <t>Changes in working capital</t>
  </si>
  <si>
    <t>Net changes in current assets</t>
  </si>
  <si>
    <t>Net changes in current liabilities</t>
  </si>
  <si>
    <t>Bank borrowings</t>
  </si>
  <si>
    <t>Cash &amp; cash equivalents at beginning of year</t>
  </si>
  <si>
    <t>Net change in cash &amp; cash equivalents</t>
  </si>
  <si>
    <t>Net effect of changes in foreign exchange</t>
  </si>
  <si>
    <t>CONDENSED CONSOLIDATED INCOME STATEMENTS</t>
  </si>
  <si>
    <t>CONDENSED CONSOLIDATED BALANCE SHEETS</t>
  </si>
  <si>
    <t xml:space="preserve">Share </t>
  </si>
  <si>
    <t>attributable to</t>
  </si>
  <si>
    <t>Profits</t>
  </si>
  <si>
    <t>Unusual Items</t>
  </si>
  <si>
    <t>Changes in Estimates</t>
  </si>
  <si>
    <t>Dividend Paid</t>
  </si>
  <si>
    <t>Valuation of property, plant and equipment</t>
  </si>
  <si>
    <t>Basic Earnings Per Ordinary Share</t>
  </si>
  <si>
    <t>Basic earnings per share (sen)</t>
  </si>
  <si>
    <t>Fully diluted Earnings Per Ordinary Share</t>
  </si>
  <si>
    <t>Diluted earnings per share (sen)</t>
  </si>
  <si>
    <t>Deposits with Licensed Financial Institutions</t>
  </si>
  <si>
    <t>Equity investment</t>
  </si>
  <si>
    <t>Other investment</t>
  </si>
  <si>
    <t>Cash &amp; cash equivalents comprise of the followings:</t>
  </si>
  <si>
    <t>CONDENSED CONSOLIDATED STATEMENTS OF CHANGES IN EQUITY</t>
  </si>
  <si>
    <t>Annual Audit Report</t>
  </si>
  <si>
    <t>Net tangible assets per share (RM)</t>
  </si>
  <si>
    <t>Profit/(loss) before income tax and minority interests</t>
  </si>
  <si>
    <t>Securities issued</t>
  </si>
  <si>
    <t>Repayment of hire-purchase creditors</t>
  </si>
  <si>
    <t>The valuations of property, plant and equipment have been brought forward, without amendment from the preceding annual financial statements.</t>
  </si>
  <si>
    <t xml:space="preserve">Weighted average number  </t>
  </si>
  <si>
    <t>Adjustment for:</t>
  </si>
  <si>
    <t>- share options</t>
  </si>
  <si>
    <t>- warrants</t>
  </si>
  <si>
    <t>Profit after taxation (RM'000)</t>
  </si>
  <si>
    <t>of ordinary shares in issue ('000)</t>
  </si>
  <si>
    <t xml:space="preserve">Movements during the period </t>
  </si>
  <si>
    <t xml:space="preserve">Net profit/(loss) </t>
  </si>
  <si>
    <t>Individual Quarter</t>
  </si>
  <si>
    <t>Cumulative Quarter</t>
  </si>
  <si>
    <t>company</t>
  </si>
  <si>
    <t>Share of profit and loss of associated</t>
  </si>
  <si>
    <t>Pre-acquisition profit/(loss)</t>
  </si>
  <si>
    <t>This figures have not been audited.</t>
  </si>
  <si>
    <t>UNAUDITED</t>
  </si>
  <si>
    <t>AUDITED</t>
  </si>
  <si>
    <t>Cash generated from/(used in) operating activities</t>
  </si>
  <si>
    <t>Net cash generated from financing activities</t>
  </si>
  <si>
    <t>Adjustments for:</t>
  </si>
  <si>
    <t>of ordinary shares in issue for</t>
  </si>
  <si>
    <t>diluted earnings per share ('000)</t>
  </si>
  <si>
    <t>Changes in Contingent Liabilities and Contingent Assets</t>
  </si>
  <si>
    <t>Review of the Performance</t>
  </si>
  <si>
    <t>Eliminations</t>
  </si>
  <si>
    <t>Consolidated</t>
  </si>
  <si>
    <t>REVENUE</t>
  </si>
  <si>
    <t>RESULTS</t>
  </si>
  <si>
    <t>Income taxes</t>
  </si>
  <si>
    <t xml:space="preserve">Less: </t>
  </si>
  <si>
    <t xml:space="preserve">Deposits placed in Islamic (Al-Mudharabah) Deposit </t>
  </si>
  <si>
    <t xml:space="preserve">    as sinking fund to redeem the BaIDS and MUNIF</t>
  </si>
  <si>
    <t>CONDENSED CONSOLIDATED CASH FLOW STATEMENTS (CONTD.)</t>
  </si>
  <si>
    <t>Development properties</t>
  </si>
  <si>
    <t>Investment in associated company</t>
  </si>
  <si>
    <t>Other non-current investments</t>
  </si>
  <si>
    <t>Amount due to an associated company</t>
  </si>
  <si>
    <t>Deposits with licensed financial institutions</t>
  </si>
  <si>
    <t>Short term borrowings</t>
  </si>
  <si>
    <t>Provision for taxation</t>
  </si>
  <si>
    <t>The audit report of the Group's preceding annual audited financial statements was unqualified.</t>
  </si>
  <si>
    <t>Exchange reserves</t>
  </si>
  <si>
    <t>Share premiums</t>
  </si>
  <si>
    <t>Profit/(loss) from operations</t>
  </si>
  <si>
    <t>Accounting Policies</t>
  </si>
  <si>
    <t xml:space="preserve">Taxation </t>
  </si>
  <si>
    <t>Quoted Securities</t>
  </si>
  <si>
    <t>Changes in the Composition of the Group</t>
  </si>
  <si>
    <t>Status of Corporate Proposals</t>
  </si>
  <si>
    <t>Group Borrowings and Debt Securities</t>
  </si>
  <si>
    <t>Off Balance Sheet Financial Instruments</t>
  </si>
  <si>
    <t>Pending Material Litigation</t>
  </si>
  <si>
    <t>Segment Reporting</t>
  </si>
  <si>
    <t>Comparison with Preceding Quarter Results</t>
  </si>
  <si>
    <t>Remarks:</t>
  </si>
  <si>
    <t>No. of</t>
  </si>
  <si>
    <t>bought back</t>
  </si>
  <si>
    <t xml:space="preserve">Lowest </t>
  </si>
  <si>
    <t>Highest</t>
  </si>
  <si>
    <t xml:space="preserve">Average </t>
  </si>
  <si>
    <t>Consideration</t>
  </si>
  <si>
    <t>(including</t>
  </si>
  <si>
    <t>transaction cost)</t>
  </si>
  <si>
    <t>Month</t>
  </si>
  <si>
    <t>shares</t>
  </si>
  <si>
    <t>paid</t>
  </si>
  <si>
    <t>The total number of shares held as treasury shares as at 31 March 2005 was 746,800 at an average price per share of RM0.56.</t>
  </si>
  <si>
    <t>Maturity</t>
  </si>
  <si>
    <t>Dividend paid to shareholders</t>
  </si>
  <si>
    <t>Dividend paid to minority shareholders</t>
  </si>
  <si>
    <t>Currency</t>
  </si>
  <si>
    <t>US Dollars</t>
  </si>
  <si>
    <t>6 April 2005</t>
  </si>
  <si>
    <t>2 July 2004</t>
  </si>
  <si>
    <t>Contract</t>
  </si>
  <si>
    <t>amount</t>
  </si>
  <si>
    <t>date</t>
  </si>
  <si>
    <t>Transaction</t>
  </si>
  <si>
    <t>Seasonality or Cyclicality of Operations</t>
  </si>
  <si>
    <t>Current Year Prospects</t>
  </si>
  <si>
    <t>Changes in Share Capital</t>
  </si>
  <si>
    <t xml:space="preserve">Secured </t>
  </si>
  <si>
    <t xml:space="preserve">Unsecured </t>
  </si>
  <si>
    <t>RM</t>
  </si>
  <si>
    <t>Minority interest</t>
  </si>
  <si>
    <t>Share capital</t>
  </si>
  <si>
    <t>Treasury Shares</t>
  </si>
  <si>
    <t>Purchase of treasury shares</t>
  </si>
  <si>
    <t>Shareholders' funds</t>
  </si>
  <si>
    <t>(a)</t>
  </si>
  <si>
    <t>(b)</t>
  </si>
  <si>
    <t>Dividend</t>
  </si>
  <si>
    <t>Retained Profit</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</si>
</sst>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_(* #,##0.0000_);_(* \(#,##0.0000\);_(* &quot;-&quot;??_);_(@_)"/>
    <numFmt numFmtId="168" formatCode="#,##0;[Red]\(#,##0\)"/>
    <numFmt numFmtId="169" formatCode="#,##0.00;[Red]\(#,##0.00\)"/>
    <numFmt numFmtId="170" formatCode="#,##0.00;\(#,##0.00\)"/>
    <numFmt numFmtId="171" formatCode="#,##0.00;\(#,##0\)"/>
    <numFmt numFmtId="172" formatCode="_-* #,##0_-;\-* #,##0_-;_-* &quot;-&quot;??_-;_-@_-"/>
    <numFmt numFmtId="173" formatCode="0.0%"/>
    <numFmt numFmtId="174" formatCode="#,##0;\(#,##0\)"/>
    <numFmt numFmtId="175" formatCode="mm/dd/yy"/>
    <numFmt numFmtId="176" formatCode="_(* #,##0.00000_);_(* \(#,##0.00000\);_(* &quot;-&quot;??_);_(@_)"/>
    <numFmt numFmtId="177" formatCode="0.0000"/>
    <numFmt numFmtId="178" formatCode="#,##0.000000_);\(#,##0.000000\)"/>
    <numFmt numFmtId="179" formatCode="#,##0.00000000000_);\(#,##0.00000000000\)"/>
    <numFmt numFmtId="180" formatCode="_(* #,##0.0_);_(* \(#,##0.0\);_(* &quot;-&quot;??_);_(@_)"/>
    <numFmt numFmtId="181" formatCode="_(* #,##0.000_);_(* \(#,##0.000\);_(* &quot;-&quot;??_);_(@_)"/>
    <numFmt numFmtId="182" formatCode="_(* #,##0.000000_);_(* \(#,##0.000000\);_(* &quot;-&quot;??_);_(@_)"/>
    <numFmt numFmtId="183" formatCode="_(* #,##0.0000000_);_(* \(#,##0.0000000\);_(* &quot;-&quot;??_);_(@_)"/>
    <numFmt numFmtId="184" formatCode="_(* #,##0.00000000_);_(* \(#,##0.00000000\);_(* &quot;-&quot;??_);_(@_)"/>
    <numFmt numFmtId="185" formatCode="_(* #,##0.000000000_);_(* \(#,##0.000000000\);_(* &quot;-&quot;??_);_(@_)"/>
    <numFmt numFmtId="186" formatCode="_(* #,##0.0000000000_);_(* \(#,##0.0000000000\);_(* &quot;-&quot;??_);_(@_)"/>
    <numFmt numFmtId="187" formatCode="_(* #,##0.000000000_);_(* \(#,##0.000000000\);_(* &quot;-&quot;?????????_);_(@_)"/>
    <numFmt numFmtId="188" formatCode="[$-409]dddd\,\ mmmm\ dd\,\ yyyy"/>
    <numFmt numFmtId="189" formatCode="[$-409]h:mm:ss\ AM/PM"/>
    <numFmt numFmtId="190" formatCode="0.000000"/>
    <numFmt numFmtId="191" formatCode="0.00000"/>
    <numFmt numFmtId="192" formatCode="0.000"/>
    <numFmt numFmtId="193" formatCode="0.0"/>
    <numFmt numFmtId="194" formatCode="#,##0.0;[Red]\(#,##0.0\)"/>
    <numFmt numFmtId="195" formatCode="#,##0.000;[Red]\(#,##0.000\)"/>
    <numFmt numFmtId="196" formatCode="#,##0.0000;[Red]\(#,##0.0000\)"/>
    <numFmt numFmtId="197" formatCode="_-* #,##0.0_-;\-* #,##0.0_-;_-* &quot;-&quot;??_-;_-@_-"/>
    <numFmt numFmtId="198" formatCode="_-* #,##0.000_-;\-* #,##0.000_-;_-* &quot;-&quot;??_-;_-@_-"/>
    <numFmt numFmtId="199" formatCode="_-* #,##0.0000_-;\-* #,##0.0000_-;_-* &quot;-&quot;??_-;_-@_-"/>
    <numFmt numFmtId="200" formatCode="_-* #,##0.00000_-;\-* #,##0.00000_-;_-* &quot;-&quot;??_-;_-@_-"/>
    <numFmt numFmtId="201" formatCode="_(* #,##0.0_);_(* \(#,##0.0\);_(* &quot;-&quot;?_);_(@_)"/>
    <numFmt numFmtId="202" formatCode="_(* #,##0.00000_);_(* \(#,##0.00000\);_(* &quot;-&quot;?????_);_(@_)"/>
    <numFmt numFmtId="203" formatCode="_(* #,##0.0000_);_(* \(#,##0.0000\);_(* &quot;-&quot;????_);_(@_)"/>
  </numFmts>
  <fonts count="19">
    <font>
      <sz val="12"/>
      <name val="Book Antiqua"/>
      <family val="0"/>
    </font>
    <font>
      <b/>
      <sz val="12"/>
      <name val="Book Antiqua"/>
      <family val="0"/>
    </font>
    <font>
      <i/>
      <sz val="12"/>
      <name val="Book Antiqua"/>
      <family val="0"/>
    </font>
    <font>
      <b/>
      <i/>
      <sz val="12"/>
      <name val="Book Antiqua"/>
      <family val="0"/>
    </font>
    <font>
      <u val="single"/>
      <sz val="12"/>
      <color indexed="12"/>
      <name val="Book Antiqua"/>
      <family val="0"/>
    </font>
    <font>
      <u val="single"/>
      <sz val="12"/>
      <color indexed="36"/>
      <name val="Book Antiqua"/>
      <family val="0"/>
    </font>
    <font>
      <b/>
      <sz val="10"/>
      <name val="Tahoma"/>
      <family val="2"/>
    </font>
    <font>
      <sz val="10"/>
      <name val="Tahoma"/>
      <family val="2"/>
    </font>
    <font>
      <sz val="12"/>
      <name val="Tahoma"/>
      <family val="2"/>
    </font>
    <font>
      <b/>
      <u val="single"/>
      <sz val="10"/>
      <name val="Tahoma"/>
      <family val="2"/>
    </font>
    <font>
      <u val="single"/>
      <sz val="10"/>
      <name val="Tahoma"/>
      <family val="2"/>
    </font>
    <font>
      <sz val="9"/>
      <name val="Tahoma"/>
      <family val="2"/>
    </font>
    <font>
      <i/>
      <sz val="10"/>
      <name val="Tahoma"/>
      <family val="2"/>
    </font>
    <font>
      <sz val="10"/>
      <color indexed="17"/>
      <name val="Tahoma"/>
      <family val="2"/>
    </font>
    <font>
      <sz val="8"/>
      <name val="Tahoma"/>
      <family val="2"/>
    </font>
    <font>
      <b/>
      <sz val="8"/>
      <name val="Tahoma"/>
      <family val="2"/>
    </font>
    <font>
      <sz val="12"/>
      <name val="Times New Roman"/>
      <family val="1"/>
    </font>
    <font>
      <b/>
      <sz val="10"/>
      <color indexed="17"/>
      <name val="Tahoma"/>
      <family val="2"/>
    </font>
    <font>
      <sz val="9"/>
      <name val="Arial"/>
      <family val="2"/>
    </font>
  </fonts>
  <fills count="2">
    <fill>
      <patternFill/>
    </fill>
    <fill>
      <patternFill patternType="gray125"/>
    </fill>
  </fills>
  <borders count="23">
    <border>
      <left/>
      <right/>
      <top/>
      <bottom/>
      <diagonal/>
    </border>
    <border>
      <left>
        <color indexed="63"/>
      </left>
      <right>
        <color indexed="63"/>
      </right>
      <top>
        <color indexed="63"/>
      </top>
      <bottom style="thin"/>
    </border>
    <border>
      <left style="thin"/>
      <right style="thin"/>
      <top style="thin"/>
      <bottom>
        <color indexed="63"/>
      </bottom>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style="thin"/>
      <top>
        <color indexed="63"/>
      </top>
      <bottom style="double"/>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style="double"/>
    </border>
    <border>
      <left style="thin"/>
      <right>
        <color indexed="63"/>
      </right>
      <top>
        <color indexed="63"/>
      </top>
      <bottom style="double"/>
    </border>
    <border>
      <left style="thin"/>
      <right>
        <color indexed="63"/>
      </right>
      <top style="thin"/>
      <bottom>
        <color indexed="63"/>
      </bottom>
    </border>
    <border>
      <left>
        <color indexed="63"/>
      </left>
      <right>
        <color indexed="63"/>
      </right>
      <top style="double"/>
      <bottom style="double"/>
    </border>
    <border>
      <left style="thin"/>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57">
    <xf numFmtId="0" fontId="0" fillId="0" borderId="0" xfId="0" applyAlignment="1">
      <alignment/>
    </xf>
    <xf numFmtId="43" fontId="7" fillId="0" borderId="0" xfId="15" applyFont="1" applyAlignment="1">
      <alignment/>
    </xf>
    <xf numFmtId="174" fontId="7" fillId="0" borderId="0" xfId="15" applyNumberFormat="1" applyFont="1" applyAlignment="1">
      <alignment/>
    </xf>
    <xf numFmtId="166" fontId="7" fillId="0" borderId="0" xfId="15" applyNumberFormat="1" applyFont="1" applyAlignment="1">
      <alignment/>
    </xf>
    <xf numFmtId="166" fontId="7" fillId="0" borderId="0" xfId="15" applyNumberFormat="1" applyFont="1" applyBorder="1" applyAlignment="1">
      <alignment/>
    </xf>
    <xf numFmtId="166" fontId="7" fillId="0" borderId="0" xfId="15" applyNumberFormat="1" applyFont="1" applyBorder="1" applyAlignment="1">
      <alignment horizontal="right"/>
    </xf>
    <xf numFmtId="0" fontId="7" fillId="0" borderId="0" xfId="0" applyFont="1" applyAlignment="1">
      <alignment horizontal="center"/>
    </xf>
    <xf numFmtId="43" fontId="7" fillId="0" borderId="0" xfId="15" applyFont="1" applyAlignment="1">
      <alignment horizontal="center"/>
    </xf>
    <xf numFmtId="43" fontId="7" fillId="0" borderId="0" xfId="15" applyFont="1" applyFill="1" applyAlignment="1">
      <alignment/>
    </xf>
    <xf numFmtId="0" fontId="6" fillId="0" borderId="0" xfId="0" applyFont="1" applyAlignment="1">
      <alignment/>
    </xf>
    <xf numFmtId="0" fontId="7" fillId="0" borderId="0" xfId="0" applyFont="1" applyAlignment="1">
      <alignment/>
    </xf>
    <xf numFmtId="166" fontId="6" fillId="0" borderId="0" xfId="15" applyNumberFormat="1" applyFont="1" applyAlignment="1">
      <alignment/>
    </xf>
    <xf numFmtId="166" fontId="7" fillId="0" borderId="0" xfId="15" applyNumberFormat="1" applyFont="1" applyFill="1" applyAlignment="1">
      <alignment/>
    </xf>
    <xf numFmtId="0" fontId="9" fillId="0" borderId="0" xfId="0" applyFont="1" applyAlignment="1">
      <alignment/>
    </xf>
    <xf numFmtId="0" fontId="6" fillId="0" borderId="0" xfId="0" applyFont="1" applyAlignment="1">
      <alignment horizontal="right"/>
    </xf>
    <xf numFmtId="166" fontId="6" fillId="0" borderId="0" xfId="15" applyNumberFormat="1" applyFont="1" applyAlignment="1">
      <alignment horizontal="center"/>
    </xf>
    <xf numFmtId="166" fontId="7" fillId="0" borderId="0" xfId="15" applyNumberFormat="1" applyFont="1" applyFill="1" applyBorder="1" applyAlignment="1">
      <alignment/>
    </xf>
    <xf numFmtId="0" fontId="7" fillId="0" borderId="0" xfId="0" applyFont="1" applyFill="1" applyAlignment="1">
      <alignment/>
    </xf>
    <xf numFmtId="166" fontId="7" fillId="0" borderId="0" xfId="0" applyNumberFormat="1" applyFont="1" applyFill="1" applyAlignment="1">
      <alignment/>
    </xf>
    <xf numFmtId="166" fontId="7" fillId="0" borderId="1" xfId="15" applyNumberFormat="1" applyFont="1" applyFill="1" applyBorder="1" applyAlignment="1">
      <alignment/>
    </xf>
    <xf numFmtId="0" fontId="6" fillId="0" borderId="0" xfId="0" applyFont="1" applyFill="1" applyAlignment="1">
      <alignment/>
    </xf>
    <xf numFmtId="0" fontId="7" fillId="0" borderId="0" xfId="0" applyFont="1" applyFill="1" applyBorder="1" applyAlignment="1">
      <alignment horizontal="center"/>
    </xf>
    <xf numFmtId="166" fontId="7" fillId="0" borderId="0" xfId="0" applyNumberFormat="1" applyFont="1" applyBorder="1" applyAlignment="1">
      <alignment/>
    </xf>
    <xf numFmtId="166" fontId="7" fillId="0" borderId="1" xfId="15" applyNumberFormat="1" applyFont="1" applyBorder="1" applyAlignment="1">
      <alignment/>
    </xf>
    <xf numFmtId="166" fontId="7" fillId="0" borderId="0" xfId="0" applyNumberFormat="1" applyFont="1" applyAlignment="1">
      <alignment/>
    </xf>
    <xf numFmtId="0" fontId="7" fillId="0" borderId="0" xfId="0" applyFont="1" applyBorder="1" applyAlignment="1">
      <alignment/>
    </xf>
    <xf numFmtId="0" fontId="6" fillId="0" borderId="0" xfId="0" applyFont="1" applyBorder="1" applyAlignment="1">
      <alignment/>
    </xf>
    <xf numFmtId="166" fontId="6" fillId="0" borderId="2" xfId="15" applyNumberFormat="1" applyFont="1" applyBorder="1" applyAlignment="1">
      <alignment horizontal="right"/>
    </xf>
    <xf numFmtId="0" fontId="6" fillId="0" borderId="0" xfId="0" applyFont="1" applyBorder="1" applyAlignment="1">
      <alignment horizontal="right"/>
    </xf>
    <xf numFmtId="166" fontId="6" fillId="0" borderId="0" xfId="15" applyNumberFormat="1" applyFont="1" applyBorder="1" applyAlignment="1">
      <alignment horizontal="right"/>
    </xf>
    <xf numFmtId="0" fontId="7" fillId="0" borderId="0" xfId="0" applyFont="1" applyFill="1" applyAlignment="1">
      <alignment horizontal="justify" vertical="top" wrapText="1"/>
    </xf>
    <xf numFmtId="0" fontId="12" fillId="0" borderId="0" xfId="0" applyFont="1" applyAlignment="1">
      <alignment/>
    </xf>
    <xf numFmtId="166" fontId="6" fillId="0" borderId="0" xfId="15" applyNumberFormat="1" applyFont="1" applyAlignment="1">
      <alignment horizontal="right"/>
    </xf>
    <xf numFmtId="0" fontId="6" fillId="0" borderId="0" xfId="0" applyFont="1" applyFill="1" applyAlignment="1">
      <alignment/>
    </xf>
    <xf numFmtId="0" fontId="7" fillId="0" borderId="0" xfId="0" applyFont="1" applyFill="1" applyAlignment="1">
      <alignment/>
    </xf>
    <xf numFmtId="166" fontId="7" fillId="0" borderId="0" xfId="15" applyNumberFormat="1" applyFont="1" applyFill="1" applyAlignment="1">
      <alignment/>
    </xf>
    <xf numFmtId="0" fontId="6" fillId="0" borderId="0" xfId="0" applyFont="1" applyFill="1" applyBorder="1" applyAlignment="1">
      <alignment/>
    </xf>
    <xf numFmtId="0" fontId="7" fillId="0" borderId="0" xfId="0" applyFont="1" applyFill="1" applyBorder="1" applyAlignment="1">
      <alignment/>
    </xf>
    <xf numFmtId="174" fontId="7" fillId="0" borderId="0" xfId="0" applyNumberFormat="1" applyFont="1" applyBorder="1" applyAlignment="1">
      <alignment horizontal="right"/>
    </xf>
    <xf numFmtId="166" fontId="7" fillId="0" borderId="0" xfId="15" applyNumberFormat="1" applyFont="1" applyAlignment="1">
      <alignment horizontal="right"/>
    </xf>
    <xf numFmtId="0" fontId="6" fillId="0" borderId="0" xfId="0" applyFont="1" applyFill="1" applyAlignment="1">
      <alignment horizontal="right"/>
    </xf>
    <xf numFmtId="0" fontId="7" fillId="0" borderId="0" xfId="0" applyFont="1" applyFill="1" applyBorder="1" applyAlignment="1">
      <alignment horizontal="right"/>
    </xf>
    <xf numFmtId="0" fontId="7" fillId="0" borderId="0" xfId="0" applyFont="1" applyFill="1" applyAlignment="1">
      <alignment horizontal="right"/>
    </xf>
    <xf numFmtId="174" fontId="7" fillId="0" borderId="0" xfId="15" applyNumberFormat="1" applyFont="1" applyBorder="1" applyAlignment="1">
      <alignment horizontal="right"/>
    </xf>
    <xf numFmtId="166" fontId="6" fillId="0" borderId="0" xfId="15" applyNumberFormat="1" applyFont="1" applyFill="1" applyAlignment="1">
      <alignment/>
    </xf>
    <xf numFmtId="0" fontId="6" fillId="0" borderId="0" xfId="15" applyNumberFormat="1" applyFont="1" applyFill="1" applyAlignment="1">
      <alignment/>
    </xf>
    <xf numFmtId="37" fontId="7" fillId="0" borderId="0" xfId="0" applyNumberFormat="1" applyFont="1" applyAlignment="1">
      <alignment/>
    </xf>
    <xf numFmtId="37" fontId="7" fillId="0" borderId="0" xfId="0" applyNumberFormat="1" applyFont="1" applyAlignment="1">
      <alignment horizontal="center"/>
    </xf>
    <xf numFmtId="37" fontId="10" fillId="0" borderId="0" xfId="0" applyNumberFormat="1" applyFont="1" applyAlignment="1">
      <alignment/>
    </xf>
    <xf numFmtId="37" fontId="7" fillId="0" borderId="0" xfId="0" applyNumberFormat="1" applyFont="1" applyFill="1" applyBorder="1" applyAlignment="1">
      <alignment horizontal="center"/>
    </xf>
    <xf numFmtId="37" fontId="7" fillId="0" borderId="0" xfId="15" applyNumberFormat="1" applyFont="1" applyBorder="1" applyAlignment="1">
      <alignment/>
    </xf>
    <xf numFmtId="37" fontId="7" fillId="0" borderId="0" xfId="0" applyNumberFormat="1" applyFont="1" applyBorder="1" applyAlignment="1">
      <alignment/>
    </xf>
    <xf numFmtId="37" fontId="7" fillId="0" borderId="0" xfId="15" applyNumberFormat="1" applyFont="1" applyAlignment="1">
      <alignment/>
    </xf>
    <xf numFmtId="37" fontId="7" fillId="0" borderId="0" xfId="15" applyNumberFormat="1" applyFont="1" applyAlignment="1">
      <alignment horizontal="center"/>
    </xf>
    <xf numFmtId="37" fontId="7" fillId="0" borderId="0" xfId="0" applyNumberFormat="1" applyFont="1" applyAlignment="1">
      <alignment horizontal="justify" vertical="top" wrapText="1"/>
    </xf>
    <xf numFmtId="37" fontId="7" fillId="0" borderId="0" xfId="0" applyNumberFormat="1" applyFont="1" applyAlignment="1">
      <alignment horizontal="justify" vertical="top"/>
    </xf>
    <xf numFmtId="39" fontId="7" fillId="0" borderId="0" xfId="15" applyNumberFormat="1" applyFont="1" applyAlignment="1">
      <alignment/>
    </xf>
    <xf numFmtId="39" fontId="7" fillId="0" borderId="0" xfId="0" applyNumberFormat="1" applyFont="1" applyAlignment="1">
      <alignment/>
    </xf>
    <xf numFmtId="41" fontId="7" fillId="0" borderId="0" xfId="0" applyNumberFormat="1" applyFont="1" applyBorder="1" applyAlignment="1">
      <alignment/>
    </xf>
    <xf numFmtId="41" fontId="7" fillId="0" borderId="0" xfId="0" applyNumberFormat="1" applyFont="1" applyFill="1" applyBorder="1" applyAlignment="1">
      <alignment horizontal="center"/>
    </xf>
    <xf numFmtId="41" fontId="7" fillId="0" borderId="0" xfId="0" applyNumberFormat="1" applyFont="1" applyFill="1" applyBorder="1" applyAlignment="1">
      <alignment/>
    </xf>
    <xf numFmtId="41" fontId="7" fillId="0" borderId="1" xfId="0" applyNumberFormat="1" applyFont="1" applyFill="1" applyBorder="1" applyAlignment="1">
      <alignment horizontal="center"/>
    </xf>
    <xf numFmtId="41" fontId="7" fillId="0" borderId="3" xfId="0" applyNumberFormat="1" applyFont="1" applyFill="1" applyBorder="1" applyAlignment="1">
      <alignment/>
    </xf>
    <xf numFmtId="41" fontId="7" fillId="0" borderId="0" xfId="0" applyNumberFormat="1" applyFont="1" applyFill="1" applyAlignment="1">
      <alignment/>
    </xf>
    <xf numFmtId="37" fontId="7" fillId="0" borderId="0" xfId="15" applyNumberFormat="1" applyFont="1" applyBorder="1" applyAlignment="1">
      <alignment horizontal="right"/>
    </xf>
    <xf numFmtId="165" fontId="7" fillId="0" borderId="0" xfId="15" applyNumberFormat="1" applyFont="1" applyAlignment="1">
      <alignment horizontal="right"/>
    </xf>
    <xf numFmtId="41" fontId="7" fillId="0" borderId="0" xfId="0" applyNumberFormat="1" applyFont="1" applyBorder="1" applyAlignment="1">
      <alignment horizontal="right"/>
    </xf>
    <xf numFmtId="174" fontId="7" fillId="0" borderId="0" xfId="0" applyNumberFormat="1" applyFont="1" applyFill="1" applyAlignment="1">
      <alignment horizontal="right"/>
    </xf>
    <xf numFmtId="174" fontId="7" fillId="0" borderId="0" xfId="15" applyNumberFormat="1" applyFont="1" applyFill="1" applyAlignment="1">
      <alignment horizontal="right"/>
    </xf>
    <xf numFmtId="174" fontId="7" fillId="0" borderId="0" xfId="15" applyNumberFormat="1" applyFont="1" applyBorder="1" applyAlignment="1">
      <alignment/>
    </xf>
    <xf numFmtId="37" fontId="6" fillId="0" borderId="0" xfId="0" applyNumberFormat="1" applyFont="1" applyAlignment="1">
      <alignment/>
    </xf>
    <xf numFmtId="37" fontId="7" fillId="0" borderId="0" xfId="0" applyNumberFormat="1" applyFont="1" applyAlignment="1">
      <alignment vertical="top"/>
    </xf>
    <xf numFmtId="37" fontId="7" fillId="0" borderId="0" xfId="0" applyNumberFormat="1" applyFont="1" applyAlignment="1">
      <alignment horizontal="justify" vertical="center" wrapText="1"/>
    </xf>
    <xf numFmtId="37" fontId="0" fillId="0" borderId="0" xfId="0" applyNumberFormat="1" applyAlignment="1">
      <alignment wrapText="1"/>
    </xf>
    <xf numFmtId="37" fontId="6" fillId="0" borderId="0" xfId="0" applyNumberFormat="1" applyFont="1" applyAlignment="1">
      <alignment horizontal="center"/>
    </xf>
    <xf numFmtId="37" fontId="6" fillId="0" borderId="0" xfId="0" applyNumberFormat="1" applyFont="1" applyFill="1" applyBorder="1" applyAlignment="1">
      <alignment horizontal="center"/>
    </xf>
    <xf numFmtId="37" fontId="6" fillId="0" borderId="0" xfId="15" applyNumberFormat="1" applyFont="1" applyBorder="1" applyAlignment="1">
      <alignment horizontal="center"/>
    </xf>
    <xf numFmtId="37" fontId="6" fillId="0" borderId="0" xfId="15" applyNumberFormat="1" applyFont="1" applyAlignment="1">
      <alignment horizontal="center"/>
    </xf>
    <xf numFmtId="37" fontId="6" fillId="0" borderId="0" xfId="0" applyNumberFormat="1" applyFont="1" applyBorder="1" applyAlignment="1">
      <alignment horizontal="center"/>
    </xf>
    <xf numFmtId="37" fontId="6" fillId="0" borderId="0" xfId="0" applyNumberFormat="1" applyFont="1" applyBorder="1" applyAlignment="1">
      <alignment/>
    </xf>
    <xf numFmtId="37" fontId="6" fillId="0" borderId="0" xfId="0" applyNumberFormat="1" applyFont="1" applyBorder="1" applyAlignment="1">
      <alignment horizontal="right"/>
    </xf>
    <xf numFmtId="37" fontId="6" fillId="0" borderId="4" xfId="0" applyNumberFormat="1" applyFont="1" applyFill="1" applyBorder="1" applyAlignment="1">
      <alignment horizontal="right"/>
    </xf>
    <xf numFmtId="37" fontId="7" fillId="0" borderId="5" xfId="0" applyNumberFormat="1" applyFont="1" applyFill="1" applyBorder="1" applyAlignment="1">
      <alignment horizontal="right"/>
    </xf>
    <xf numFmtId="37" fontId="7" fillId="0" borderId="0" xfId="0" applyNumberFormat="1" applyFont="1" applyFill="1" applyBorder="1" applyAlignment="1">
      <alignment horizontal="right"/>
    </xf>
    <xf numFmtId="37" fontId="6" fillId="0" borderId="4" xfId="15" applyNumberFormat="1" applyFont="1" applyBorder="1" applyAlignment="1">
      <alignment horizontal="right"/>
    </xf>
    <xf numFmtId="37" fontId="7" fillId="0" borderId="5" xfId="15" applyNumberFormat="1" applyFont="1" applyBorder="1" applyAlignment="1">
      <alignment horizontal="right"/>
    </xf>
    <xf numFmtId="37" fontId="17" fillId="0" borderId="4" xfId="15" applyNumberFormat="1" applyFont="1" applyBorder="1" applyAlignment="1">
      <alignment horizontal="right"/>
    </xf>
    <xf numFmtId="39" fontId="6" fillId="0" borderId="4" xfId="15" applyNumberFormat="1" applyFont="1" applyBorder="1" applyAlignment="1">
      <alignment horizontal="right"/>
    </xf>
    <xf numFmtId="39" fontId="7" fillId="0" borderId="0" xfId="15" applyNumberFormat="1" applyFont="1" applyBorder="1" applyAlignment="1">
      <alignment horizontal="right"/>
    </xf>
    <xf numFmtId="39" fontId="7" fillId="0" borderId="5" xfId="15" applyNumberFormat="1" applyFont="1" applyBorder="1" applyAlignment="1">
      <alignment horizontal="right"/>
    </xf>
    <xf numFmtId="39" fontId="6" fillId="0" borderId="4" xfId="0" applyNumberFormat="1" applyFont="1" applyBorder="1" applyAlignment="1">
      <alignment horizontal="right"/>
    </xf>
    <xf numFmtId="39" fontId="7" fillId="0" borderId="0" xfId="0" applyNumberFormat="1" applyFont="1" applyBorder="1" applyAlignment="1">
      <alignment horizontal="right"/>
    </xf>
    <xf numFmtId="39" fontId="7" fillId="0" borderId="5" xfId="0" applyNumberFormat="1" applyFont="1" applyBorder="1" applyAlignment="1">
      <alignment horizontal="right"/>
    </xf>
    <xf numFmtId="39" fontId="6" fillId="0" borderId="6" xfId="15" applyNumberFormat="1" applyFont="1" applyBorder="1" applyAlignment="1">
      <alignment horizontal="right"/>
    </xf>
    <xf numFmtId="39" fontId="7" fillId="0" borderId="1" xfId="15" applyNumberFormat="1" applyFont="1" applyBorder="1" applyAlignment="1">
      <alignment horizontal="right"/>
    </xf>
    <xf numFmtId="39" fontId="7" fillId="0" borderId="7" xfId="15" applyNumberFormat="1" applyFont="1" applyBorder="1" applyAlignment="1">
      <alignment horizontal="right"/>
    </xf>
    <xf numFmtId="174" fontId="6" fillId="0" borderId="0" xfId="15" applyNumberFormat="1" applyFont="1" applyBorder="1" applyAlignment="1">
      <alignment horizontal="right"/>
    </xf>
    <xf numFmtId="0" fontId="18" fillId="0" borderId="0" xfId="0" applyFont="1" applyBorder="1" applyAlignment="1">
      <alignment horizontal="right"/>
    </xf>
    <xf numFmtId="37" fontId="6" fillId="0" borderId="6" xfId="0" applyNumberFormat="1" applyFont="1" applyFill="1" applyBorder="1" applyAlignment="1">
      <alignment horizontal="right"/>
    </xf>
    <xf numFmtId="37" fontId="6" fillId="0" borderId="1" xfId="0" applyNumberFormat="1" applyFont="1" applyFill="1" applyBorder="1" applyAlignment="1">
      <alignment horizontal="right"/>
    </xf>
    <xf numFmtId="37" fontId="7" fillId="0" borderId="7" xfId="0" applyNumberFormat="1" applyFont="1" applyFill="1" applyBorder="1" applyAlignment="1">
      <alignment horizontal="right"/>
    </xf>
    <xf numFmtId="166" fontId="7" fillId="0" borderId="8" xfId="15" applyNumberFormat="1" applyFont="1" applyFill="1" applyBorder="1" applyAlignment="1">
      <alignment horizontal="right"/>
    </xf>
    <xf numFmtId="166" fontId="7" fillId="0" borderId="8" xfId="15" applyNumberFormat="1" applyFont="1" applyBorder="1" applyAlignment="1">
      <alignment horizontal="right"/>
    </xf>
    <xf numFmtId="166" fontId="7" fillId="0" borderId="9" xfId="15" applyNumberFormat="1" applyFont="1" applyBorder="1" applyAlignment="1">
      <alignment horizontal="right"/>
    </xf>
    <xf numFmtId="166" fontId="7" fillId="0" borderId="2" xfId="15" applyNumberFormat="1" applyFont="1" applyBorder="1" applyAlignment="1">
      <alignment horizontal="right"/>
    </xf>
    <xf numFmtId="166" fontId="6" fillId="0" borderId="8" xfId="15" applyNumberFormat="1" applyFont="1" applyFill="1" applyBorder="1" applyAlignment="1">
      <alignment horizontal="right"/>
    </xf>
    <xf numFmtId="166" fontId="6" fillId="0" borderId="8" xfId="15" applyNumberFormat="1" applyFont="1" applyBorder="1" applyAlignment="1">
      <alignment horizontal="right"/>
    </xf>
    <xf numFmtId="166" fontId="6" fillId="0" borderId="9" xfId="15" applyNumberFormat="1" applyFont="1" applyBorder="1" applyAlignment="1">
      <alignment horizontal="right"/>
    </xf>
    <xf numFmtId="165" fontId="6" fillId="0" borderId="0" xfId="15" applyNumberFormat="1" applyFont="1" applyAlignment="1">
      <alignment horizontal="right"/>
    </xf>
    <xf numFmtId="166" fontId="6" fillId="0" borderId="10" xfId="15" applyNumberFormat="1" applyFont="1" applyBorder="1" applyAlignment="1">
      <alignment horizontal="right"/>
    </xf>
    <xf numFmtId="166" fontId="7" fillId="0" borderId="10" xfId="15" applyNumberFormat="1" applyFont="1" applyBorder="1" applyAlignment="1">
      <alignment horizontal="right"/>
    </xf>
    <xf numFmtId="166" fontId="6" fillId="0" borderId="0" xfId="15" applyNumberFormat="1" applyFont="1" applyFill="1" applyBorder="1" applyAlignment="1">
      <alignment horizontal="right"/>
    </xf>
    <xf numFmtId="174" fontId="7" fillId="0" borderId="1" xfId="15" applyNumberFormat="1" applyFont="1" applyBorder="1" applyAlignment="1">
      <alignment horizontal="right"/>
    </xf>
    <xf numFmtId="39" fontId="7" fillId="0" borderId="8" xfId="0" applyNumberFormat="1" applyFont="1" applyBorder="1" applyAlignment="1">
      <alignment horizontal="right"/>
    </xf>
    <xf numFmtId="174" fontId="6" fillId="0" borderId="4" xfId="15" applyNumberFormat="1" applyFont="1" applyBorder="1" applyAlignment="1">
      <alignment horizontal="right"/>
    </xf>
    <xf numFmtId="174" fontId="7" fillId="0" borderId="5" xfId="15" applyNumberFormat="1" applyFont="1" applyBorder="1" applyAlignment="1">
      <alignment horizontal="right"/>
    </xf>
    <xf numFmtId="174" fontId="6" fillId="0" borderId="6" xfId="15" applyNumberFormat="1" applyFont="1" applyBorder="1" applyAlignment="1">
      <alignment horizontal="right"/>
    </xf>
    <xf numFmtId="174" fontId="7" fillId="0" borderId="7" xfId="15" applyNumberFormat="1" applyFont="1" applyBorder="1" applyAlignment="1">
      <alignment horizontal="right"/>
    </xf>
    <xf numFmtId="174" fontId="17" fillId="0" borderId="4" xfId="15" applyNumberFormat="1" applyFont="1" applyBorder="1" applyAlignment="1">
      <alignment horizontal="right"/>
    </xf>
    <xf numFmtId="174" fontId="13" fillId="0" borderId="5" xfId="15" applyNumberFormat="1" applyFont="1" applyBorder="1" applyAlignment="1">
      <alignment horizontal="right"/>
    </xf>
    <xf numFmtId="174" fontId="7" fillId="0" borderId="0" xfId="0" applyNumberFormat="1" applyFont="1" applyAlignment="1">
      <alignment/>
    </xf>
    <xf numFmtId="174" fontId="6" fillId="0" borderId="4" xfId="0" applyNumberFormat="1" applyFont="1" applyBorder="1" applyAlignment="1">
      <alignment horizontal="right"/>
    </xf>
    <xf numFmtId="174" fontId="7" fillId="0" borderId="5" xfId="0" applyNumberFormat="1" applyFont="1" applyBorder="1" applyAlignment="1">
      <alignment horizontal="right"/>
    </xf>
    <xf numFmtId="174" fontId="7" fillId="0" borderId="11" xfId="15" applyNumberFormat="1" applyFont="1" applyBorder="1" applyAlignment="1">
      <alignment horizontal="right"/>
    </xf>
    <xf numFmtId="174" fontId="6" fillId="0" borderId="12" xfId="15" applyNumberFormat="1" applyFont="1" applyBorder="1" applyAlignment="1">
      <alignment horizontal="right"/>
    </xf>
    <xf numFmtId="174" fontId="6" fillId="0" borderId="1" xfId="15" applyNumberFormat="1" applyFont="1" applyBorder="1" applyAlignment="1">
      <alignment horizontal="right"/>
    </xf>
    <xf numFmtId="174" fontId="6" fillId="0" borderId="0" xfId="15" applyNumberFormat="1" applyFont="1" applyFill="1" applyBorder="1" applyAlignment="1">
      <alignment horizontal="right"/>
    </xf>
    <xf numFmtId="174" fontId="6" fillId="0" borderId="13" xfId="15" applyNumberFormat="1" applyFont="1" applyBorder="1" applyAlignment="1">
      <alignment horizontal="right"/>
    </xf>
    <xf numFmtId="166" fontId="7" fillId="0" borderId="14" xfId="15" applyNumberFormat="1" applyFont="1" applyBorder="1" applyAlignment="1">
      <alignment/>
    </xf>
    <xf numFmtId="43" fontId="7" fillId="0" borderId="9" xfId="15" applyFont="1" applyBorder="1" applyAlignment="1">
      <alignment horizontal="right"/>
    </xf>
    <xf numFmtId="43" fontId="6" fillId="0" borderId="9" xfId="15" applyFont="1" applyBorder="1" applyAlignment="1">
      <alignment horizontal="right"/>
    </xf>
    <xf numFmtId="0" fontId="16" fillId="0" borderId="0" xfId="0" applyFont="1" applyFill="1" applyAlignment="1">
      <alignment horizontal="center"/>
    </xf>
    <xf numFmtId="0" fontId="16" fillId="0" borderId="0" xfId="0" applyFont="1" applyAlignment="1">
      <alignment horizontal="center"/>
    </xf>
    <xf numFmtId="38" fontId="7" fillId="0" borderId="0" xfId="0" applyNumberFormat="1" applyFont="1" applyFill="1" applyAlignment="1">
      <alignment/>
    </xf>
    <xf numFmtId="38" fontId="7" fillId="0" borderId="0" xfId="0" applyNumberFormat="1" applyFont="1" applyAlignment="1">
      <alignment/>
    </xf>
    <xf numFmtId="174" fontId="6" fillId="0" borderId="15" xfId="15" applyNumberFormat="1" applyFont="1" applyBorder="1" applyAlignment="1">
      <alignment horizontal="right"/>
    </xf>
    <xf numFmtId="165" fontId="7" fillId="0" borderId="0" xfId="0" applyNumberFormat="1" applyFont="1" applyAlignment="1">
      <alignment/>
    </xf>
    <xf numFmtId="43" fontId="6" fillId="0" borderId="0" xfId="15" applyFont="1" applyAlignment="1">
      <alignment horizontal="right"/>
    </xf>
    <xf numFmtId="0" fontId="10" fillId="0" borderId="0" xfId="0" applyFont="1" applyAlignment="1">
      <alignment/>
    </xf>
    <xf numFmtId="9" fontId="7" fillId="0" borderId="0" xfId="21" applyFont="1" applyFill="1" applyAlignment="1">
      <alignment/>
    </xf>
    <xf numFmtId="0" fontId="8" fillId="0" borderId="0" xfId="0" applyFont="1" applyFill="1" applyAlignment="1">
      <alignment/>
    </xf>
    <xf numFmtId="0" fontId="7" fillId="0" borderId="0" xfId="0" applyFont="1" applyFill="1" applyAlignment="1">
      <alignment wrapText="1"/>
    </xf>
    <xf numFmtId="0" fontId="7" fillId="0" borderId="0" xfId="0" applyFont="1" applyFill="1" applyAlignment="1">
      <alignment horizontal="justify" vertical="top"/>
    </xf>
    <xf numFmtId="0" fontId="7" fillId="0" borderId="0" xfId="0" applyFont="1" applyFill="1" applyAlignment="1">
      <alignment vertical="top"/>
    </xf>
    <xf numFmtId="166" fontId="6" fillId="0" borderId="0" xfId="15" applyNumberFormat="1" applyFont="1" applyFill="1" applyBorder="1" applyAlignment="1">
      <alignment/>
    </xf>
    <xf numFmtId="0" fontId="7" fillId="0" borderId="0" xfId="0" applyFont="1" applyFill="1" applyAlignment="1">
      <alignment horizontal="center"/>
    </xf>
    <xf numFmtId="166" fontId="7" fillId="0" borderId="0" xfId="15" applyNumberFormat="1" applyFont="1" applyFill="1" applyAlignment="1">
      <alignment vertical="top"/>
    </xf>
    <xf numFmtId="0" fontId="7" fillId="0" borderId="0" xfId="0" applyFont="1" applyFill="1" applyAlignment="1">
      <alignment vertical="center"/>
    </xf>
    <xf numFmtId="43" fontId="7" fillId="0" borderId="0" xfId="15" applyFont="1" applyFill="1" applyAlignment="1">
      <alignment horizontal="justify" vertical="top"/>
    </xf>
    <xf numFmtId="0" fontId="0" fillId="0" borderId="0" xfId="0" applyFill="1" applyAlignment="1">
      <alignment horizontal="justify" vertical="top" wrapText="1"/>
    </xf>
    <xf numFmtId="172" fontId="7" fillId="0" borderId="0" xfId="15" applyNumberFormat="1" applyFont="1" applyFill="1" applyBorder="1" applyAlignment="1">
      <alignment/>
    </xf>
    <xf numFmtId="172" fontId="6" fillId="0" borderId="0" xfId="15" applyNumberFormat="1" applyFont="1" applyFill="1" applyAlignment="1" quotePrefix="1">
      <alignment horizontal="right"/>
    </xf>
    <xf numFmtId="0" fontId="6" fillId="0" borderId="0" xfId="0" applyFont="1" applyFill="1" applyAlignment="1">
      <alignment horizontal="center"/>
    </xf>
    <xf numFmtId="172" fontId="7" fillId="0" borderId="0" xfId="15" applyNumberFormat="1" applyFont="1" applyFill="1" applyAlignment="1">
      <alignment/>
    </xf>
    <xf numFmtId="0" fontId="8" fillId="0" borderId="0" xfId="0" applyFont="1" applyFill="1" applyAlignment="1">
      <alignment horizontal="justify" vertical="top" wrapText="1"/>
    </xf>
    <xf numFmtId="172" fontId="7" fillId="0" borderId="0" xfId="0" applyNumberFormat="1" applyFont="1" applyFill="1" applyAlignment="1">
      <alignment/>
    </xf>
    <xf numFmtId="174" fontId="6" fillId="0" borderId="5" xfId="0" applyNumberFormat="1" applyFont="1" applyFill="1" applyBorder="1" applyAlignment="1">
      <alignment horizontal="right"/>
    </xf>
    <xf numFmtId="174" fontId="13" fillId="0" borderId="11" xfId="15" applyNumberFormat="1" applyFont="1" applyBorder="1" applyAlignment="1">
      <alignment horizontal="right"/>
    </xf>
    <xf numFmtId="43" fontId="7" fillId="0" borderId="0" xfId="15" applyFont="1" applyFill="1" applyAlignment="1">
      <alignment horizontal="justify" vertical="top" wrapText="1"/>
    </xf>
    <xf numFmtId="43" fontId="7" fillId="0" borderId="0" xfId="0" applyNumberFormat="1" applyFont="1" applyFill="1" applyAlignment="1">
      <alignment/>
    </xf>
    <xf numFmtId="41" fontId="7" fillId="0" borderId="0" xfId="0" applyNumberFormat="1" applyFont="1" applyAlignment="1">
      <alignment horizontal="center"/>
    </xf>
    <xf numFmtId="41" fontId="7" fillId="0" borderId="0" xfId="0" applyNumberFormat="1" applyFont="1" applyAlignment="1">
      <alignment/>
    </xf>
    <xf numFmtId="174" fontId="7" fillId="0" borderId="15" xfId="15" applyNumberFormat="1" applyFont="1" applyBorder="1" applyAlignment="1">
      <alignment horizontal="right"/>
    </xf>
    <xf numFmtId="10" fontId="6" fillId="0" borderId="4" xfId="21" applyNumberFormat="1" applyFont="1" applyBorder="1" applyAlignment="1">
      <alignment horizontal="right"/>
    </xf>
    <xf numFmtId="174" fontId="6" fillId="0" borderId="16" xfId="15" applyNumberFormat="1" applyFont="1" applyBorder="1" applyAlignment="1">
      <alignment horizontal="right"/>
    </xf>
    <xf numFmtId="166" fontId="7" fillId="0" borderId="0" xfId="15" applyNumberFormat="1" applyFont="1" applyFill="1" applyBorder="1" applyAlignment="1">
      <alignment horizontal="right"/>
    </xf>
    <xf numFmtId="174" fontId="7" fillId="0" borderId="12" xfId="15" applyNumberFormat="1" applyFont="1" applyBorder="1" applyAlignment="1">
      <alignment horizontal="right"/>
    </xf>
    <xf numFmtId="174" fontId="7" fillId="0" borderId="0" xfId="15" applyNumberFormat="1" applyFont="1" applyFill="1" applyBorder="1" applyAlignment="1">
      <alignment horizontal="right"/>
    </xf>
    <xf numFmtId="174" fontId="7" fillId="0" borderId="13" xfId="15" applyNumberFormat="1" applyFont="1" applyBorder="1" applyAlignment="1">
      <alignment horizontal="right"/>
    </xf>
    <xf numFmtId="0" fontId="6" fillId="0" borderId="2" xfId="0" applyNumberFormat="1" applyFont="1" applyBorder="1" applyAlignment="1">
      <alignment horizontal="right"/>
    </xf>
    <xf numFmtId="0" fontId="6" fillId="0" borderId="8" xfId="0" applyNumberFormat="1" applyFont="1" applyFill="1" applyBorder="1" applyAlignment="1">
      <alignment horizontal="right"/>
    </xf>
    <xf numFmtId="0" fontId="6" fillId="0" borderId="9" xfId="15" applyNumberFormat="1" applyFont="1" applyFill="1" applyBorder="1" applyAlignment="1">
      <alignment horizontal="right"/>
    </xf>
    <xf numFmtId="0" fontId="6" fillId="0" borderId="0" xfId="0" applyNumberFormat="1" applyFont="1" applyBorder="1" applyAlignment="1">
      <alignment horizontal="right"/>
    </xf>
    <xf numFmtId="0" fontId="6" fillId="0" borderId="0" xfId="0" applyNumberFormat="1" applyFont="1" applyFill="1" applyBorder="1" applyAlignment="1">
      <alignment horizontal="right"/>
    </xf>
    <xf numFmtId="0" fontId="6" fillId="0" borderId="0" xfId="15" applyNumberFormat="1" applyFont="1" applyFill="1" applyBorder="1" applyAlignment="1">
      <alignment horizontal="right"/>
    </xf>
    <xf numFmtId="0" fontId="11" fillId="0" borderId="0" xfId="0" applyNumberFormat="1" applyFont="1" applyBorder="1" applyAlignment="1">
      <alignment horizontal="right"/>
    </xf>
    <xf numFmtId="0" fontId="7" fillId="0" borderId="0" xfId="15" applyNumberFormat="1" applyFont="1" applyFill="1" applyBorder="1" applyAlignment="1">
      <alignment horizontal="right"/>
    </xf>
    <xf numFmtId="0" fontId="7" fillId="0" borderId="0" xfId="0" applyNumberFormat="1" applyFont="1" applyFill="1" applyBorder="1" applyAlignment="1">
      <alignment horizontal="right"/>
    </xf>
    <xf numFmtId="16" fontId="7" fillId="0" borderId="0" xfId="0" applyNumberFormat="1" applyFont="1" applyFill="1" applyAlignment="1">
      <alignment/>
    </xf>
    <xf numFmtId="0" fontId="6" fillId="0" borderId="17" xfId="0" applyFont="1" applyFill="1" applyBorder="1" applyAlignment="1">
      <alignment horizontal="center"/>
    </xf>
    <xf numFmtId="0" fontId="7" fillId="0" borderId="6" xfId="0" applyFont="1" applyFill="1" applyBorder="1" applyAlignment="1">
      <alignment horizontal="center"/>
    </xf>
    <xf numFmtId="0" fontId="6" fillId="0" borderId="2" xfId="0" applyFont="1" applyFill="1" applyBorder="1" applyAlignment="1">
      <alignment horizontal="right"/>
    </xf>
    <xf numFmtId="0" fontId="6" fillId="0" borderId="9" xfId="0" applyFont="1" applyFill="1" applyBorder="1" applyAlignment="1">
      <alignment horizontal="right"/>
    </xf>
    <xf numFmtId="172" fontId="7" fillId="0" borderId="9" xfId="15" applyNumberFormat="1" applyFont="1" applyFill="1" applyBorder="1" applyAlignment="1" quotePrefix="1">
      <alignment horizontal="right"/>
    </xf>
    <xf numFmtId="166" fontId="6" fillId="0" borderId="2" xfId="15" applyNumberFormat="1" applyFont="1" applyFill="1" applyBorder="1" applyAlignment="1">
      <alignment horizontal="right"/>
    </xf>
    <xf numFmtId="166" fontId="6" fillId="0" borderId="9" xfId="15" applyNumberFormat="1" applyFont="1" applyFill="1" applyBorder="1" applyAlignment="1">
      <alignment horizontal="right"/>
    </xf>
    <xf numFmtId="166" fontId="7" fillId="0" borderId="9" xfId="15" applyNumberFormat="1" applyFont="1" applyFill="1" applyBorder="1" applyAlignment="1">
      <alignment/>
    </xf>
    <xf numFmtId="0" fontId="12" fillId="0" borderId="0" xfId="0" applyFont="1" applyFill="1" applyAlignment="1">
      <alignment/>
    </xf>
    <xf numFmtId="172" fontId="12" fillId="0" borderId="0" xfId="15" applyNumberFormat="1" applyFont="1" applyFill="1" applyBorder="1" applyAlignment="1">
      <alignment/>
    </xf>
    <xf numFmtId="37" fontId="6" fillId="0" borderId="0" xfId="0" applyNumberFormat="1" applyFont="1" applyFill="1" applyBorder="1" applyAlignment="1">
      <alignment horizontal="right"/>
    </xf>
    <xf numFmtId="166" fontId="7" fillId="0" borderId="3" xfId="15" applyNumberFormat="1" applyFont="1" applyFill="1" applyBorder="1" applyAlignment="1">
      <alignment/>
    </xf>
    <xf numFmtId="166" fontId="7" fillId="0" borderId="0" xfId="15" applyNumberFormat="1" applyFont="1" applyFill="1" applyAlignment="1" quotePrefix="1">
      <alignment/>
    </xf>
    <xf numFmtId="172" fontId="6" fillId="0" borderId="0" xfId="15" applyNumberFormat="1" applyFont="1" applyFill="1" applyAlignment="1">
      <alignment horizontal="right"/>
    </xf>
    <xf numFmtId="172" fontId="7" fillId="0" borderId="15" xfId="15" applyNumberFormat="1" applyFont="1" applyFill="1" applyBorder="1" applyAlignment="1">
      <alignment/>
    </xf>
    <xf numFmtId="0" fontId="6" fillId="0" borderId="0" xfId="0" applyFont="1" applyFill="1" applyAlignment="1">
      <alignment vertical="top"/>
    </xf>
    <xf numFmtId="166" fontId="6" fillId="0" borderId="0" xfId="15" applyNumberFormat="1" applyFont="1" applyFill="1" applyAlignment="1">
      <alignment horizontal="right"/>
    </xf>
    <xf numFmtId="172" fontId="6" fillId="0" borderId="0" xfId="15" applyNumberFormat="1" applyFont="1" applyFill="1" applyAlignment="1">
      <alignment horizontal="center"/>
    </xf>
    <xf numFmtId="0" fontId="7" fillId="0" borderId="0" xfId="0" applyFont="1" applyFill="1" applyAlignment="1" quotePrefix="1">
      <alignment/>
    </xf>
    <xf numFmtId="174" fontId="7" fillId="0" borderId="1" xfId="15" applyNumberFormat="1" applyFont="1" applyFill="1" applyBorder="1" applyAlignment="1">
      <alignment horizontal="right"/>
    </xf>
    <xf numFmtId="174" fontId="7" fillId="0" borderId="15" xfId="15" applyNumberFormat="1" applyFont="1" applyFill="1" applyBorder="1" applyAlignment="1">
      <alignment horizontal="right"/>
    </xf>
    <xf numFmtId="0" fontId="7" fillId="0" borderId="0" xfId="0" applyFont="1" applyFill="1" applyAlignment="1">
      <alignment horizontal="left"/>
    </xf>
    <xf numFmtId="0" fontId="7" fillId="0" borderId="0" xfId="0" applyFont="1" applyFill="1" applyAlignment="1">
      <alignment vertical="top" wrapText="1"/>
    </xf>
    <xf numFmtId="0" fontId="8" fillId="0" borderId="0" xfId="0" applyFont="1" applyFill="1" applyAlignment="1">
      <alignment/>
    </xf>
    <xf numFmtId="172" fontId="6" fillId="0" borderId="0" xfId="15" applyNumberFormat="1" applyFont="1" applyFill="1" applyBorder="1" applyAlignment="1">
      <alignment horizontal="center"/>
    </xf>
    <xf numFmtId="172" fontId="7" fillId="0" borderId="3" xfId="15" applyNumberFormat="1" applyFont="1" applyFill="1" applyBorder="1" applyAlignment="1">
      <alignment horizontal="center"/>
    </xf>
    <xf numFmtId="172" fontId="7" fillId="0" borderId="18" xfId="15" applyNumberFormat="1" applyFont="1" applyFill="1" applyBorder="1" applyAlignment="1">
      <alignment horizontal="center"/>
    </xf>
    <xf numFmtId="166" fontId="7" fillId="0" borderId="19" xfId="15" applyNumberFormat="1" applyFont="1" applyFill="1" applyBorder="1" applyAlignment="1">
      <alignment/>
    </xf>
    <xf numFmtId="0" fontId="6" fillId="0" borderId="2" xfId="0" applyFont="1" applyFill="1" applyBorder="1" applyAlignment="1">
      <alignment horizontal="center"/>
    </xf>
    <xf numFmtId="0" fontId="6" fillId="0" borderId="12" xfId="0" applyFont="1" applyFill="1" applyBorder="1" applyAlignment="1">
      <alignment horizontal="center"/>
    </xf>
    <xf numFmtId="166" fontId="6" fillId="0" borderId="2" xfId="15" applyNumberFormat="1" applyFont="1" applyFill="1" applyBorder="1" applyAlignment="1">
      <alignment horizontal="center"/>
    </xf>
    <xf numFmtId="0" fontId="6" fillId="0" borderId="20" xfId="0" applyFont="1" applyFill="1" applyBorder="1" applyAlignment="1">
      <alignment horizontal="center"/>
    </xf>
    <xf numFmtId="0" fontId="6" fillId="0" borderId="4" xfId="0" applyFont="1" applyFill="1" applyBorder="1" applyAlignment="1">
      <alignment horizontal="center"/>
    </xf>
    <xf numFmtId="0" fontId="6" fillId="0" borderId="8" xfId="0" applyFont="1" applyFill="1" applyBorder="1" applyAlignment="1">
      <alignment horizontal="center"/>
    </xf>
    <xf numFmtId="0" fontId="6" fillId="0" borderId="5" xfId="0" applyFont="1" applyFill="1" applyBorder="1" applyAlignment="1">
      <alignment horizontal="center"/>
    </xf>
    <xf numFmtId="0" fontId="6" fillId="0" borderId="0" xfId="0" applyFont="1" applyFill="1" applyBorder="1" applyAlignment="1">
      <alignment horizontal="center"/>
    </xf>
    <xf numFmtId="166" fontId="6" fillId="0" borderId="8" xfId="15" applyNumberFormat="1" applyFont="1" applyFill="1" applyBorder="1" applyAlignment="1">
      <alignment horizontal="center"/>
    </xf>
    <xf numFmtId="0" fontId="6" fillId="0" borderId="9" xfId="0" applyFont="1" applyFill="1" applyBorder="1" applyAlignment="1">
      <alignment horizontal="center"/>
    </xf>
    <xf numFmtId="0" fontId="6" fillId="0" borderId="6" xfId="0" applyFont="1" applyFill="1" applyBorder="1" applyAlignment="1">
      <alignment/>
    </xf>
    <xf numFmtId="0" fontId="6" fillId="0" borderId="1" xfId="0" applyFont="1" applyFill="1" applyBorder="1" applyAlignment="1">
      <alignment horizontal="center"/>
    </xf>
    <xf numFmtId="0" fontId="6" fillId="0" borderId="7" xfId="0" applyFont="1" applyFill="1" applyBorder="1" applyAlignment="1">
      <alignment horizontal="center"/>
    </xf>
    <xf numFmtId="43" fontId="7" fillId="0" borderId="19" xfId="15" applyFont="1" applyFill="1" applyBorder="1" applyAlignment="1">
      <alignment/>
    </xf>
    <xf numFmtId="166" fontId="6" fillId="0" borderId="19" xfId="0" applyNumberFormat="1" applyFont="1" applyFill="1" applyBorder="1" applyAlignment="1">
      <alignment/>
    </xf>
    <xf numFmtId="43" fontId="6" fillId="0" borderId="19" xfId="0" applyNumberFormat="1" applyFont="1" applyFill="1" applyBorder="1" applyAlignment="1">
      <alignment/>
    </xf>
    <xf numFmtId="0" fontId="6" fillId="0" borderId="0" xfId="0" applyFont="1" applyFill="1" applyBorder="1" applyAlignment="1">
      <alignment horizontal="right"/>
    </xf>
    <xf numFmtId="172" fontId="7" fillId="0" borderId="0" xfId="15" applyNumberFormat="1" applyFont="1" applyFill="1" applyBorder="1" applyAlignment="1" quotePrefix="1">
      <alignment horizontal="right"/>
    </xf>
    <xf numFmtId="181" fontId="7" fillId="0" borderId="19" xfId="15" applyNumberFormat="1" applyFont="1" applyFill="1" applyBorder="1" applyAlignment="1">
      <alignment/>
    </xf>
    <xf numFmtId="181" fontId="7" fillId="0" borderId="9" xfId="15" applyNumberFormat="1" applyFont="1" applyFill="1" applyBorder="1" applyAlignment="1">
      <alignment/>
    </xf>
    <xf numFmtId="181" fontId="6" fillId="0" borderId="19" xfId="0" applyNumberFormat="1" applyFont="1" applyFill="1" applyBorder="1" applyAlignment="1">
      <alignment/>
    </xf>
    <xf numFmtId="181" fontId="6" fillId="0" borderId="19" xfId="15" applyNumberFormat="1" applyFont="1" applyFill="1" applyBorder="1" applyAlignment="1">
      <alignment/>
    </xf>
    <xf numFmtId="43" fontId="7" fillId="0" borderId="5" xfId="15" applyFont="1" applyBorder="1" applyAlignment="1">
      <alignment horizontal="right"/>
    </xf>
    <xf numFmtId="43" fontId="7" fillId="0" borderId="8" xfId="15" applyFont="1" applyBorder="1" applyAlignment="1">
      <alignment horizontal="right"/>
    </xf>
    <xf numFmtId="43" fontId="6" fillId="0" borderId="8" xfId="15" applyNumberFormat="1" applyFont="1" applyBorder="1" applyAlignment="1">
      <alignment horizontal="right"/>
    </xf>
    <xf numFmtId="37" fontId="6" fillId="0" borderId="17" xfId="0" applyNumberFormat="1" applyFont="1" applyBorder="1" applyAlignment="1">
      <alignment horizontal="center"/>
    </xf>
    <xf numFmtId="37" fontId="6" fillId="0" borderId="12" xfId="0" applyNumberFormat="1" applyFont="1" applyBorder="1" applyAlignment="1">
      <alignment horizontal="center"/>
    </xf>
    <xf numFmtId="37" fontId="6" fillId="0" borderId="20" xfId="0" applyNumberFormat="1" applyFont="1" applyBorder="1" applyAlignment="1">
      <alignment horizontal="center"/>
    </xf>
    <xf numFmtId="37" fontId="7" fillId="0" borderId="0" xfId="0" applyNumberFormat="1" applyFont="1" applyAlignment="1">
      <alignment horizontal="justify" vertical="center" wrapText="1"/>
    </xf>
    <xf numFmtId="37" fontId="7" fillId="0" borderId="0" xfId="0" applyNumberFormat="1" applyFont="1" applyAlignment="1">
      <alignment horizontal="justify" vertical="top" wrapText="1"/>
    </xf>
    <xf numFmtId="37" fontId="0" fillId="0" borderId="0" xfId="0" applyNumberFormat="1" applyAlignment="1">
      <alignment wrapText="1"/>
    </xf>
    <xf numFmtId="166" fontId="6" fillId="0" borderId="0" xfId="15" applyNumberFormat="1" applyFont="1" applyAlignment="1">
      <alignment horizontal="center" vertical="center" wrapText="1"/>
    </xf>
    <xf numFmtId="0" fontId="7" fillId="0" borderId="0" xfId="0" applyFont="1" applyFill="1" applyAlignment="1">
      <alignment vertical="top" wrapText="1"/>
    </xf>
    <xf numFmtId="0" fontId="6" fillId="0" borderId="17" xfId="0" applyFont="1" applyFill="1" applyBorder="1" applyAlignment="1">
      <alignment horizontal="center"/>
    </xf>
    <xf numFmtId="0" fontId="6" fillId="0" borderId="20" xfId="0" applyFont="1" applyFill="1" applyBorder="1" applyAlignment="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xf>
    <xf numFmtId="0" fontId="6" fillId="0" borderId="6" xfId="0" applyFont="1" applyFill="1" applyBorder="1" applyAlignment="1">
      <alignment horizontal="center"/>
    </xf>
    <xf numFmtId="0" fontId="6" fillId="0" borderId="7" xfId="0" applyFont="1" applyFill="1" applyBorder="1" applyAlignment="1">
      <alignment horizontal="center"/>
    </xf>
    <xf numFmtId="17" fontId="7" fillId="0" borderId="21" xfId="0" applyNumberFormat="1" applyFont="1" applyFill="1" applyBorder="1" applyAlignment="1">
      <alignment horizontal="center"/>
    </xf>
    <xf numFmtId="17" fontId="7" fillId="0" borderId="22" xfId="0" applyNumberFormat="1" applyFont="1" applyFill="1" applyBorder="1" applyAlignment="1">
      <alignment horizontal="center"/>
    </xf>
    <xf numFmtId="0" fontId="6" fillId="0" borderId="21" xfId="0" applyFont="1" applyFill="1" applyBorder="1" applyAlignment="1">
      <alignment horizontal="center"/>
    </xf>
    <xf numFmtId="0" fontId="6" fillId="0" borderId="22" xfId="0" applyFont="1" applyFill="1" applyBorder="1" applyAlignment="1">
      <alignment horizontal="center"/>
    </xf>
    <xf numFmtId="0" fontId="7" fillId="0" borderId="0" xfId="0" applyFont="1" applyFill="1" applyAlignment="1">
      <alignment horizontal="justify" vertical="top" wrapText="1"/>
    </xf>
    <xf numFmtId="37" fontId="6" fillId="0" borderId="0" xfId="0" applyNumberFormat="1" applyFont="1" applyFill="1" applyAlignment="1">
      <alignment horizontal="center"/>
    </xf>
    <xf numFmtId="0" fontId="7" fillId="0" borderId="0" xfId="0" applyFont="1" applyFill="1" applyAlignment="1">
      <alignment wrapText="1"/>
    </xf>
    <xf numFmtId="0" fontId="0" fillId="0" borderId="0" xfId="0" applyFill="1" applyAlignment="1">
      <alignment wrapText="1"/>
    </xf>
    <xf numFmtId="0" fontId="0" fillId="0" borderId="0" xfId="0" applyFill="1" applyAlignment="1">
      <alignment horizontal="justify" vertical="top" wrapText="1"/>
    </xf>
    <xf numFmtId="0" fontId="7" fillId="0" borderId="0" xfId="0" applyFont="1" applyAlignment="1">
      <alignment horizontal="justify" vertical="top" wrapText="1"/>
    </xf>
    <xf numFmtId="0" fontId="0" fillId="0" borderId="0" xfId="0"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50</xdr:row>
      <xdr:rowOff>9525</xdr:rowOff>
    </xdr:from>
    <xdr:to>
      <xdr:col>9</xdr:col>
      <xdr:colOff>885825</xdr:colOff>
      <xdr:row>52</xdr:row>
      <xdr:rowOff>47625</xdr:rowOff>
    </xdr:to>
    <xdr:sp>
      <xdr:nvSpPr>
        <xdr:cNvPr id="1" name="TextBox 1"/>
        <xdr:cNvSpPr txBox="1">
          <a:spLocks noChangeArrowheads="1"/>
        </xdr:cNvSpPr>
      </xdr:nvSpPr>
      <xdr:spPr>
        <a:xfrm>
          <a:off x="9525" y="9534525"/>
          <a:ext cx="6276975" cy="4191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Report for the year ended 31 December 2002)</a:t>
          </a:r>
        </a:p>
      </xdr:txBody>
    </xdr:sp>
    <xdr:clientData/>
  </xdr:twoCellAnchor>
  <xdr:twoCellAnchor>
    <xdr:from>
      <xdr:col>0</xdr:col>
      <xdr:colOff>9525</xdr:colOff>
      <xdr:row>50</xdr:row>
      <xdr:rowOff>9525</xdr:rowOff>
    </xdr:from>
    <xdr:to>
      <xdr:col>9</xdr:col>
      <xdr:colOff>885825</xdr:colOff>
      <xdr:row>52</xdr:row>
      <xdr:rowOff>47625</xdr:rowOff>
    </xdr:to>
    <xdr:sp>
      <xdr:nvSpPr>
        <xdr:cNvPr id="2" name="TextBox 2"/>
        <xdr:cNvSpPr txBox="1">
          <a:spLocks noChangeArrowheads="1"/>
        </xdr:cNvSpPr>
      </xdr:nvSpPr>
      <xdr:spPr>
        <a:xfrm>
          <a:off x="9525" y="9534525"/>
          <a:ext cx="6276975" cy="4191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Report for the year ended 31 December 2004)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58</xdr:row>
      <xdr:rowOff>19050</xdr:rowOff>
    </xdr:from>
    <xdr:to>
      <xdr:col>4</xdr:col>
      <xdr:colOff>1038225</xdr:colOff>
      <xdr:row>60</xdr:row>
      <xdr:rowOff>19050</xdr:rowOff>
    </xdr:to>
    <xdr:sp>
      <xdr:nvSpPr>
        <xdr:cNvPr id="1" name="TextBox 1"/>
        <xdr:cNvSpPr txBox="1">
          <a:spLocks noChangeArrowheads="1"/>
        </xdr:cNvSpPr>
      </xdr:nvSpPr>
      <xdr:spPr>
        <a:xfrm>
          <a:off x="28575" y="9248775"/>
          <a:ext cx="5791200" cy="32385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Balance Sheets should be read in conjunction with the Annual Financial Report for the year ended 31 December 2002)</a:t>
          </a:r>
        </a:p>
      </xdr:txBody>
    </xdr:sp>
    <xdr:clientData/>
  </xdr:twoCellAnchor>
  <xdr:twoCellAnchor>
    <xdr:from>
      <xdr:col>0</xdr:col>
      <xdr:colOff>28575</xdr:colOff>
      <xdr:row>58</xdr:row>
      <xdr:rowOff>19050</xdr:rowOff>
    </xdr:from>
    <xdr:to>
      <xdr:col>5</xdr:col>
      <xdr:colOff>0</xdr:colOff>
      <xdr:row>60</xdr:row>
      <xdr:rowOff>133350</xdr:rowOff>
    </xdr:to>
    <xdr:sp>
      <xdr:nvSpPr>
        <xdr:cNvPr id="2" name="TextBox 3"/>
        <xdr:cNvSpPr txBox="1">
          <a:spLocks noChangeArrowheads="1"/>
        </xdr:cNvSpPr>
      </xdr:nvSpPr>
      <xdr:spPr>
        <a:xfrm>
          <a:off x="28575" y="9248775"/>
          <a:ext cx="5791200" cy="43815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Balance Sheets should be read in conjunction with the Annual Financial Report for the year ended 31 December 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71</xdr:row>
      <xdr:rowOff>152400</xdr:rowOff>
    </xdr:from>
    <xdr:to>
      <xdr:col>5</xdr:col>
      <xdr:colOff>647700</xdr:colOff>
      <xdr:row>74</xdr:row>
      <xdr:rowOff>133350</xdr:rowOff>
    </xdr:to>
    <xdr:sp>
      <xdr:nvSpPr>
        <xdr:cNvPr id="1" name="TextBox 1"/>
        <xdr:cNvSpPr txBox="1">
          <a:spLocks noChangeArrowheads="1"/>
        </xdr:cNvSpPr>
      </xdr:nvSpPr>
      <xdr:spPr>
        <a:xfrm>
          <a:off x="9525" y="10515600"/>
          <a:ext cx="6419850" cy="4667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Statements should be read in conjunction with the Annual Financial Report for the year ended 31 December 2004)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142875</xdr:rowOff>
    </xdr:from>
    <xdr:to>
      <xdr:col>10</xdr:col>
      <xdr:colOff>971550</xdr:colOff>
      <xdr:row>29</xdr:row>
      <xdr:rowOff>0</xdr:rowOff>
    </xdr:to>
    <xdr:sp>
      <xdr:nvSpPr>
        <xdr:cNvPr id="1" name="TextBox 1"/>
        <xdr:cNvSpPr txBox="1">
          <a:spLocks noChangeArrowheads="1"/>
        </xdr:cNvSpPr>
      </xdr:nvSpPr>
      <xdr:spPr>
        <a:xfrm>
          <a:off x="9525" y="4352925"/>
          <a:ext cx="8248650" cy="3429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Statements of Changes in Equity should be read in conjunction with the Annual Financial Report for the year ended 31 December 2002)</a:t>
          </a:r>
        </a:p>
      </xdr:txBody>
    </xdr:sp>
    <xdr:clientData/>
  </xdr:twoCellAnchor>
  <xdr:twoCellAnchor>
    <xdr:from>
      <xdr:col>0</xdr:col>
      <xdr:colOff>9525</xdr:colOff>
      <xdr:row>26</xdr:row>
      <xdr:rowOff>142875</xdr:rowOff>
    </xdr:from>
    <xdr:to>
      <xdr:col>10</xdr:col>
      <xdr:colOff>971550</xdr:colOff>
      <xdr:row>29</xdr:row>
      <xdr:rowOff>0</xdr:rowOff>
    </xdr:to>
    <xdr:sp>
      <xdr:nvSpPr>
        <xdr:cNvPr id="2" name="TextBox 2"/>
        <xdr:cNvSpPr txBox="1">
          <a:spLocks noChangeArrowheads="1"/>
        </xdr:cNvSpPr>
      </xdr:nvSpPr>
      <xdr:spPr>
        <a:xfrm>
          <a:off x="9525" y="4352925"/>
          <a:ext cx="8248650" cy="3429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Statements of Changes in Equity should be read in conjunction with the Annual Financial Report for the year ended 31 December 2004)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22</xdr:row>
      <xdr:rowOff>152400</xdr:rowOff>
    </xdr:from>
    <xdr:to>
      <xdr:col>8</xdr:col>
      <xdr:colOff>952500</xdr:colOff>
      <xdr:row>23</xdr:row>
      <xdr:rowOff>152400</xdr:rowOff>
    </xdr:to>
    <xdr:sp>
      <xdr:nvSpPr>
        <xdr:cNvPr id="1" name="TextBox 6"/>
        <xdr:cNvSpPr txBox="1">
          <a:spLocks noChangeArrowheads="1"/>
        </xdr:cNvSpPr>
      </xdr:nvSpPr>
      <xdr:spPr>
        <a:xfrm>
          <a:off x="238125" y="3714750"/>
          <a:ext cx="6419850" cy="1619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There are no exceptional items for the current quarter and financial year-to-date ended 31 March 2002.</a:t>
          </a:r>
        </a:p>
      </xdr:txBody>
    </xdr:sp>
    <xdr:clientData/>
  </xdr:twoCellAnchor>
  <xdr:twoCellAnchor>
    <xdr:from>
      <xdr:col>1</xdr:col>
      <xdr:colOff>19050</xdr:colOff>
      <xdr:row>22</xdr:row>
      <xdr:rowOff>152400</xdr:rowOff>
    </xdr:from>
    <xdr:to>
      <xdr:col>8</xdr:col>
      <xdr:colOff>914400</xdr:colOff>
      <xdr:row>24</xdr:row>
      <xdr:rowOff>152400</xdr:rowOff>
    </xdr:to>
    <xdr:sp>
      <xdr:nvSpPr>
        <xdr:cNvPr id="2" name="TextBox 19"/>
        <xdr:cNvSpPr txBox="1">
          <a:spLocks noChangeArrowheads="1"/>
        </xdr:cNvSpPr>
      </xdr:nvSpPr>
      <xdr:spPr>
        <a:xfrm>
          <a:off x="238125" y="3714750"/>
          <a:ext cx="6381750" cy="3238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There were no unusual items affecting the assets, liabilities, equity, net income or cash flow during the financial period under review.</a:t>
          </a:r>
        </a:p>
      </xdr:txBody>
    </xdr:sp>
    <xdr:clientData/>
  </xdr:twoCellAnchor>
  <xdr:twoCellAnchor>
    <xdr:from>
      <xdr:col>1</xdr:col>
      <xdr:colOff>9525</xdr:colOff>
      <xdr:row>33</xdr:row>
      <xdr:rowOff>9525</xdr:rowOff>
    </xdr:from>
    <xdr:to>
      <xdr:col>8</xdr:col>
      <xdr:colOff>885825</xdr:colOff>
      <xdr:row>35</xdr:row>
      <xdr:rowOff>0</xdr:rowOff>
    </xdr:to>
    <xdr:sp>
      <xdr:nvSpPr>
        <xdr:cNvPr id="3" name="TextBox 25"/>
        <xdr:cNvSpPr txBox="1">
          <a:spLocks noChangeArrowheads="1"/>
        </xdr:cNvSpPr>
      </xdr:nvSpPr>
      <xdr:spPr>
        <a:xfrm>
          <a:off x="228600" y="5353050"/>
          <a:ext cx="6362700" cy="314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2003, there was no option being exercised. The equity securities issued by the company for the financial year ended 31 December 2003 are as follows:</a:t>
          </a:r>
        </a:p>
      </xdr:txBody>
    </xdr:sp>
    <xdr:clientData/>
  </xdr:twoCellAnchor>
  <xdr:twoCellAnchor>
    <xdr:from>
      <xdr:col>1</xdr:col>
      <xdr:colOff>19050</xdr:colOff>
      <xdr:row>22</xdr:row>
      <xdr:rowOff>152400</xdr:rowOff>
    </xdr:from>
    <xdr:to>
      <xdr:col>8</xdr:col>
      <xdr:colOff>952500</xdr:colOff>
      <xdr:row>23</xdr:row>
      <xdr:rowOff>152400</xdr:rowOff>
    </xdr:to>
    <xdr:sp>
      <xdr:nvSpPr>
        <xdr:cNvPr id="4" name="TextBox 37"/>
        <xdr:cNvSpPr txBox="1">
          <a:spLocks noChangeArrowheads="1"/>
        </xdr:cNvSpPr>
      </xdr:nvSpPr>
      <xdr:spPr>
        <a:xfrm>
          <a:off x="238125" y="3714750"/>
          <a:ext cx="6419850" cy="1619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There are no exceptional items for the current quarter and financial year-to-date ended 31 March 2002.</a:t>
          </a:r>
        </a:p>
      </xdr:txBody>
    </xdr:sp>
    <xdr:clientData/>
  </xdr:twoCellAnchor>
  <xdr:twoCellAnchor>
    <xdr:from>
      <xdr:col>1</xdr:col>
      <xdr:colOff>19050</xdr:colOff>
      <xdr:row>22</xdr:row>
      <xdr:rowOff>152400</xdr:rowOff>
    </xdr:from>
    <xdr:to>
      <xdr:col>8</xdr:col>
      <xdr:colOff>914400</xdr:colOff>
      <xdr:row>24</xdr:row>
      <xdr:rowOff>152400</xdr:rowOff>
    </xdr:to>
    <xdr:sp>
      <xdr:nvSpPr>
        <xdr:cNvPr id="5" name="TextBox 41"/>
        <xdr:cNvSpPr txBox="1">
          <a:spLocks noChangeArrowheads="1"/>
        </xdr:cNvSpPr>
      </xdr:nvSpPr>
      <xdr:spPr>
        <a:xfrm>
          <a:off x="238125" y="3714750"/>
          <a:ext cx="6381750" cy="3238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There were no unusual items affecting the assets, liabilities, equity, net income or cash flow during the financial period under review.</a:t>
          </a:r>
        </a:p>
      </xdr:txBody>
    </xdr:sp>
    <xdr:clientData/>
  </xdr:twoCellAnchor>
  <xdr:twoCellAnchor>
    <xdr:from>
      <xdr:col>1</xdr:col>
      <xdr:colOff>9525</xdr:colOff>
      <xdr:row>121</xdr:row>
      <xdr:rowOff>142875</xdr:rowOff>
    </xdr:from>
    <xdr:to>
      <xdr:col>8</xdr:col>
      <xdr:colOff>904875</xdr:colOff>
      <xdr:row>124</xdr:row>
      <xdr:rowOff>142875</xdr:rowOff>
    </xdr:to>
    <xdr:sp>
      <xdr:nvSpPr>
        <xdr:cNvPr id="6" name="TextBox 43"/>
        <xdr:cNvSpPr txBox="1">
          <a:spLocks noChangeArrowheads="1"/>
        </xdr:cNvSpPr>
      </xdr:nvSpPr>
      <xdr:spPr>
        <a:xfrm>
          <a:off x="228600" y="20145375"/>
          <a:ext cx="6381750" cy="4857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Group's effective rate of taxation for the current quarter and financial year-to-date was higher than the statutory rate of taxation due to the losses of certain companies which cannot be set off against the profits made by other companies within the Group and certain expenses which are not deductible for tax purposes.</a:t>
          </a:r>
        </a:p>
      </xdr:txBody>
    </xdr:sp>
    <xdr:clientData/>
  </xdr:twoCellAnchor>
  <xdr:twoCellAnchor>
    <xdr:from>
      <xdr:col>1</xdr:col>
      <xdr:colOff>9525</xdr:colOff>
      <xdr:row>33</xdr:row>
      <xdr:rowOff>9525</xdr:rowOff>
    </xdr:from>
    <xdr:to>
      <xdr:col>9</xdr:col>
      <xdr:colOff>0</xdr:colOff>
      <xdr:row>43</xdr:row>
      <xdr:rowOff>123825</xdr:rowOff>
    </xdr:to>
    <xdr:sp>
      <xdr:nvSpPr>
        <xdr:cNvPr id="7" name="TextBox 46"/>
        <xdr:cNvSpPr txBox="1">
          <a:spLocks noChangeArrowheads="1"/>
        </xdr:cNvSpPr>
      </xdr:nvSpPr>
      <xdr:spPr>
        <a:xfrm>
          <a:off x="228600" y="5353050"/>
          <a:ext cx="6429375" cy="17335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issuances, cancellations, repurchases, resale and repayments of debt and equity securities during the financial period ended 31 March 2005 other than as mentioned below:
On 11 October 2004, the shareholders of the company have approved the purchase of own shares by the company. During the financial period ended 31 March 2005, the company purchased a total of 746,800 of its issued share capital from the open market. The shares purchased are being held as treasury shares in accordance with the provision of Section 67A of the Companies Act,1965. None of the treasury shares held were sold or cancelled during the quarter under review.
The details of the shares bought back for the financial period ended 31 March 2005 were as follows:
</a:t>
          </a:r>
        </a:p>
      </xdr:txBody>
    </xdr:sp>
    <xdr:clientData/>
  </xdr:twoCellAnchor>
  <xdr:twoCellAnchor>
    <xdr:from>
      <xdr:col>1</xdr:col>
      <xdr:colOff>19050</xdr:colOff>
      <xdr:row>81</xdr:row>
      <xdr:rowOff>9525</xdr:rowOff>
    </xdr:from>
    <xdr:to>
      <xdr:col>8</xdr:col>
      <xdr:colOff>923925</xdr:colOff>
      <xdr:row>83</xdr:row>
      <xdr:rowOff>0</xdr:rowOff>
    </xdr:to>
    <xdr:sp>
      <xdr:nvSpPr>
        <xdr:cNvPr id="8" name="TextBox 47"/>
        <xdr:cNvSpPr txBox="1">
          <a:spLocks noChangeArrowheads="1"/>
        </xdr:cNvSpPr>
      </xdr:nvSpPr>
      <xdr:spPr>
        <a:xfrm>
          <a:off x="238125" y="13535025"/>
          <a:ext cx="6391275" cy="314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changes in the Group's contingent liabilities and assets since the end of the previous financial year.</a:t>
          </a:r>
        </a:p>
      </xdr:txBody>
    </xdr:sp>
    <xdr:clientData/>
  </xdr:twoCellAnchor>
  <xdr:twoCellAnchor>
    <xdr:from>
      <xdr:col>1</xdr:col>
      <xdr:colOff>19050</xdr:colOff>
      <xdr:row>192</xdr:row>
      <xdr:rowOff>9525</xdr:rowOff>
    </xdr:from>
    <xdr:to>
      <xdr:col>9</xdr:col>
      <xdr:colOff>0</xdr:colOff>
      <xdr:row>193</xdr:row>
      <xdr:rowOff>123825</xdr:rowOff>
    </xdr:to>
    <xdr:sp>
      <xdr:nvSpPr>
        <xdr:cNvPr id="9" name="TextBox 48"/>
        <xdr:cNvSpPr txBox="1">
          <a:spLocks noChangeArrowheads="1"/>
        </xdr:cNvSpPr>
      </xdr:nvSpPr>
      <xdr:spPr>
        <a:xfrm>
          <a:off x="238125" y="31508700"/>
          <a:ext cx="6419850" cy="2762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is no dividend proposed for the current financial period.
</a:t>
          </a:r>
        </a:p>
      </xdr:txBody>
    </xdr:sp>
    <xdr:clientData/>
  </xdr:twoCellAnchor>
  <xdr:twoCellAnchor>
    <xdr:from>
      <xdr:col>1</xdr:col>
      <xdr:colOff>9525</xdr:colOff>
      <xdr:row>101</xdr:row>
      <xdr:rowOff>152400</xdr:rowOff>
    </xdr:from>
    <xdr:to>
      <xdr:col>8</xdr:col>
      <xdr:colOff>942975</xdr:colOff>
      <xdr:row>103</xdr:row>
      <xdr:rowOff>0</xdr:rowOff>
    </xdr:to>
    <xdr:sp>
      <xdr:nvSpPr>
        <xdr:cNvPr id="10" name="TextBox 49"/>
        <xdr:cNvSpPr txBox="1">
          <a:spLocks noChangeArrowheads="1"/>
        </xdr:cNvSpPr>
      </xdr:nvSpPr>
      <xdr:spPr>
        <a:xfrm>
          <a:off x="228600" y="16916400"/>
          <a:ext cx="6419850" cy="1714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Directors are of the opinion that the Group will continue to perform satisfactorily in the current financial year.</a:t>
          </a:r>
        </a:p>
      </xdr:txBody>
    </xdr:sp>
    <xdr:clientData/>
  </xdr:twoCellAnchor>
  <xdr:twoCellAnchor>
    <xdr:from>
      <xdr:col>1</xdr:col>
      <xdr:colOff>9525</xdr:colOff>
      <xdr:row>86</xdr:row>
      <xdr:rowOff>19050</xdr:rowOff>
    </xdr:from>
    <xdr:to>
      <xdr:col>9</xdr:col>
      <xdr:colOff>0</xdr:colOff>
      <xdr:row>90</xdr:row>
      <xdr:rowOff>123825</xdr:rowOff>
    </xdr:to>
    <xdr:sp>
      <xdr:nvSpPr>
        <xdr:cNvPr id="11" name="TextBox 50"/>
        <xdr:cNvSpPr txBox="1">
          <a:spLocks noChangeArrowheads="1"/>
        </xdr:cNvSpPr>
      </xdr:nvSpPr>
      <xdr:spPr>
        <a:xfrm>
          <a:off x="228600" y="14354175"/>
          <a:ext cx="6429375" cy="7524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this current quarter under review, the Group recorded a turnover of RM65.22 million compared to turnover of RM59.41 million in the preceding year's corresponding quarter. The increase in turnover is mainly due to higher revenue recognition from the construction division as well as there were higher sales from the manufacturing and healthcare division.</a:t>
          </a:r>
        </a:p>
      </xdr:txBody>
    </xdr:sp>
    <xdr:clientData/>
  </xdr:twoCellAnchor>
  <xdr:twoCellAnchor>
    <xdr:from>
      <xdr:col>1</xdr:col>
      <xdr:colOff>9525</xdr:colOff>
      <xdr:row>94</xdr:row>
      <xdr:rowOff>9525</xdr:rowOff>
    </xdr:from>
    <xdr:to>
      <xdr:col>9</xdr:col>
      <xdr:colOff>0</xdr:colOff>
      <xdr:row>99</xdr:row>
      <xdr:rowOff>47625</xdr:rowOff>
    </xdr:to>
    <xdr:sp>
      <xdr:nvSpPr>
        <xdr:cNvPr id="12" name="TextBox 51"/>
        <xdr:cNvSpPr txBox="1">
          <a:spLocks noChangeArrowheads="1"/>
        </xdr:cNvSpPr>
      </xdr:nvSpPr>
      <xdr:spPr>
        <a:xfrm>
          <a:off x="228600" y="15640050"/>
          <a:ext cx="6429375" cy="8477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this current quarter, the Group has recorded a higher turnover of RM65.22 million but a lower profit before tax of RM3.05 million compared with a turnover of RM52.43 million and a profit before tax of RM6.0 million in the preceding quarter due to higher cost of construction and operating expenses in this quarter. The higher profit before tax in preceding quarter was also due to the provision for diminution of investment written back in preceeding quarter whereas there was no provision in this current quarter. </a:t>
          </a:r>
        </a:p>
      </xdr:txBody>
    </xdr:sp>
    <xdr:clientData/>
  </xdr:twoCellAnchor>
  <xdr:twoCellAnchor>
    <xdr:from>
      <xdr:col>1</xdr:col>
      <xdr:colOff>19050</xdr:colOff>
      <xdr:row>128</xdr:row>
      <xdr:rowOff>0</xdr:rowOff>
    </xdr:from>
    <xdr:to>
      <xdr:col>9</xdr:col>
      <xdr:colOff>0</xdr:colOff>
      <xdr:row>130</xdr:row>
      <xdr:rowOff>28575</xdr:rowOff>
    </xdr:to>
    <xdr:sp>
      <xdr:nvSpPr>
        <xdr:cNvPr id="13" name="TextBox 54"/>
        <xdr:cNvSpPr txBox="1">
          <a:spLocks noChangeArrowheads="1"/>
        </xdr:cNvSpPr>
      </xdr:nvSpPr>
      <xdr:spPr>
        <a:xfrm>
          <a:off x="238125" y="21135975"/>
          <a:ext cx="6419850" cy="3524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profits arising from the sale of unquoted investments or properties for the current quarter and financial year-to-date ended 31 March 2005.  </a:t>
          </a:r>
        </a:p>
      </xdr:txBody>
    </xdr:sp>
    <xdr:clientData/>
  </xdr:twoCellAnchor>
  <xdr:twoCellAnchor>
    <xdr:from>
      <xdr:col>1</xdr:col>
      <xdr:colOff>19050</xdr:colOff>
      <xdr:row>28</xdr:row>
      <xdr:rowOff>9525</xdr:rowOff>
    </xdr:from>
    <xdr:to>
      <xdr:col>8</xdr:col>
      <xdr:colOff>933450</xdr:colOff>
      <xdr:row>30</xdr:row>
      <xdr:rowOff>28575</xdr:rowOff>
    </xdr:to>
    <xdr:sp>
      <xdr:nvSpPr>
        <xdr:cNvPr id="14" name="TextBox 55"/>
        <xdr:cNvSpPr txBox="1">
          <a:spLocks noChangeArrowheads="1"/>
        </xdr:cNvSpPr>
      </xdr:nvSpPr>
      <xdr:spPr>
        <a:xfrm>
          <a:off x="238125" y="4543425"/>
          <a:ext cx="6400800" cy="3429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There are no changes in estimates reported in prior quarter of the current financial year or prior financial year which have a material effect in the current quarter.</a:t>
          </a:r>
        </a:p>
      </xdr:txBody>
    </xdr:sp>
    <xdr:clientData/>
  </xdr:twoCellAnchor>
  <xdr:twoCellAnchor>
    <xdr:from>
      <xdr:col>1</xdr:col>
      <xdr:colOff>19050</xdr:colOff>
      <xdr:row>175</xdr:row>
      <xdr:rowOff>95250</xdr:rowOff>
    </xdr:from>
    <xdr:to>
      <xdr:col>8</xdr:col>
      <xdr:colOff>895350</xdr:colOff>
      <xdr:row>179</xdr:row>
      <xdr:rowOff>95250</xdr:rowOff>
    </xdr:to>
    <xdr:sp>
      <xdr:nvSpPr>
        <xdr:cNvPr id="15" name="TextBox 57"/>
        <xdr:cNvSpPr txBox="1">
          <a:spLocks noChangeArrowheads="1"/>
        </xdr:cNvSpPr>
      </xdr:nvSpPr>
      <xdr:spPr>
        <a:xfrm>
          <a:off x="238125" y="28841700"/>
          <a:ext cx="6362700" cy="6477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As at 31 March 2005, the Group has a Off Balance Sheet Financial Instrument, Forward Exchange Contracts, which were entered into with licensed bank in South Africa to cover the Group's commitment in foreign currency transactions.  The contracted rate will be used to translate the underlying foreign currency transactions into South African Rand. </a:t>
          </a:r>
        </a:p>
      </xdr:txBody>
    </xdr:sp>
    <xdr:clientData/>
  </xdr:twoCellAnchor>
  <xdr:twoCellAnchor>
    <xdr:from>
      <xdr:col>0</xdr:col>
      <xdr:colOff>200025</xdr:colOff>
      <xdr:row>7</xdr:row>
      <xdr:rowOff>0</xdr:rowOff>
    </xdr:from>
    <xdr:to>
      <xdr:col>8</xdr:col>
      <xdr:colOff>895350</xdr:colOff>
      <xdr:row>12</xdr:row>
      <xdr:rowOff>19050</xdr:rowOff>
    </xdr:to>
    <xdr:sp>
      <xdr:nvSpPr>
        <xdr:cNvPr id="16" name="TextBox 59"/>
        <xdr:cNvSpPr txBox="1">
          <a:spLocks noChangeArrowheads="1"/>
        </xdr:cNvSpPr>
      </xdr:nvSpPr>
      <xdr:spPr>
        <a:xfrm>
          <a:off x="200025" y="1133475"/>
          <a:ext cx="6400800" cy="8286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interim financial report has been prepared in accordance with MASB 26 Interim Financial Reporting and Chapter 9, part K of the Bursa Malaysia Securities Listing Requirements and should be read in conjunction with the Group's Annual Audited Financial Statements for the year ended 31 December 2004. The accounting policies and methods of computation adopted by the Group in this interim financial statements are consistent with those adopted in the annual financial report for the year ended 31 December 2004.  
</a:t>
          </a:r>
        </a:p>
      </xdr:txBody>
    </xdr:sp>
    <xdr:clientData/>
  </xdr:twoCellAnchor>
  <xdr:twoCellAnchor>
    <xdr:from>
      <xdr:col>1</xdr:col>
      <xdr:colOff>19050</xdr:colOff>
      <xdr:row>168</xdr:row>
      <xdr:rowOff>95250</xdr:rowOff>
    </xdr:from>
    <xdr:to>
      <xdr:col>8</xdr:col>
      <xdr:colOff>895350</xdr:colOff>
      <xdr:row>172</xdr:row>
      <xdr:rowOff>9525</xdr:rowOff>
    </xdr:to>
    <xdr:sp>
      <xdr:nvSpPr>
        <xdr:cNvPr id="17" name="TextBox 60"/>
        <xdr:cNvSpPr txBox="1">
          <a:spLocks noChangeArrowheads="1"/>
        </xdr:cNvSpPr>
      </xdr:nvSpPr>
      <xdr:spPr>
        <a:xfrm>
          <a:off x="238125" y="27708225"/>
          <a:ext cx="6362700" cy="5619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On 21 February 2000, the Group entered into a Facility Agreement for a RM55.0 Million Al-Bai Bithaman Ajil Secured Redeemable Islamic Debt Securities ("BaIDS"). The Group had on 30 March 2005 fully redeemed and cancelled the RM55.0 million BaIDS.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83"/>
  <sheetViews>
    <sheetView zoomScaleSheetLayoutView="100" workbookViewId="0" topLeftCell="A1">
      <pane xSplit="2" ySplit="9" topLeftCell="C44" activePane="bottomRight" state="frozen"/>
      <selection pane="topLeft" activeCell="T26" sqref="T26"/>
      <selection pane="topRight" activeCell="T26" sqref="T26"/>
      <selection pane="bottomLeft" activeCell="T26" sqref="T26"/>
      <selection pane="bottomRight" activeCell="H49" sqref="H49"/>
    </sheetView>
  </sheetViews>
  <sheetFormatPr defaultColWidth="9.00390625" defaultRowHeight="15" customHeight="1"/>
  <cols>
    <col min="1" max="1" width="3.125" style="46" customWidth="1"/>
    <col min="2" max="2" width="24.50390625" style="46" customWidth="1"/>
    <col min="3" max="3" width="2.625" style="46" customWidth="1"/>
    <col min="4" max="4" width="11.625" style="74" customWidth="1"/>
    <col min="5" max="5" width="1.4921875" style="46" customWidth="1"/>
    <col min="6" max="6" width="11.625" style="46" customWidth="1"/>
    <col min="7" max="7" width="2.625" style="46" customWidth="1"/>
    <col min="8" max="8" width="11.625" style="70" customWidth="1"/>
    <col min="9" max="9" width="1.625" style="46" customWidth="1"/>
    <col min="10" max="10" width="11.625" style="46" customWidth="1"/>
    <col min="11" max="16384" width="9.00390625" style="46" customWidth="1"/>
  </cols>
  <sheetData>
    <row r="1" ht="15" customHeight="1">
      <c r="A1" s="9" t="s">
        <v>53</v>
      </c>
    </row>
    <row r="2" spans="1:10" ht="15" customHeight="1">
      <c r="A2" s="70" t="s">
        <v>41</v>
      </c>
      <c r="J2" s="1"/>
    </row>
    <row r="3" spans="1:10" ht="15" customHeight="1">
      <c r="A3" s="70" t="s">
        <v>165</v>
      </c>
      <c r="J3" s="1"/>
    </row>
    <row r="4" spans="1:10" ht="15" customHeight="1">
      <c r="A4" s="70"/>
      <c r="J4" s="1"/>
    </row>
    <row r="5" ht="15" customHeight="1">
      <c r="A5" s="70" t="s">
        <v>128</v>
      </c>
    </row>
    <row r="6" ht="15" customHeight="1">
      <c r="A6" s="48"/>
    </row>
    <row r="7" spans="4:10" s="70" customFormat="1" ht="15" customHeight="1">
      <c r="D7" s="232" t="s">
        <v>160</v>
      </c>
      <c r="E7" s="233"/>
      <c r="F7" s="234"/>
      <c r="G7" s="74"/>
      <c r="H7" s="232" t="s">
        <v>161</v>
      </c>
      <c r="I7" s="233"/>
      <c r="J7" s="234"/>
    </row>
    <row r="8" spans="4:10" s="70" customFormat="1" ht="15" customHeight="1">
      <c r="D8" s="81" t="s">
        <v>42</v>
      </c>
      <c r="E8" s="80"/>
      <c r="F8" s="82" t="s">
        <v>104</v>
      </c>
      <c r="G8" s="74"/>
      <c r="H8" s="81" t="str">
        <f>+D8</f>
        <v>31.03.2005</v>
      </c>
      <c r="I8" s="80"/>
      <c r="J8" s="82" t="str">
        <f>+F8</f>
        <v>31.03.2004</v>
      </c>
    </row>
    <row r="9" spans="4:10" s="70" customFormat="1" ht="15" customHeight="1">
      <c r="D9" s="98" t="s">
        <v>11</v>
      </c>
      <c r="E9" s="99"/>
      <c r="F9" s="100" t="s">
        <v>11</v>
      </c>
      <c r="G9" s="75"/>
      <c r="H9" s="98" t="s">
        <v>11</v>
      </c>
      <c r="I9" s="99"/>
      <c r="J9" s="100" t="s">
        <v>11</v>
      </c>
    </row>
    <row r="10" spans="4:10" ht="15" customHeight="1">
      <c r="D10" s="81"/>
      <c r="E10" s="83"/>
      <c r="F10" s="156"/>
      <c r="G10" s="49"/>
      <c r="H10" s="81"/>
      <c r="I10" s="83"/>
      <c r="J10" s="82"/>
    </row>
    <row r="11" spans="1:10" ht="15" customHeight="1">
      <c r="A11" s="46" t="s">
        <v>32</v>
      </c>
      <c r="D11" s="114">
        <v>65221</v>
      </c>
      <c r="E11" s="43"/>
      <c r="F11" s="115">
        <v>59414</v>
      </c>
      <c r="G11" s="69"/>
      <c r="H11" s="114">
        <v>65221</v>
      </c>
      <c r="I11" s="43"/>
      <c r="J11" s="115">
        <v>59414</v>
      </c>
    </row>
    <row r="12" spans="4:10" ht="15" customHeight="1">
      <c r="D12" s="114"/>
      <c r="E12" s="43"/>
      <c r="F12" s="115"/>
      <c r="G12" s="69"/>
      <c r="H12" s="114"/>
      <c r="I12" s="43"/>
      <c r="J12" s="115"/>
    </row>
    <row r="13" spans="1:10" ht="15" customHeight="1">
      <c r="A13" s="46" t="s">
        <v>108</v>
      </c>
      <c r="D13" s="114">
        <v>-62160</v>
      </c>
      <c r="E13" s="43"/>
      <c r="F13" s="115">
        <v>-57762</v>
      </c>
      <c r="G13" s="69"/>
      <c r="H13" s="114">
        <v>-62160</v>
      </c>
      <c r="I13" s="43"/>
      <c r="J13" s="115">
        <v>-57762</v>
      </c>
    </row>
    <row r="14" spans="4:10" ht="15" customHeight="1">
      <c r="D14" s="114"/>
      <c r="E14" s="43"/>
      <c r="F14" s="115"/>
      <c r="G14" s="69"/>
      <c r="H14" s="114"/>
      <c r="I14" s="43"/>
      <c r="J14" s="115"/>
    </row>
    <row r="15" spans="1:10" ht="15" customHeight="1">
      <c r="A15" s="46" t="s">
        <v>109</v>
      </c>
      <c r="D15" s="116">
        <v>1831</v>
      </c>
      <c r="E15" s="43"/>
      <c r="F15" s="117">
        <v>2975</v>
      </c>
      <c r="G15" s="69"/>
      <c r="H15" s="116">
        <v>1831</v>
      </c>
      <c r="I15" s="43"/>
      <c r="J15" s="117">
        <v>2975</v>
      </c>
    </row>
    <row r="16" spans="4:10" ht="15" customHeight="1">
      <c r="D16" s="114"/>
      <c r="E16" s="43"/>
      <c r="F16" s="115"/>
      <c r="G16" s="69"/>
      <c r="H16" s="114"/>
      <c r="I16" s="43"/>
      <c r="J16" s="115"/>
    </row>
    <row r="17" spans="1:10" ht="15" customHeight="1">
      <c r="A17" s="46" t="s">
        <v>107</v>
      </c>
      <c r="D17" s="114">
        <f>+D11+D13+D15</f>
        <v>4892</v>
      </c>
      <c r="E17" s="43"/>
      <c r="F17" s="115">
        <f>SUM(F11:F16)</f>
        <v>4627</v>
      </c>
      <c r="G17" s="69"/>
      <c r="H17" s="114">
        <f>+H11+H13+H15</f>
        <v>4892</v>
      </c>
      <c r="I17" s="43"/>
      <c r="J17" s="115">
        <f>SUM(J11:J16)</f>
        <v>4627</v>
      </c>
    </row>
    <row r="18" spans="4:10" ht="15" customHeight="1">
      <c r="D18" s="163"/>
      <c r="E18" s="43"/>
      <c r="F18" s="115"/>
      <c r="G18" s="69"/>
      <c r="H18" s="163"/>
      <c r="I18" s="43"/>
      <c r="J18" s="115"/>
    </row>
    <row r="19" spans="1:10" ht="15" customHeight="1">
      <c r="A19" s="46" t="s">
        <v>6</v>
      </c>
      <c r="D19" s="114">
        <v>-1845</v>
      </c>
      <c r="E19" s="43"/>
      <c r="F19" s="115">
        <v>-1775</v>
      </c>
      <c r="G19" s="69"/>
      <c r="H19" s="114">
        <v>-1845</v>
      </c>
      <c r="I19" s="43"/>
      <c r="J19" s="115">
        <v>-1775</v>
      </c>
    </row>
    <row r="20" spans="4:10" ht="15" customHeight="1">
      <c r="D20" s="114"/>
      <c r="E20" s="43"/>
      <c r="F20" s="115"/>
      <c r="G20" s="69"/>
      <c r="H20" s="114"/>
      <c r="I20" s="43"/>
      <c r="J20" s="115"/>
    </row>
    <row r="21" spans="1:10" ht="15" customHeight="1">
      <c r="A21" s="46" t="s">
        <v>110</v>
      </c>
      <c r="D21" s="116">
        <v>0</v>
      </c>
      <c r="E21" s="43"/>
      <c r="F21" s="117">
        <v>0</v>
      </c>
      <c r="G21" s="69"/>
      <c r="H21" s="116">
        <v>0</v>
      </c>
      <c r="I21" s="43"/>
      <c r="J21" s="117">
        <v>0</v>
      </c>
    </row>
    <row r="22" spans="4:10" ht="15" customHeight="1">
      <c r="D22" s="114"/>
      <c r="E22" s="43"/>
      <c r="F22" s="115"/>
      <c r="G22" s="69"/>
      <c r="H22" s="114"/>
      <c r="I22" s="43"/>
      <c r="J22" s="115"/>
    </row>
    <row r="23" spans="1:10" ht="15" customHeight="1">
      <c r="A23" s="235" t="s">
        <v>148</v>
      </c>
      <c r="B23" s="235"/>
      <c r="C23" s="72"/>
      <c r="D23" s="114">
        <f>+D17+D19+D21</f>
        <v>3047</v>
      </c>
      <c r="E23" s="43"/>
      <c r="F23" s="115">
        <f>SUM(F17:F22)</f>
        <v>2852</v>
      </c>
      <c r="G23" s="2"/>
      <c r="H23" s="114">
        <f>+H17+H19+H21</f>
        <v>3047</v>
      </c>
      <c r="I23" s="43"/>
      <c r="J23" s="115">
        <f>SUM(J17:J22)</f>
        <v>2852</v>
      </c>
    </row>
    <row r="24" spans="1:10" ht="15" customHeight="1">
      <c r="A24" s="235"/>
      <c r="B24" s="235"/>
      <c r="C24" s="72"/>
      <c r="D24" s="114"/>
      <c r="E24" s="43"/>
      <c r="F24" s="115"/>
      <c r="G24" s="2"/>
      <c r="H24" s="114"/>
      <c r="I24" s="43"/>
      <c r="J24" s="115"/>
    </row>
    <row r="25" spans="4:10" ht="15" customHeight="1">
      <c r="D25" s="114"/>
      <c r="E25" s="43"/>
      <c r="F25" s="115"/>
      <c r="G25" s="2"/>
      <c r="H25" s="114"/>
      <c r="I25" s="43"/>
      <c r="J25" s="115"/>
    </row>
    <row r="26" spans="1:10" ht="15" customHeight="1">
      <c r="A26" s="46" t="s">
        <v>163</v>
      </c>
      <c r="D26" s="114">
        <v>1</v>
      </c>
      <c r="E26" s="43"/>
      <c r="F26" s="115">
        <v>-9</v>
      </c>
      <c r="G26" s="2"/>
      <c r="H26" s="114">
        <v>1</v>
      </c>
      <c r="I26" s="43"/>
      <c r="J26" s="115">
        <v>-9</v>
      </c>
    </row>
    <row r="27" spans="1:10" ht="15" customHeight="1">
      <c r="A27" s="46" t="s">
        <v>162</v>
      </c>
      <c r="D27" s="116"/>
      <c r="E27" s="43"/>
      <c r="F27" s="117"/>
      <c r="G27" s="2"/>
      <c r="H27" s="116"/>
      <c r="I27" s="43"/>
      <c r="J27" s="117"/>
    </row>
    <row r="28" spans="4:10" ht="15" customHeight="1">
      <c r="D28" s="114"/>
      <c r="E28" s="43"/>
      <c r="F28" s="115"/>
      <c r="G28" s="2"/>
      <c r="H28" s="114"/>
      <c r="I28" s="43"/>
      <c r="J28" s="115"/>
    </row>
    <row r="29" spans="1:10" ht="15" customHeight="1">
      <c r="A29" s="235" t="s">
        <v>148</v>
      </c>
      <c r="B29" s="235"/>
      <c r="C29" s="72"/>
      <c r="D29" s="114">
        <f>+D23+D26</f>
        <v>3048</v>
      </c>
      <c r="E29" s="43"/>
      <c r="F29" s="115">
        <f>SUM(F23:F28)</f>
        <v>2843</v>
      </c>
      <c r="G29" s="2"/>
      <c r="H29" s="114">
        <f>+H23+H26</f>
        <v>3048</v>
      </c>
      <c r="I29" s="43"/>
      <c r="J29" s="115">
        <f>SUM(J23:J28)</f>
        <v>2843</v>
      </c>
    </row>
    <row r="30" spans="1:10" ht="15" customHeight="1">
      <c r="A30" s="235"/>
      <c r="B30" s="235"/>
      <c r="C30" s="72"/>
      <c r="D30" s="118"/>
      <c r="E30" s="43"/>
      <c r="F30" s="119"/>
      <c r="G30" s="2"/>
      <c r="H30" s="118"/>
      <c r="I30" s="43"/>
      <c r="J30" s="119"/>
    </row>
    <row r="31" spans="4:10" ht="15" customHeight="1">
      <c r="D31" s="114"/>
      <c r="E31" s="43"/>
      <c r="F31" s="115"/>
      <c r="G31" s="2"/>
      <c r="H31" s="114"/>
      <c r="I31" s="43"/>
      <c r="J31" s="115"/>
    </row>
    <row r="32" spans="1:10" ht="15" customHeight="1">
      <c r="A32" s="46" t="s">
        <v>33</v>
      </c>
      <c r="D32" s="116">
        <v>-2034</v>
      </c>
      <c r="E32" s="43"/>
      <c r="F32" s="117">
        <v>-1451</v>
      </c>
      <c r="G32" s="2"/>
      <c r="H32" s="116">
        <v>-2034</v>
      </c>
      <c r="I32" s="43"/>
      <c r="J32" s="117">
        <v>-1451</v>
      </c>
    </row>
    <row r="33" spans="4:10" ht="15" customHeight="1">
      <c r="D33" s="114"/>
      <c r="E33" s="43"/>
      <c r="F33" s="115"/>
      <c r="G33" s="2"/>
      <c r="H33" s="114"/>
      <c r="I33" s="43"/>
      <c r="J33" s="115"/>
    </row>
    <row r="34" spans="1:10" ht="15" customHeight="1">
      <c r="A34" s="236" t="s">
        <v>34</v>
      </c>
      <c r="B34" s="237"/>
      <c r="C34" s="73"/>
      <c r="D34" s="114">
        <f>+D29+D32</f>
        <v>1014</v>
      </c>
      <c r="E34" s="43"/>
      <c r="F34" s="115">
        <f>SUM(F29:F33)</f>
        <v>1392</v>
      </c>
      <c r="G34" s="2"/>
      <c r="H34" s="114">
        <f>+H29+H32</f>
        <v>1014</v>
      </c>
      <c r="I34" s="43"/>
      <c r="J34" s="115">
        <f>SUM(J29:J33)</f>
        <v>1392</v>
      </c>
    </row>
    <row r="35" spans="1:10" ht="15" customHeight="1">
      <c r="A35" s="237"/>
      <c r="B35" s="237"/>
      <c r="C35" s="73"/>
      <c r="D35" s="118"/>
      <c r="E35" s="43"/>
      <c r="F35" s="119"/>
      <c r="G35" s="2"/>
      <c r="H35" s="118"/>
      <c r="I35" s="43"/>
      <c r="J35" s="119"/>
    </row>
    <row r="36" spans="4:10" ht="15" customHeight="1">
      <c r="D36" s="114"/>
      <c r="E36" s="43"/>
      <c r="F36" s="115"/>
      <c r="G36" s="2"/>
      <c r="H36" s="114"/>
      <c r="I36" s="43"/>
      <c r="J36" s="115"/>
    </row>
    <row r="37" spans="1:10" ht="15" customHeight="1">
      <c r="A37" s="46" t="s">
        <v>52</v>
      </c>
      <c r="D37" s="114">
        <v>-538</v>
      </c>
      <c r="E37" s="43"/>
      <c r="F37" s="115">
        <v>-505</v>
      </c>
      <c r="G37" s="2"/>
      <c r="H37" s="114">
        <v>-538</v>
      </c>
      <c r="I37" s="43"/>
      <c r="J37" s="115">
        <v>-505</v>
      </c>
    </row>
    <row r="38" spans="4:10" ht="15" customHeight="1">
      <c r="D38" s="114"/>
      <c r="E38" s="43"/>
      <c r="F38" s="115"/>
      <c r="G38" s="2"/>
      <c r="H38" s="114"/>
      <c r="I38" s="43"/>
      <c r="J38" s="115"/>
    </row>
    <row r="39" spans="1:10" ht="15" customHeight="1">
      <c r="A39" s="46" t="s">
        <v>164</v>
      </c>
      <c r="D39" s="116">
        <v>0</v>
      </c>
      <c r="E39" s="38"/>
      <c r="F39" s="117">
        <v>0</v>
      </c>
      <c r="G39" s="120"/>
      <c r="H39" s="116">
        <v>0</v>
      </c>
      <c r="I39" s="38"/>
      <c r="J39" s="117">
        <v>0</v>
      </c>
    </row>
    <row r="40" spans="4:10" ht="15" customHeight="1">
      <c r="D40" s="121"/>
      <c r="E40" s="38"/>
      <c r="F40" s="122"/>
      <c r="G40" s="120"/>
      <c r="H40" s="121"/>
      <c r="I40" s="38"/>
      <c r="J40" s="122"/>
    </row>
    <row r="41" spans="1:10" ht="15" customHeight="1">
      <c r="A41" s="71" t="s">
        <v>159</v>
      </c>
      <c r="B41" s="71"/>
      <c r="C41" s="71"/>
      <c r="D41" s="114">
        <f>+D34+D37+D39</f>
        <v>476</v>
      </c>
      <c r="E41" s="43"/>
      <c r="F41" s="115">
        <f>SUM(F34:F40)</f>
        <v>887</v>
      </c>
      <c r="G41" s="2"/>
      <c r="H41" s="114">
        <f>+H34+H37+H39</f>
        <v>476</v>
      </c>
      <c r="I41" s="43"/>
      <c r="J41" s="115">
        <v>887</v>
      </c>
    </row>
    <row r="42" spans="1:10" ht="15" customHeight="1" thickBot="1">
      <c r="A42" s="71"/>
      <c r="B42" s="71"/>
      <c r="C42" s="71"/>
      <c r="D42" s="164"/>
      <c r="E42" s="43"/>
      <c r="F42" s="157"/>
      <c r="G42" s="2"/>
      <c r="H42" s="164"/>
      <c r="I42" s="43"/>
      <c r="J42" s="123"/>
    </row>
    <row r="43" spans="1:10" ht="15" customHeight="1" thickTop="1">
      <c r="A43" s="54"/>
      <c r="B43" s="54"/>
      <c r="C43" s="54"/>
      <c r="D43" s="86"/>
      <c r="E43" s="64"/>
      <c r="F43" s="85"/>
      <c r="G43" s="52"/>
      <c r="H43" s="86"/>
      <c r="I43" s="64"/>
      <c r="J43" s="85"/>
    </row>
    <row r="44" spans="1:10" ht="15" customHeight="1">
      <c r="A44" s="46" t="s">
        <v>113</v>
      </c>
      <c r="D44" s="84"/>
      <c r="E44" s="64"/>
      <c r="F44" s="85"/>
      <c r="G44" s="52"/>
      <c r="H44" s="84"/>
      <c r="I44" s="64"/>
      <c r="J44" s="85"/>
    </row>
    <row r="45" spans="4:10" ht="15" customHeight="1">
      <c r="D45" s="84"/>
      <c r="E45" s="64"/>
      <c r="F45" s="229"/>
      <c r="G45" s="52"/>
      <c r="H45" s="84"/>
      <c r="I45" s="64"/>
      <c r="J45" s="85"/>
    </row>
    <row r="46" spans="1:10" ht="15" customHeight="1">
      <c r="A46" s="46" t="s">
        <v>240</v>
      </c>
      <c r="B46" s="55" t="s">
        <v>84</v>
      </c>
      <c r="C46" s="55"/>
      <c r="D46" s="87">
        <v>0.34</v>
      </c>
      <c r="E46" s="88"/>
      <c r="F46" s="89">
        <v>0.62</v>
      </c>
      <c r="G46" s="56"/>
      <c r="H46" s="87">
        <f>D46</f>
        <v>0.34</v>
      </c>
      <c r="I46" s="88"/>
      <c r="J46" s="89">
        <v>0.62</v>
      </c>
    </row>
    <row r="47" spans="2:10" ht="15" customHeight="1">
      <c r="B47" s="55"/>
      <c r="C47" s="55"/>
      <c r="D47" s="90"/>
      <c r="E47" s="91"/>
      <c r="F47" s="92"/>
      <c r="G47" s="57"/>
      <c r="H47" s="90"/>
      <c r="I47" s="91"/>
      <c r="J47" s="92"/>
    </row>
    <row r="48" spans="1:10" ht="15" customHeight="1">
      <c r="A48" s="46" t="s">
        <v>241</v>
      </c>
      <c r="B48" s="55" t="s">
        <v>83</v>
      </c>
      <c r="C48" s="55"/>
      <c r="D48" s="87">
        <f>D46</f>
        <v>0.34</v>
      </c>
      <c r="E48" s="88"/>
      <c r="F48" s="89">
        <v>0.62</v>
      </c>
      <c r="G48" s="56"/>
      <c r="H48" s="87">
        <f>D48</f>
        <v>0.34</v>
      </c>
      <c r="I48" s="88"/>
      <c r="J48" s="89">
        <v>0.62</v>
      </c>
    </row>
    <row r="49" spans="2:10" ht="15" customHeight="1">
      <c r="B49" s="55"/>
      <c r="C49" s="55"/>
      <c r="D49" s="93"/>
      <c r="E49" s="94"/>
      <c r="F49" s="95"/>
      <c r="G49" s="56"/>
      <c r="H49" s="93"/>
      <c r="I49" s="94"/>
      <c r="J49" s="95"/>
    </row>
    <row r="50" spans="4:10" ht="15" customHeight="1">
      <c r="D50" s="77"/>
      <c r="E50" s="52"/>
      <c r="F50" s="53"/>
      <c r="G50" s="52"/>
      <c r="H50" s="77"/>
      <c r="I50" s="52"/>
      <c r="J50" s="53"/>
    </row>
    <row r="51" spans="4:10" ht="15" customHeight="1">
      <c r="D51" s="76"/>
      <c r="E51" s="50"/>
      <c r="F51" s="50"/>
      <c r="G51" s="51"/>
      <c r="H51" s="79"/>
      <c r="I51" s="51"/>
      <c r="J51" s="50"/>
    </row>
    <row r="52" spans="4:10" ht="15" customHeight="1">
      <c r="D52" s="76"/>
      <c r="E52" s="50"/>
      <c r="F52" s="50"/>
      <c r="G52" s="51"/>
      <c r="H52" s="79"/>
      <c r="I52" s="51"/>
      <c r="J52" s="50"/>
    </row>
    <row r="53" spans="4:10" ht="15" customHeight="1">
      <c r="D53" s="76"/>
      <c r="E53" s="50"/>
      <c r="F53" s="50"/>
      <c r="G53" s="51"/>
      <c r="H53" s="79"/>
      <c r="I53" s="51"/>
      <c r="J53" s="50"/>
    </row>
    <row r="54" spans="4:10" ht="15" customHeight="1">
      <c r="D54" s="76"/>
      <c r="E54" s="50"/>
      <c r="F54" s="50"/>
      <c r="G54" s="51"/>
      <c r="H54" s="79"/>
      <c r="I54" s="51"/>
      <c r="J54" s="50"/>
    </row>
    <row r="55" spans="4:10" ht="15" customHeight="1">
      <c r="D55" s="76"/>
      <c r="E55" s="50"/>
      <c r="F55" s="50"/>
      <c r="G55" s="51"/>
      <c r="H55" s="79"/>
      <c r="I55" s="51"/>
      <c r="J55" s="50"/>
    </row>
    <row r="56" spans="4:10" ht="15" customHeight="1">
      <c r="D56" s="76"/>
      <c r="E56" s="50"/>
      <c r="F56" s="50"/>
      <c r="G56" s="51"/>
      <c r="H56" s="79"/>
      <c r="I56" s="51"/>
      <c r="J56" s="50"/>
    </row>
    <row r="57" spans="4:10" ht="15" customHeight="1">
      <c r="D57" s="76"/>
      <c r="E57" s="50"/>
      <c r="F57" s="50"/>
      <c r="G57" s="51"/>
      <c r="H57" s="79"/>
      <c r="I57" s="51"/>
      <c r="J57" s="51"/>
    </row>
    <row r="58" spans="4:10" ht="15" customHeight="1">
      <c r="D58" s="78"/>
      <c r="E58" s="51"/>
      <c r="F58" s="51"/>
      <c r="G58" s="51"/>
      <c r="H58" s="79"/>
      <c r="I58" s="51"/>
      <c r="J58" s="50"/>
    </row>
    <row r="59" spans="4:10" ht="15" customHeight="1">
      <c r="D59" s="76"/>
      <c r="E59" s="51"/>
      <c r="F59" s="50"/>
      <c r="G59" s="51"/>
      <c r="H59" s="79"/>
      <c r="I59" s="51"/>
      <c r="J59" s="50"/>
    </row>
    <row r="60" spans="4:10" ht="15" customHeight="1">
      <c r="D60" s="76"/>
      <c r="E60" s="51"/>
      <c r="F60" s="50"/>
      <c r="G60" s="51"/>
      <c r="H60" s="79"/>
      <c r="I60" s="51"/>
      <c r="J60" s="51"/>
    </row>
    <row r="61" spans="4:10" ht="15" customHeight="1">
      <c r="D61" s="78"/>
      <c r="E61" s="51"/>
      <c r="F61" s="51"/>
      <c r="G61" s="51"/>
      <c r="H61" s="79"/>
      <c r="I61" s="51"/>
      <c r="J61" s="50"/>
    </row>
    <row r="62" spans="4:10" ht="15" customHeight="1">
      <c r="D62" s="78"/>
      <c r="E62" s="51"/>
      <c r="F62" s="51"/>
      <c r="G62" s="51"/>
      <c r="H62" s="79"/>
      <c r="I62" s="51"/>
      <c r="J62" s="50"/>
    </row>
    <row r="63" spans="4:10" ht="15" customHeight="1">
      <c r="D63" s="78"/>
      <c r="E63" s="51"/>
      <c r="F63" s="51"/>
      <c r="G63" s="51"/>
      <c r="H63" s="79"/>
      <c r="I63" s="51"/>
      <c r="J63" s="50"/>
    </row>
    <row r="64" spans="4:10" ht="15" customHeight="1">
      <c r="D64" s="76"/>
      <c r="E64" s="50"/>
      <c r="F64" s="50"/>
      <c r="G64" s="51"/>
      <c r="H64" s="79"/>
      <c r="I64" s="51"/>
      <c r="J64" s="50"/>
    </row>
    <row r="65" spans="4:10" ht="15" customHeight="1">
      <c r="D65" s="76"/>
      <c r="E65" s="50"/>
      <c r="F65" s="50"/>
      <c r="G65" s="51"/>
      <c r="H65" s="79"/>
      <c r="I65" s="51"/>
      <c r="J65" s="51"/>
    </row>
    <row r="66" spans="4:10" ht="15" customHeight="1">
      <c r="D66" s="76"/>
      <c r="E66" s="50"/>
      <c r="F66" s="50"/>
      <c r="G66" s="51"/>
      <c r="H66" s="79"/>
      <c r="I66" s="51"/>
      <c r="J66" s="51"/>
    </row>
    <row r="67" spans="4:10" ht="15" customHeight="1">
      <c r="D67" s="76"/>
      <c r="E67" s="50"/>
      <c r="F67" s="50"/>
      <c r="G67" s="51"/>
      <c r="H67" s="79"/>
      <c r="I67" s="51"/>
      <c r="J67" s="50"/>
    </row>
    <row r="68" spans="4:10" ht="15" customHeight="1">
      <c r="D68" s="76"/>
      <c r="E68" s="50"/>
      <c r="F68" s="50"/>
      <c r="G68" s="51"/>
      <c r="H68" s="79"/>
      <c r="I68" s="51"/>
      <c r="J68" s="50"/>
    </row>
    <row r="69" spans="4:10" ht="15" customHeight="1">
      <c r="D69" s="76"/>
      <c r="E69" s="50"/>
      <c r="F69" s="50"/>
      <c r="G69" s="51"/>
      <c r="H69" s="79"/>
      <c r="I69" s="51"/>
      <c r="J69" s="50"/>
    </row>
    <row r="70" spans="4:10" ht="15" customHeight="1">
      <c r="D70" s="76"/>
      <c r="E70" s="50"/>
      <c r="F70" s="50"/>
      <c r="G70" s="51"/>
      <c r="H70" s="79"/>
      <c r="I70" s="51"/>
      <c r="J70" s="50"/>
    </row>
    <row r="71" spans="4:10" ht="15" customHeight="1">
      <c r="D71" s="76"/>
      <c r="E71" s="50"/>
      <c r="F71" s="50"/>
      <c r="G71" s="51"/>
      <c r="H71" s="79"/>
      <c r="I71" s="51"/>
      <c r="J71" s="50"/>
    </row>
    <row r="72" spans="4:10" ht="15" customHeight="1">
      <c r="D72" s="76"/>
      <c r="E72" s="50"/>
      <c r="F72" s="50"/>
      <c r="G72" s="51"/>
      <c r="H72" s="79"/>
      <c r="I72" s="51"/>
      <c r="J72" s="50"/>
    </row>
    <row r="73" spans="4:10" ht="15" customHeight="1">
      <c r="D73" s="76"/>
      <c r="E73" s="50"/>
      <c r="F73" s="50"/>
      <c r="G73" s="51"/>
      <c r="H73" s="79"/>
      <c r="I73" s="51"/>
      <c r="J73" s="50"/>
    </row>
    <row r="74" spans="4:10" ht="15" customHeight="1">
      <c r="D74" s="76"/>
      <c r="E74" s="50"/>
      <c r="F74" s="50"/>
      <c r="G74" s="51"/>
      <c r="H74" s="79"/>
      <c r="I74" s="51"/>
      <c r="J74" s="50"/>
    </row>
    <row r="75" spans="4:10" ht="15" customHeight="1">
      <c r="D75" s="76"/>
      <c r="E75" s="50"/>
      <c r="F75" s="50"/>
      <c r="G75" s="51"/>
      <c r="H75" s="79"/>
      <c r="I75" s="51"/>
      <c r="J75" s="50"/>
    </row>
    <row r="76" spans="4:10" ht="15" customHeight="1">
      <c r="D76" s="76"/>
      <c r="E76" s="50"/>
      <c r="F76" s="50"/>
      <c r="G76" s="51"/>
      <c r="H76" s="79"/>
      <c r="I76" s="51"/>
      <c r="J76" s="50"/>
    </row>
    <row r="77" spans="4:10" ht="15" customHeight="1">
      <c r="D77" s="76"/>
      <c r="E77" s="50"/>
      <c r="F77" s="50"/>
      <c r="G77" s="51"/>
      <c r="H77" s="79"/>
      <c r="I77" s="51"/>
      <c r="J77" s="50"/>
    </row>
    <row r="78" spans="4:10" ht="15" customHeight="1">
      <c r="D78" s="76"/>
      <c r="E78" s="50"/>
      <c r="F78" s="50"/>
      <c r="G78" s="51"/>
      <c r="H78" s="79"/>
      <c r="I78" s="51"/>
      <c r="J78" s="50"/>
    </row>
    <row r="79" spans="4:10" ht="15" customHeight="1">
      <c r="D79" s="76"/>
      <c r="E79" s="50"/>
      <c r="F79" s="50"/>
      <c r="G79" s="51"/>
      <c r="H79" s="79"/>
      <c r="I79" s="51"/>
      <c r="J79" s="50"/>
    </row>
    <row r="80" spans="4:10" ht="15" customHeight="1">
      <c r="D80" s="76"/>
      <c r="E80" s="50"/>
      <c r="F80" s="50"/>
      <c r="G80" s="51"/>
      <c r="H80" s="79"/>
      <c r="I80" s="51"/>
      <c r="J80" s="51"/>
    </row>
    <row r="81" spans="4:10" ht="15" customHeight="1">
      <c r="D81" s="76"/>
      <c r="E81" s="50"/>
      <c r="F81" s="50"/>
      <c r="G81" s="51"/>
      <c r="H81" s="79"/>
      <c r="I81" s="51"/>
      <c r="J81" s="51"/>
    </row>
    <row r="82" spans="4:6" ht="15" customHeight="1">
      <c r="D82" s="77"/>
      <c r="E82" s="52"/>
      <c r="F82" s="52"/>
    </row>
    <row r="83" spans="4:6" ht="15" customHeight="1">
      <c r="D83" s="77"/>
      <c r="E83" s="52"/>
      <c r="F83" s="52"/>
    </row>
  </sheetData>
  <mergeCells count="5">
    <mergeCell ref="H7:J7"/>
    <mergeCell ref="A23:B24"/>
    <mergeCell ref="A29:B30"/>
    <mergeCell ref="A34:B35"/>
    <mergeCell ref="D7:F7"/>
  </mergeCells>
  <printOptions horizontalCentered="1"/>
  <pageMargins left="0" right="0" top="0.5" bottom="0" header="0" footer="0"/>
  <pageSetup fitToHeight="1"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H68"/>
  <sheetViews>
    <sheetView zoomScaleSheetLayoutView="100" workbookViewId="0" topLeftCell="A1">
      <pane xSplit="2" ySplit="8" topLeftCell="C9" activePane="bottomRight" state="frozen"/>
      <selection pane="topLeft" activeCell="H33" sqref="H33"/>
      <selection pane="topRight" activeCell="H33" sqref="H33"/>
      <selection pane="bottomLeft" activeCell="H33" sqref="H33"/>
      <selection pane="bottomRight" activeCell="B13" sqref="B13"/>
    </sheetView>
  </sheetViews>
  <sheetFormatPr defaultColWidth="9.00390625" defaultRowHeight="12.75" customHeight="1"/>
  <cols>
    <col min="1" max="1" width="3.375" style="9" customWidth="1"/>
    <col min="2" max="2" width="40.625" style="10" customWidth="1"/>
    <col min="3" max="3" width="14.50390625" style="32" bestFit="1" customWidth="1"/>
    <col min="4" max="4" width="4.25390625" style="10" customWidth="1"/>
    <col min="5" max="5" width="13.625" style="39" customWidth="1"/>
    <col min="6" max="6" width="13.375" style="10" bestFit="1" customWidth="1"/>
    <col min="7" max="16384" width="9.00390625" style="10" customWidth="1"/>
  </cols>
  <sheetData>
    <row r="1" ht="12.75" customHeight="1">
      <c r="A1" s="9" t="s">
        <v>53</v>
      </c>
    </row>
    <row r="2" ht="12.75" customHeight="1">
      <c r="A2" s="70" t="s">
        <v>41</v>
      </c>
    </row>
    <row r="3" ht="12.75" customHeight="1">
      <c r="A3" s="70"/>
    </row>
    <row r="4" ht="12.75" customHeight="1">
      <c r="A4" s="9" t="s">
        <v>129</v>
      </c>
    </row>
    <row r="6" spans="3:5" ht="12.75" customHeight="1">
      <c r="C6" s="169" t="s">
        <v>166</v>
      </c>
      <c r="D6" s="97"/>
      <c r="E6" s="169" t="s">
        <v>167</v>
      </c>
    </row>
    <row r="7" spans="3:5" ht="12.75" customHeight="1">
      <c r="C7" s="170" t="s">
        <v>42</v>
      </c>
      <c r="D7" s="21"/>
      <c r="E7" s="170" t="s">
        <v>103</v>
      </c>
    </row>
    <row r="8" spans="3:5" ht="12.75" customHeight="1">
      <c r="C8" s="171" t="s">
        <v>11</v>
      </c>
      <c r="D8" s="21"/>
      <c r="E8" s="171" t="s">
        <v>11</v>
      </c>
    </row>
    <row r="9" spans="3:5" ht="12.75" customHeight="1">
      <c r="C9" s="105"/>
      <c r="D9" s="21"/>
      <c r="E9" s="101"/>
    </row>
    <row r="10" spans="1:7" ht="12.75" customHeight="1">
      <c r="A10" s="9" t="s">
        <v>58</v>
      </c>
      <c r="C10" s="106">
        <v>30599</v>
      </c>
      <c r="D10" s="24"/>
      <c r="E10" s="102">
        <v>32057</v>
      </c>
      <c r="F10" s="24"/>
      <c r="G10" s="24"/>
    </row>
    <row r="11" spans="1:7" ht="12.75" customHeight="1">
      <c r="A11" s="9" t="s">
        <v>184</v>
      </c>
      <c r="C11" s="106">
        <v>27336</v>
      </c>
      <c r="D11" s="24"/>
      <c r="E11" s="102">
        <v>28112</v>
      </c>
      <c r="F11" s="24"/>
      <c r="G11" s="24"/>
    </row>
    <row r="12" spans="1:7" ht="12.75" customHeight="1">
      <c r="A12" s="9" t="s">
        <v>185</v>
      </c>
      <c r="C12" s="106">
        <v>43</v>
      </c>
      <c r="D12" s="24"/>
      <c r="E12" s="102">
        <v>124</v>
      </c>
      <c r="F12" s="24"/>
      <c r="G12" s="24"/>
    </row>
    <row r="13" spans="1:7" ht="12.75" customHeight="1">
      <c r="A13" s="9" t="s">
        <v>186</v>
      </c>
      <c r="C13" s="106">
        <v>2949</v>
      </c>
      <c r="D13" s="24"/>
      <c r="E13" s="102">
        <v>3288</v>
      </c>
      <c r="F13" s="24"/>
      <c r="G13" s="24"/>
    </row>
    <row r="14" spans="1:7" ht="12.75" customHeight="1">
      <c r="A14" s="9" t="s">
        <v>35</v>
      </c>
      <c r="C14" s="105">
        <v>6819</v>
      </c>
      <c r="D14" s="24"/>
      <c r="E14" s="101">
        <v>7113</v>
      </c>
      <c r="F14" s="24"/>
      <c r="G14" s="24"/>
    </row>
    <row r="15" spans="1:7" ht="12.75" customHeight="1">
      <c r="A15" s="9" t="s">
        <v>105</v>
      </c>
      <c r="C15" s="105">
        <v>3226</v>
      </c>
      <c r="D15" s="24"/>
      <c r="E15" s="101">
        <v>3183</v>
      </c>
      <c r="F15" s="24"/>
      <c r="G15" s="24"/>
    </row>
    <row r="16" spans="3:6" ht="12.75" customHeight="1">
      <c r="C16" s="106"/>
      <c r="D16" s="24"/>
      <c r="E16" s="102"/>
      <c r="F16" s="24"/>
    </row>
    <row r="17" spans="1:6" ht="12.75" customHeight="1">
      <c r="A17" s="9" t="s">
        <v>12</v>
      </c>
      <c r="C17" s="106"/>
      <c r="D17" s="24"/>
      <c r="E17" s="102"/>
      <c r="F17" s="24"/>
    </row>
    <row r="18" spans="2:7" ht="12.75" customHeight="1">
      <c r="B18" s="31" t="s">
        <v>36</v>
      </c>
      <c r="C18" s="106">
        <v>30507</v>
      </c>
      <c r="D18" s="24"/>
      <c r="E18" s="101">
        <f>31602</f>
        <v>31602</v>
      </c>
      <c r="F18" s="24"/>
      <c r="G18" s="24"/>
    </row>
    <row r="19" spans="2:8" ht="12.75" customHeight="1">
      <c r="B19" s="31" t="s">
        <v>111</v>
      </c>
      <c r="C19" s="105">
        <v>112194</v>
      </c>
      <c r="D19" s="24"/>
      <c r="E19" s="101">
        <v>104147</v>
      </c>
      <c r="F19" s="24"/>
      <c r="G19" s="24"/>
      <c r="H19" s="24"/>
    </row>
    <row r="20" spans="2:7" ht="12.75" customHeight="1">
      <c r="B20" s="31" t="s">
        <v>26</v>
      </c>
      <c r="C20" s="106">
        <v>24212</v>
      </c>
      <c r="D20" s="24"/>
      <c r="E20" s="101">
        <v>23397</v>
      </c>
      <c r="F20" s="24"/>
      <c r="G20" s="24"/>
    </row>
    <row r="21" spans="2:7" ht="12.75" customHeight="1">
      <c r="B21" s="31" t="s">
        <v>25</v>
      </c>
      <c r="C21" s="106">
        <v>127309</v>
      </c>
      <c r="D21" s="24"/>
      <c r="E21" s="101">
        <v>129803</v>
      </c>
      <c r="F21" s="24"/>
      <c r="G21" s="24"/>
    </row>
    <row r="22" spans="2:7" ht="12.75" customHeight="1">
      <c r="B22" s="31" t="s">
        <v>106</v>
      </c>
      <c r="C22" s="106">
        <v>316</v>
      </c>
      <c r="D22" s="24"/>
      <c r="E22" s="101">
        <v>316</v>
      </c>
      <c r="F22" s="24"/>
      <c r="G22" s="24"/>
    </row>
    <row r="23" spans="2:7" ht="12.75" customHeight="1">
      <c r="B23" s="31" t="s">
        <v>13</v>
      </c>
      <c r="C23" s="106">
        <v>1639</v>
      </c>
      <c r="D23" s="24"/>
      <c r="E23" s="102">
        <v>3342</v>
      </c>
      <c r="F23" s="24"/>
      <c r="G23" s="24"/>
    </row>
    <row r="24" spans="2:6" ht="12.75" customHeight="1">
      <c r="B24" s="31" t="s">
        <v>188</v>
      </c>
      <c r="C24" s="106">
        <v>1326</v>
      </c>
      <c r="D24" s="24"/>
      <c r="E24" s="102">
        <v>49571</v>
      </c>
      <c r="F24" s="24"/>
    </row>
    <row r="25" spans="2:6" ht="12.75" customHeight="1">
      <c r="B25" s="31"/>
      <c r="C25" s="107"/>
      <c r="D25" s="24"/>
      <c r="E25" s="103"/>
      <c r="F25" s="24"/>
    </row>
    <row r="26" spans="3:7" ht="12.75" customHeight="1">
      <c r="C26" s="106">
        <f>SUM(C18:C25)</f>
        <v>297503</v>
      </c>
      <c r="D26" s="24"/>
      <c r="E26" s="102">
        <f>SUM(E18:E25)</f>
        <v>342178</v>
      </c>
      <c r="F26" s="24"/>
      <c r="G26" s="24"/>
    </row>
    <row r="27" spans="3:6" ht="12.75" customHeight="1">
      <c r="C27" s="106"/>
      <c r="D27" s="24"/>
      <c r="E27" s="102"/>
      <c r="F27" s="24"/>
    </row>
    <row r="28" spans="1:6" ht="12.75" customHeight="1">
      <c r="A28" s="9" t="s">
        <v>14</v>
      </c>
      <c r="C28" s="106"/>
      <c r="D28" s="24"/>
      <c r="E28" s="102"/>
      <c r="F28" s="24"/>
    </row>
    <row r="29" spans="2:6" ht="12.75" customHeight="1">
      <c r="B29" s="31" t="s">
        <v>27</v>
      </c>
      <c r="C29" s="106">
        <v>5896</v>
      </c>
      <c r="D29" s="24"/>
      <c r="E29" s="102">
        <v>5114</v>
      </c>
      <c r="F29" s="24"/>
    </row>
    <row r="30" spans="2:6" ht="12.75" customHeight="1">
      <c r="B30" s="31" t="s">
        <v>112</v>
      </c>
      <c r="C30" s="106">
        <f>51887+56</f>
        <v>51943</v>
      </c>
      <c r="D30" s="24"/>
      <c r="E30" s="102">
        <v>51720</v>
      </c>
      <c r="F30" s="24"/>
    </row>
    <row r="31" spans="2:6" ht="12.75" customHeight="1">
      <c r="B31" s="31" t="s">
        <v>187</v>
      </c>
      <c r="C31" s="106">
        <v>54</v>
      </c>
      <c r="D31" s="24"/>
      <c r="E31" s="102">
        <v>58</v>
      </c>
      <c r="F31" s="24"/>
    </row>
    <row r="32" spans="2:6" ht="12.75" customHeight="1">
      <c r="B32" s="31" t="s">
        <v>189</v>
      </c>
      <c r="C32" s="106">
        <v>77794</v>
      </c>
      <c r="D32" s="24"/>
      <c r="E32" s="102">
        <v>68376</v>
      </c>
      <c r="F32" s="24"/>
    </row>
    <row r="33" spans="2:6" ht="12.75" customHeight="1">
      <c r="B33" s="31" t="s">
        <v>190</v>
      </c>
      <c r="C33" s="106">
        <v>1510</v>
      </c>
      <c r="D33" s="24"/>
      <c r="E33" s="102">
        <f>498</f>
        <v>498</v>
      </c>
      <c r="F33" s="24"/>
    </row>
    <row r="34" spans="2:6" ht="12.75" customHeight="1">
      <c r="B34" s="31" t="s">
        <v>72</v>
      </c>
      <c r="C34" s="106">
        <v>0</v>
      </c>
      <c r="D34" s="24"/>
      <c r="E34" s="102">
        <v>0</v>
      </c>
      <c r="F34" s="24"/>
    </row>
    <row r="35" spans="3:6" ht="12.75" customHeight="1">
      <c r="C35" s="27">
        <f>SUM(C29:C34)</f>
        <v>137197</v>
      </c>
      <c r="D35" s="24"/>
      <c r="E35" s="104">
        <f>SUM(E29:E34)</f>
        <v>125766</v>
      </c>
      <c r="F35" s="24"/>
    </row>
    <row r="36" spans="3:6" ht="12.75" customHeight="1">
      <c r="C36" s="106"/>
      <c r="D36" s="24"/>
      <c r="E36" s="102"/>
      <c r="F36" s="24"/>
    </row>
    <row r="37" spans="1:6" ht="12.75" customHeight="1">
      <c r="A37" s="9" t="s">
        <v>37</v>
      </c>
      <c r="C37" s="107">
        <f>+C26-C35</f>
        <v>160306</v>
      </c>
      <c r="D37" s="24"/>
      <c r="E37" s="103">
        <f>+E26-E35</f>
        <v>216412</v>
      </c>
      <c r="F37" s="24"/>
    </row>
    <row r="38" spans="3:6" ht="12.75" customHeight="1" thickBot="1">
      <c r="C38" s="109">
        <f>+SUM(C10:C15)+C37</f>
        <v>231278</v>
      </c>
      <c r="D38" s="24"/>
      <c r="E38" s="110">
        <f>+SUM(E10:E15)+E37</f>
        <v>290289</v>
      </c>
      <c r="F38" s="24"/>
    </row>
    <row r="39" spans="3:6" ht="12.75" customHeight="1" thickTop="1">
      <c r="C39" s="106"/>
      <c r="D39" s="24"/>
      <c r="E39" s="102"/>
      <c r="F39" s="24"/>
    </row>
    <row r="40" spans="1:6" ht="12.75" customHeight="1">
      <c r="A40" s="9" t="s">
        <v>239</v>
      </c>
      <c r="C40" s="106"/>
      <c r="D40" s="24"/>
      <c r="E40" s="102"/>
      <c r="F40" s="24"/>
    </row>
    <row r="41" spans="1:6" ht="12.75" customHeight="1">
      <c r="A41" s="9" t="s">
        <v>236</v>
      </c>
      <c r="C41" s="105">
        <v>142150</v>
      </c>
      <c r="D41" s="24"/>
      <c r="E41" s="102">
        <v>142150</v>
      </c>
      <c r="F41" s="24"/>
    </row>
    <row r="42" spans="1:6" ht="12.75" customHeight="1">
      <c r="A42" s="9" t="s">
        <v>15</v>
      </c>
      <c r="C42" s="106"/>
      <c r="D42" s="24"/>
      <c r="E42" s="102"/>
      <c r="F42" s="24"/>
    </row>
    <row r="43" spans="2:6" ht="12.75" customHeight="1">
      <c r="B43" s="31" t="s">
        <v>193</v>
      </c>
      <c r="C43" s="106">
        <v>12323</v>
      </c>
      <c r="D43" s="24"/>
      <c r="E43" s="102">
        <v>12323</v>
      </c>
      <c r="F43" s="24"/>
    </row>
    <row r="44" spans="2:6" ht="12.75" customHeight="1">
      <c r="B44" s="31" t="s">
        <v>243</v>
      </c>
      <c r="C44" s="106">
        <v>51272</v>
      </c>
      <c r="D44" s="24"/>
      <c r="E44" s="102">
        <v>50796</v>
      </c>
      <c r="F44" s="24"/>
    </row>
    <row r="45" spans="2:6" ht="12.75" customHeight="1">
      <c r="B45" s="31" t="s">
        <v>192</v>
      </c>
      <c r="C45" s="106">
        <v>4337</v>
      </c>
      <c r="D45" s="24"/>
      <c r="E45" s="102">
        <v>8448</v>
      </c>
      <c r="F45" s="24"/>
    </row>
    <row r="46" spans="1:6" ht="12.75" customHeight="1">
      <c r="A46" s="9" t="s">
        <v>237</v>
      </c>
      <c r="B46" s="31"/>
      <c r="C46" s="107">
        <v>-421</v>
      </c>
      <c r="D46" s="24"/>
      <c r="E46" s="103">
        <v>0</v>
      </c>
      <c r="F46" s="24"/>
    </row>
    <row r="47" spans="3:7" ht="12.75" customHeight="1">
      <c r="C47" s="106">
        <f>SUM(C41:C46)</f>
        <v>209661</v>
      </c>
      <c r="D47" s="24"/>
      <c r="E47" s="102">
        <f>SUM(E41:E46)</f>
        <v>213717</v>
      </c>
      <c r="F47" s="24"/>
      <c r="G47" s="24"/>
    </row>
    <row r="48" spans="3:6" ht="12.75" customHeight="1">
      <c r="C48" s="106"/>
      <c r="D48" s="24"/>
      <c r="E48" s="102"/>
      <c r="F48" s="24"/>
    </row>
    <row r="49" spans="1:6" ht="12.75" customHeight="1">
      <c r="A49" s="9" t="s">
        <v>52</v>
      </c>
      <c r="C49" s="106">
        <v>14720</v>
      </c>
      <c r="D49" s="24"/>
      <c r="E49" s="102">
        <v>14182</v>
      </c>
      <c r="F49" s="24"/>
    </row>
    <row r="50" spans="1:6" ht="12.75" customHeight="1">
      <c r="A50" s="9" t="s">
        <v>1</v>
      </c>
      <c r="C50" s="106">
        <v>5329</v>
      </c>
      <c r="D50" s="24"/>
      <c r="E50" s="102">
        <v>60811</v>
      </c>
      <c r="F50" s="24"/>
    </row>
    <row r="51" spans="1:6" ht="12.75" customHeight="1" hidden="1">
      <c r="A51" s="9" t="s">
        <v>2</v>
      </c>
      <c r="C51" s="106">
        <v>0</v>
      </c>
      <c r="D51" s="24"/>
      <c r="E51" s="102">
        <v>0</v>
      </c>
      <c r="F51" s="24"/>
    </row>
    <row r="52" spans="1:6" ht="12.75" customHeight="1">
      <c r="A52" s="9" t="s">
        <v>38</v>
      </c>
      <c r="C52" s="106">
        <v>1568</v>
      </c>
      <c r="D52" s="24"/>
      <c r="E52" s="102">
        <v>1579</v>
      </c>
      <c r="F52" s="24"/>
    </row>
    <row r="53" spans="3:7" ht="12.75" customHeight="1" thickBot="1">
      <c r="C53" s="109">
        <f>SUM(C47:C52)</f>
        <v>231278</v>
      </c>
      <c r="D53" s="24"/>
      <c r="E53" s="110">
        <f>SUM(E47:E52)</f>
        <v>290289</v>
      </c>
      <c r="F53" s="24"/>
      <c r="G53" s="3"/>
    </row>
    <row r="54" spans="3:5" ht="12.75" customHeight="1" thickTop="1">
      <c r="C54" s="106"/>
      <c r="D54" s="24"/>
      <c r="E54" s="102"/>
    </row>
    <row r="55" spans="1:5" ht="12.75" customHeight="1">
      <c r="A55" s="13" t="s">
        <v>205</v>
      </c>
      <c r="C55" s="230"/>
      <c r="D55" s="24"/>
      <c r="E55" s="230"/>
    </row>
    <row r="56" spans="1:6" ht="12.75" customHeight="1">
      <c r="A56" s="9" t="s">
        <v>147</v>
      </c>
      <c r="C56" s="231">
        <f>(+C47-C14)/C41</f>
        <v>1.4269574393246571</v>
      </c>
      <c r="D56" s="24"/>
      <c r="E56" s="113">
        <v>1.45</v>
      </c>
      <c r="F56" s="24"/>
    </row>
    <row r="57" spans="3:6" ht="12.75" customHeight="1">
      <c r="C57" s="130"/>
      <c r="D57" s="24"/>
      <c r="E57" s="129"/>
      <c r="F57" s="136"/>
    </row>
    <row r="58" ht="12.75" customHeight="1">
      <c r="C58" s="137"/>
    </row>
    <row r="60" spans="3:5" ht="12.75" customHeight="1">
      <c r="C60" s="108"/>
      <c r="E60" s="65"/>
    </row>
    <row r="63" ht="12.75" customHeight="1">
      <c r="C63" s="137"/>
    </row>
    <row r="67" ht="12.75" customHeight="1">
      <c r="C67" s="137"/>
    </row>
    <row r="68" ht="12.75" customHeight="1">
      <c r="C68" s="137"/>
    </row>
  </sheetData>
  <printOptions horizontalCentered="1"/>
  <pageMargins left="0" right="0" top="0.5" bottom="0"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F89"/>
  <sheetViews>
    <sheetView workbookViewId="0" topLeftCell="A1">
      <pane xSplit="2" ySplit="7" topLeftCell="C52" activePane="bottomRight" state="frozen"/>
      <selection pane="topLeft" activeCell="H33" sqref="H33"/>
      <selection pane="topRight" activeCell="H33" sqref="H33"/>
      <selection pane="bottomLeft" activeCell="H33" sqref="H33"/>
      <selection pane="bottomRight" activeCell="E67" sqref="E67"/>
    </sheetView>
  </sheetViews>
  <sheetFormatPr defaultColWidth="9.00390625" defaultRowHeight="12.75" customHeight="1"/>
  <cols>
    <col min="1" max="1" width="40.625" style="10" customWidth="1"/>
    <col min="2" max="2" width="4.625" style="10" customWidth="1"/>
    <col min="3" max="3" width="13.50390625" style="32" customWidth="1"/>
    <col min="4" max="4" width="3.625" style="10" customWidth="1"/>
    <col min="5" max="5" width="13.50390625" style="39" customWidth="1"/>
    <col min="6" max="16384" width="9.00390625" style="10" customWidth="1"/>
  </cols>
  <sheetData>
    <row r="1" ht="12.75" customHeight="1">
      <c r="A1" s="9" t="s">
        <v>53</v>
      </c>
    </row>
    <row r="2" ht="12.75" customHeight="1">
      <c r="A2" s="70" t="s">
        <v>41</v>
      </c>
    </row>
    <row r="4" ht="12.75" customHeight="1">
      <c r="A4" s="9" t="s">
        <v>116</v>
      </c>
    </row>
    <row r="5" spans="3:5" ht="12.75" customHeight="1">
      <c r="C5" s="172" t="s">
        <v>166</v>
      </c>
      <c r="D5" s="47"/>
      <c r="E5" s="175" t="s">
        <v>166</v>
      </c>
    </row>
    <row r="6" spans="3:5" ht="12.75" customHeight="1">
      <c r="C6" s="173" t="s">
        <v>42</v>
      </c>
      <c r="D6" s="47"/>
      <c r="E6" s="177" t="s">
        <v>104</v>
      </c>
    </row>
    <row r="7" spans="3:5" ht="12.75" customHeight="1">
      <c r="C7" s="174" t="s">
        <v>11</v>
      </c>
      <c r="D7" s="21"/>
      <c r="E7" s="176" t="s">
        <v>11</v>
      </c>
    </row>
    <row r="8" spans="3:5" ht="12.75" customHeight="1">
      <c r="C8" s="111"/>
      <c r="D8" s="21"/>
      <c r="E8" s="165"/>
    </row>
    <row r="9" spans="1:5" s="25" customFormat="1" ht="12.75" customHeight="1">
      <c r="A9" s="25" t="s">
        <v>117</v>
      </c>
      <c r="C9" s="96">
        <v>3048</v>
      </c>
      <c r="E9" s="43">
        <v>2843</v>
      </c>
    </row>
    <row r="10" spans="3:5" s="25" customFormat="1" ht="12.75" customHeight="1">
      <c r="C10" s="96"/>
      <c r="E10" s="43"/>
    </row>
    <row r="11" spans="1:5" s="25" customFormat="1" ht="12.75" customHeight="1">
      <c r="A11" s="25" t="s">
        <v>170</v>
      </c>
      <c r="C11" s="96"/>
      <c r="E11" s="43"/>
    </row>
    <row r="12" spans="1:5" s="25" customFormat="1" ht="12.75" customHeight="1">
      <c r="A12" s="25" t="s">
        <v>119</v>
      </c>
      <c r="C12" s="96">
        <v>1377</v>
      </c>
      <c r="E12" s="43">
        <v>1557</v>
      </c>
    </row>
    <row r="13" spans="1:5" s="25" customFormat="1" ht="12.75" customHeight="1">
      <c r="A13" s="25" t="s">
        <v>118</v>
      </c>
      <c r="C13" s="96">
        <v>2717</v>
      </c>
      <c r="E13" s="43">
        <v>1895</v>
      </c>
    </row>
    <row r="14" spans="3:5" s="25" customFormat="1" ht="12.75" customHeight="1">
      <c r="C14" s="96"/>
      <c r="E14" s="43"/>
    </row>
    <row r="15" spans="1:5" s="25" customFormat="1" ht="12.75" customHeight="1">
      <c r="A15" s="25" t="s">
        <v>120</v>
      </c>
      <c r="C15" s="124">
        <f>SUM(C9:C14)</f>
        <v>7142</v>
      </c>
      <c r="E15" s="166">
        <f>SUM(E9:E14)</f>
        <v>6295</v>
      </c>
    </row>
    <row r="16" spans="3:5" s="25" customFormat="1" ht="12.75" customHeight="1">
      <c r="C16" s="96"/>
      <c r="E16" s="43"/>
    </row>
    <row r="17" spans="1:5" s="25" customFormat="1" ht="12.75" customHeight="1">
      <c r="A17" s="25" t="s">
        <v>121</v>
      </c>
      <c r="C17" s="96">
        <v>-1306</v>
      </c>
      <c r="E17" s="43">
        <v>-2975</v>
      </c>
    </row>
    <row r="18" spans="1:5" s="25" customFormat="1" ht="12.75" customHeight="1">
      <c r="A18" s="25" t="s">
        <v>122</v>
      </c>
      <c r="C18" s="96">
        <v>-8279</v>
      </c>
      <c r="E18" s="43">
        <v>-10377</v>
      </c>
    </row>
    <row r="19" spans="1:5" s="25" customFormat="1" ht="12.75" customHeight="1">
      <c r="A19" s="25" t="s">
        <v>123</v>
      </c>
      <c r="C19" s="96">
        <v>1113</v>
      </c>
      <c r="E19" s="43">
        <v>-1254</v>
      </c>
    </row>
    <row r="20" spans="3:5" s="25" customFormat="1" ht="12.75" customHeight="1">
      <c r="C20" s="125"/>
      <c r="E20" s="112"/>
    </row>
    <row r="21" spans="1:6" s="25" customFormat="1" ht="12.75" customHeight="1">
      <c r="A21" s="25" t="s">
        <v>168</v>
      </c>
      <c r="C21" s="126">
        <f>SUM(C15:C20)</f>
        <v>-1330</v>
      </c>
      <c r="E21" s="167">
        <f>SUM(E15:E20)</f>
        <v>-8311</v>
      </c>
      <c r="F21" s="22"/>
    </row>
    <row r="22" spans="3:5" s="25" customFormat="1" ht="12.75" customHeight="1">
      <c r="C22" s="96"/>
      <c r="E22" s="43"/>
    </row>
    <row r="23" spans="1:5" s="25" customFormat="1" ht="12.75" customHeight="1">
      <c r="A23" s="25" t="s">
        <v>28</v>
      </c>
      <c r="C23" s="96">
        <v>-1398</v>
      </c>
      <c r="E23" s="43">
        <v>-1411</v>
      </c>
    </row>
    <row r="24" spans="1:5" s="25" customFormat="1" ht="12.75" customHeight="1">
      <c r="A24" s="25" t="s">
        <v>29</v>
      </c>
      <c r="C24" s="96">
        <v>505</v>
      </c>
      <c r="E24" s="43">
        <v>338</v>
      </c>
    </row>
    <row r="25" spans="1:5" s="25" customFormat="1" ht="12.75" customHeight="1">
      <c r="A25" s="25" t="s">
        <v>90</v>
      </c>
      <c r="C25" s="96">
        <v>-1480</v>
      </c>
      <c r="E25" s="43">
        <v>-564</v>
      </c>
    </row>
    <row r="26" spans="3:5" s="25" customFormat="1" ht="12.75" customHeight="1">
      <c r="C26" s="96"/>
      <c r="E26" s="43"/>
    </row>
    <row r="27" spans="1:5" s="26" customFormat="1" ht="12.75" customHeight="1">
      <c r="A27" s="26" t="s">
        <v>91</v>
      </c>
      <c r="C27" s="127">
        <f>SUM(C21:C26)</f>
        <v>-3703</v>
      </c>
      <c r="E27" s="168">
        <f>SUM(E21:E26)</f>
        <v>-9948</v>
      </c>
    </row>
    <row r="28" spans="3:5" s="25" customFormat="1" ht="12.75" customHeight="1">
      <c r="C28" s="96"/>
      <c r="E28" s="43"/>
    </row>
    <row r="29" spans="1:5" s="25" customFormat="1" ht="12.75" customHeight="1">
      <c r="A29" s="25" t="s">
        <v>92</v>
      </c>
      <c r="C29" s="96"/>
      <c r="E29" s="43"/>
    </row>
    <row r="30" spans="1:5" s="25" customFormat="1" ht="12.75" customHeight="1">
      <c r="A30" s="25" t="s">
        <v>142</v>
      </c>
      <c r="C30" s="96">
        <v>0</v>
      </c>
      <c r="E30" s="43">
        <v>0</v>
      </c>
    </row>
    <row r="31" spans="1:5" s="25" customFormat="1" ht="12.75" customHeight="1">
      <c r="A31" s="25" t="s">
        <v>143</v>
      </c>
      <c r="C31" s="96">
        <v>-200</v>
      </c>
      <c r="E31" s="43">
        <v>-3543</v>
      </c>
    </row>
    <row r="32" spans="1:5" s="25" customFormat="1" ht="12.75" customHeight="1">
      <c r="A32" s="25" t="s">
        <v>97</v>
      </c>
      <c r="C32" s="96">
        <v>0</v>
      </c>
      <c r="E32" s="43">
        <v>24</v>
      </c>
    </row>
    <row r="33" spans="1:5" s="25" customFormat="1" ht="12.75" customHeight="1">
      <c r="A33" s="25" t="s">
        <v>101</v>
      </c>
      <c r="C33" s="96">
        <v>0</v>
      </c>
      <c r="E33" s="43">
        <v>187</v>
      </c>
    </row>
    <row r="34" spans="1:5" s="25" customFormat="1" ht="12.75" customHeight="1">
      <c r="A34" s="46"/>
      <c r="C34" s="96"/>
      <c r="E34" s="43"/>
    </row>
    <row r="35" spans="1:5" s="26" customFormat="1" ht="12.75" customHeight="1">
      <c r="A35" s="26" t="s">
        <v>93</v>
      </c>
      <c r="C35" s="127">
        <f>SUM(C30:C34)</f>
        <v>-200</v>
      </c>
      <c r="E35" s="168">
        <f>SUM(E30:E34)</f>
        <v>-3332</v>
      </c>
    </row>
    <row r="36" spans="1:5" s="25" customFormat="1" ht="12.75" customHeight="1">
      <c r="A36" s="46"/>
      <c r="C36" s="96"/>
      <c r="E36" s="43"/>
    </row>
    <row r="37" spans="1:5" s="25" customFormat="1" ht="12.75" customHeight="1">
      <c r="A37" s="25" t="s">
        <v>94</v>
      </c>
      <c r="C37" s="96"/>
      <c r="E37" s="43"/>
    </row>
    <row r="38" spans="1:5" s="25" customFormat="1" ht="12.75" customHeight="1">
      <c r="A38" s="25" t="s">
        <v>150</v>
      </c>
      <c r="C38" s="96">
        <v>-214</v>
      </c>
      <c r="E38" s="43">
        <v>-287</v>
      </c>
    </row>
    <row r="39" spans="1:5" s="25" customFormat="1" ht="12.75" customHeight="1">
      <c r="A39" s="25" t="s">
        <v>124</v>
      </c>
      <c r="C39" s="96">
        <v>1190</v>
      </c>
      <c r="E39" s="43">
        <v>8413</v>
      </c>
    </row>
    <row r="40" spans="1:5" s="25" customFormat="1" ht="12.75" customHeight="1" hidden="1">
      <c r="A40" s="25" t="s">
        <v>149</v>
      </c>
      <c r="C40" s="96">
        <v>0</v>
      </c>
      <c r="E40" s="43">
        <v>0</v>
      </c>
    </row>
    <row r="41" spans="1:5" s="25" customFormat="1" ht="12.75" customHeight="1">
      <c r="A41" s="25" t="s">
        <v>238</v>
      </c>
      <c r="C41" s="96">
        <v>-421</v>
      </c>
      <c r="E41" s="43">
        <v>0</v>
      </c>
    </row>
    <row r="42" spans="1:5" s="25" customFormat="1" ht="12.75" customHeight="1" hidden="1">
      <c r="A42" s="25" t="s">
        <v>219</v>
      </c>
      <c r="C42" s="96">
        <v>0</v>
      </c>
      <c r="E42" s="43">
        <v>0</v>
      </c>
    </row>
    <row r="43" spans="1:5" s="25" customFormat="1" ht="12.75" customHeight="1" hidden="1">
      <c r="A43" s="25" t="s">
        <v>220</v>
      </c>
      <c r="C43" s="96">
        <v>0</v>
      </c>
      <c r="E43" s="43">
        <v>0</v>
      </c>
    </row>
    <row r="44" spans="3:5" s="25" customFormat="1" ht="12.75" customHeight="1">
      <c r="C44" s="96"/>
      <c r="E44" s="43"/>
    </row>
    <row r="45" spans="1:5" s="26" customFormat="1" ht="12.75" customHeight="1">
      <c r="A45" s="26" t="s">
        <v>169</v>
      </c>
      <c r="C45" s="127">
        <f>SUM(C38:C44)</f>
        <v>555</v>
      </c>
      <c r="E45" s="168">
        <f>SUM(E38:E44)</f>
        <v>8126</v>
      </c>
    </row>
    <row r="46" spans="3:5" s="25" customFormat="1" ht="12.75" customHeight="1">
      <c r="C46" s="96"/>
      <c r="E46" s="43"/>
    </row>
    <row r="47" spans="1:5" s="25" customFormat="1" ht="12.75" customHeight="1">
      <c r="A47" s="25" t="s">
        <v>126</v>
      </c>
      <c r="C47" s="96">
        <f>+C27+C35+C45</f>
        <v>-3348</v>
      </c>
      <c r="E47" s="43">
        <f>+E27+E35+E45</f>
        <v>-5154</v>
      </c>
    </row>
    <row r="48" spans="3:5" s="25" customFormat="1" ht="12.75" customHeight="1">
      <c r="C48" s="96"/>
      <c r="E48" s="43"/>
    </row>
    <row r="49" spans="1:5" s="25" customFormat="1" ht="12.75" customHeight="1">
      <c r="A49" s="25" t="s">
        <v>125</v>
      </c>
      <c r="C49" s="96">
        <v>-7512</v>
      </c>
      <c r="E49" s="43">
        <v>4019</v>
      </c>
    </row>
    <row r="50" spans="3:5" s="25" customFormat="1" ht="12.75" customHeight="1">
      <c r="C50" s="96"/>
      <c r="E50" s="43"/>
    </row>
    <row r="51" spans="1:5" s="25" customFormat="1" ht="12.75" customHeight="1">
      <c r="A51" s="25" t="s">
        <v>127</v>
      </c>
      <c r="C51" s="96">
        <v>923</v>
      </c>
      <c r="E51" s="43">
        <v>-698</v>
      </c>
    </row>
    <row r="52" spans="3:6" s="25" customFormat="1" ht="12.75" customHeight="1">
      <c r="C52" s="96"/>
      <c r="E52" s="43"/>
      <c r="F52" s="131"/>
    </row>
    <row r="53" spans="1:6" s="25" customFormat="1" ht="12.75" customHeight="1" thickBot="1">
      <c r="A53" s="25" t="s">
        <v>86</v>
      </c>
      <c r="C53" s="135">
        <f>SUM(C47:C51)</f>
        <v>-9937</v>
      </c>
      <c r="E53" s="162">
        <f>SUM(E47:E51)</f>
        <v>-1833</v>
      </c>
      <c r="F53" s="131"/>
    </row>
    <row r="54" spans="3:6" s="25" customFormat="1" ht="12.75" customHeight="1" thickTop="1">
      <c r="C54" s="96"/>
      <c r="E54" s="43"/>
      <c r="F54" s="131"/>
    </row>
    <row r="55" ht="12.75" customHeight="1" hidden="1">
      <c r="A55" s="9" t="str">
        <f>+A1</f>
        <v>MITRAJAYA HOLDINGS BERHAD (268257-T)</v>
      </c>
    </row>
    <row r="56" ht="12.75" customHeight="1" hidden="1">
      <c r="A56" s="9" t="str">
        <f>+A2</f>
        <v>INTERIM FINANCIAL REPORT FOR THE PERIOD ENDED 31 MARCH 2005</v>
      </c>
    </row>
    <row r="57" ht="12.75" customHeight="1" hidden="1"/>
    <row r="58" ht="12.75" customHeight="1" hidden="1">
      <c r="A58" s="9" t="s">
        <v>183</v>
      </c>
    </row>
    <row r="59" ht="12.75" customHeight="1">
      <c r="A59" s="9"/>
    </row>
    <row r="60" spans="1:6" s="25" customFormat="1" ht="12.75" customHeight="1">
      <c r="A60" s="26" t="s">
        <v>144</v>
      </c>
      <c r="C60" s="96"/>
      <c r="E60" s="43"/>
      <c r="F60" s="132"/>
    </row>
    <row r="61" spans="3:5" s="25" customFormat="1" ht="12.75" customHeight="1">
      <c r="C61" s="96"/>
      <c r="E61" s="43"/>
    </row>
    <row r="62" spans="1:5" s="25" customFormat="1" ht="12.75" customHeight="1">
      <c r="A62" s="10" t="s">
        <v>141</v>
      </c>
      <c r="C62" s="96">
        <v>1326</v>
      </c>
      <c r="E62" s="43">
        <v>44981</v>
      </c>
    </row>
    <row r="63" spans="1:5" s="25" customFormat="1" ht="12.75" customHeight="1">
      <c r="A63" s="25" t="s">
        <v>95</v>
      </c>
      <c r="C63" s="96">
        <v>1639</v>
      </c>
      <c r="E63" s="43">
        <v>6537</v>
      </c>
    </row>
    <row r="64" spans="1:5" s="25" customFormat="1" ht="12.75" customHeight="1">
      <c r="A64" s="25" t="s">
        <v>96</v>
      </c>
      <c r="C64" s="125">
        <v>-12902</v>
      </c>
      <c r="E64" s="112">
        <v>-8690</v>
      </c>
    </row>
    <row r="65" spans="3:5" s="25" customFormat="1" ht="12.75" customHeight="1">
      <c r="C65" s="96">
        <f>SUM(C62:C64)</f>
        <v>-9937</v>
      </c>
      <c r="E65" s="43">
        <f>SUM(E62:E64)</f>
        <v>42828</v>
      </c>
    </row>
    <row r="66" spans="1:5" s="25" customFormat="1" ht="12.75" customHeight="1">
      <c r="A66" s="25" t="s">
        <v>180</v>
      </c>
      <c r="C66" s="96"/>
      <c r="E66" s="43"/>
    </row>
    <row r="67" spans="1:5" s="25" customFormat="1" ht="12.75" customHeight="1">
      <c r="A67" s="133" t="s">
        <v>181</v>
      </c>
      <c r="C67" s="96"/>
      <c r="E67" s="43"/>
    </row>
    <row r="68" spans="1:5" s="25" customFormat="1" ht="12.75" customHeight="1">
      <c r="A68" s="133" t="s">
        <v>182</v>
      </c>
      <c r="C68" s="96">
        <v>0</v>
      </c>
      <c r="E68" s="43">
        <v>-43673</v>
      </c>
    </row>
    <row r="69" spans="1:5" s="25" customFormat="1" ht="12.75" customHeight="1">
      <c r="A69" s="134" t="s">
        <v>100</v>
      </c>
      <c r="C69" s="96">
        <v>0</v>
      </c>
      <c r="E69" s="43">
        <v>-988</v>
      </c>
    </row>
    <row r="70" spans="3:5" s="25" customFormat="1" ht="12.75" customHeight="1" thickBot="1">
      <c r="C70" s="135">
        <f>SUM(C65:C69)</f>
        <v>-9937</v>
      </c>
      <c r="E70" s="162">
        <f>SUM(E65:E69)</f>
        <v>-1833</v>
      </c>
    </row>
    <row r="71" spans="3:5" s="25" customFormat="1" ht="12.75" customHeight="1" thickTop="1">
      <c r="C71" s="29"/>
      <c r="E71" s="5"/>
    </row>
    <row r="72" spans="3:5" s="25" customFormat="1" ht="12.75" customHeight="1">
      <c r="C72" s="29"/>
      <c r="E72" s="5"/>
    </row>
    <row r="73" spans="3:5" s="25" customFormat="1" ht="12.75" customHeight="1">
      <c r="C73" s="29"/>
      <c r="E73" s="5"/>
    </row>
    <row r="74" spans="3:5" s="25" customFormat="1" ht="12.75" customHeight="1">
      <c r="C74" s="29"/>
      <c r="E74" s="5"/>
    </row>
    <row r="75" spans="3:5" s="25" customFormat="1" ht="12.75" customHeight="1">
      <c r="C75" s="111"/>
      <c r="E75" s="165"/>
    </row>
    <row r="76" spans="3:5" s="25" customFormat="1" ht="12.75" customHeight="1">
      <c r="C76" s="29"/>
      <c r="E76" s="165"/>
    </row>
    <row r="77" spans="3:5" s="25" customFormat="1" ht="12.75" customHeight="1">
      <c r="C77" s="29" t="s">
        <v>0</v>
      </c>
      <c r="E77" s="5"/>
    </row>
    <row r="78" spans="3:5" s="25" customFormat="1" ht="12.75" customHeight="1">
      <c r="C78" s="29"/>
      <c r="E78" s="5"/>
    </row>
    <row r="79" spans="3:5" s="25" customFormat="1" ht="12.75" customHeight="1">
      <c r="C79" s="29"/>
      <c r="E79" s="5"/>
    </row>
    <row r="80" spans="3:5" s="25" customFormat="1" ht="12.75" customHeight="1">
      <c r="C80" s="29"/>
      <c r="E80" s="5"/>
    </row>
    <row r="81" spans="3:5" s="25" customFormat="1" ht="12.75" customHeight="1">
      <c r="C81" s="29"/>
      <c r="E81" s="5"/>
    </row>
    <row r="82" spans="3:5" s="25" customFormat="1" ht="12.75" customHeight="1">
      <c r="C82" s="29"/>
      <c r="E82" s="5"/>
    </row>
    <row r="83" spans="3:5" s="25" customFormat="1" ht="12.75" customHeight="1">
      <c r="C83" s="29"/>
      <c r="E83" s="5"/>
    </row>
    <row r="84" spans="3:5" s="25" customFormat="1" ht="12.75" customHeight="1">
      <c r="C84" s="29"/>
      <c r="E84" s="5"/>
    </row>
    <row r="85" spans="3:5" s="25" customFormat="1" ht="12.75" customHeight="1">
      <c r="C85" s="29"/>
      <c r="E85" s="5"/>
    </row>
    <row r="86" ht="12.75" customHeight="1">
      <c r="E86" s="5"/>
    </row>
    <row r="88" ht="12.75" customHeight="1">
      <c r="C88" s="108"/>
    </row>
    <row r="89" ht="12.75" customHeight="1">
      <c r="E89" s="65"/>
    </row>
  </sheetData>
  <printOptions horizontalCentered="1"/>
  <pageMargins left="0.5" right="0" top="0.5" bottom="0" header="0" footer="0"/>
  <pageSetup fitToHeight="1" fitToWidth="1" horizontalDpi="600" verticalDpi="600" orientation="portrait" paperSize="9" scale="85" r:id="rId2"/>
  <rowBreaks count="1" manualBreakCount="1">
    <brk id="54"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L30"/>
  <sheetViews>
    <sheetView workbookViewId="0" topLeftCell="A1">
      <pane xSplit="2" ySplit="9" topLeftCell="D16" activePane="bottomRight" state="frozen"/>
      <selection pane="topLeft" activeCell="H33" sqref="H33"/>
      <selection pane="topRight" activeCell="H33" sqref="H33"/>
      <selection pane="bottomLeft" activeCell="H33" sqref="H33"/>
      <selection pane="bottomRight" activeCell="E14" sqref="E14"/>
    </sheetView>
  </sheetViews>
  <sheetFormatPr defaultColWidth="9.00390625" defaultRowHeight="12.75" customHeight="1"/>
  <cols>
    <col min="1" max="1" width="32.125" style="10" customWidth="1"/>
    <col min="2" max="2" width="2.625" style="10" customWidth="1"/>
    <col min="3" max="3" width="13.625" style="10" customWidth="1"/>
    <col min="4" max="4" width="1.625" style="10" customWidth="1"/>
    <col min="5" max="5" width="13.625" style="10" customWidth="1"/>
    <col min="6" max="6" width="1.625" style="10" customWidth="1"/>
    <col min="7" max="7" width="13.625" style="10" customWidth="1"/>
    <col min="8" max="8" width="1.4921875" style="10" customWidth="1"/>
    <col min="9" max="9" width="13.625" style="10" customWidth="1"/>
    <col min="10" max="10" width="1.625" style="10" customWidth="1"/>
    <col min="11" max="11" width="13.625" style="10" customWidth="1"/>
    <col min="12" max="16384" width="9.00390625" style="10" customWidth="1"/>
  </cols>
  <sheetData>
    <row r="1" spans="1:4" ht="12.75" customHeight="1">
      <c r="A1" s="9" t="s">
        <v>53</v>
      </c>
      <c r="B1" s="70"/>
      <c r="D1" s="3"/>
    </row>
    <row r="2" spans="1:4" ht="12.75" customHeight="1">
      <c r="A2" s="70" t="s">
        <v>41</v>
      </c>
      <c r="B2" s="70"/>
      <c r="D2" s="3"/>
    </row>
    <row r="3" ht="12.75" customHeight="1">
      <c r="D3" s="3"/>
    </row>
    <row r="4" spans="1:2" ht="12.75" customHeight="1">
      <c r="A4" s="9" t="s">
        <v>145</v>
      </c>
      <c r="B4" s="9"/>
    </row>
    <row r="6" spans="3:11" ht="12.75" customHeight="1">
      <c r="C6" s="14"/>
      <c r="D6" s="14"/>
      <c r="E6" s="14" t="s">
        <v>5</v>
      </c>
      <c r="F6" s="14"/>
      <c r="G6" s="28"/>
      <c r="H6" s="28"/>
      <c r="I6" s="28"/>
      <c r="J6" s="14"/>
      <c r="K6" s="14"/>
    </row>
    <row r="7" spans="3:11" ht="12.75" customHeight="1">
      <c r="C7" s="14" t="s">
        <v>130</v>
      </c>
      <c r="D7" s="14"/>
      <c r="E7" s="14" t="s">
        <v>131</v>
      </c>
      <c r="F7" s="14"/>
      <c r="G7" s="14" t="s">
        <v>3</v>
      </c>
      <c r="H7" s="14"/>
      <c r="I7" s="14" t="s">
        <v>23</v>
      </c>
      <c r="J7" s="14"/>
      <c r="K7" s="14"/>
    </row>
    <row r="8" spans="3:11" ht="12.75" customHeight="1">
      <c r="C8" s="14" t="s">
        <v>4</v>
      </c>
      <c r="D8" s="14"/>
      <c r="E8" s="14" t="s">
        <v>4</v>
      </c>
      <c r="F8" s="14"/>
      <c r="G8" s="14" t="s">
        <v>132</v>
      </c>
      <c r="H8" s="14"/>
      <c r="I8" s="14" t="s">
        <v>21</v>
      </c>
      <c r="J8" s="14"/>
      <c r="K8" s="14" t="s">
        <v>7</v>
      </c>
    </row>
    <row r="9" spans="3:11" ht="12.75" customHeight="1">
      <c r="C9" s="14" t="s">
        <v>11</v>
      </c>
      <c r="D9" s="14"/>
      <c r="E9" s="14" t="s">
        <v>11</v>
      </c>
      <c r="F9" s="14"/>
      <c r="G9" s="14" t="s">
        <v>11</v>
      </c>
      <c r="H9" s="14"/>
      <c r="I9" s="14" t="s">
        <v>11</v>
      </c>
      <c r="J9" s="14"/>
      <c r="K9" s="14" t="s">
        <v>11</v>
      </c>
    </row>
    <row r="10" spans="3:11" ht="12.75" customHeight="1">
      <c r="C10" s="14"/>
      <c r="D10" s="14"/>
      <c r="E10" s="14"/>
      <c r="F10" s="14"/>
      <c r="G10" s="14"/>
      <c r="H10" s="14"/>
      <c r="I10" s="14"/>
      <c r="J10" s="14"/>
      <c r="K10" s="14"/>
    </row>
    <row r="11" spans="1:11" ht="12.75" customHeight="1">
      <c r="A11" s="138" t="s">
        <v>43</v>
      </c>
      <c r="C11" s="6"/>
      <c r="E11" s="6"/>
      <c r="G11" s="7"/>
      <c r="H11" s="7"/>
      <c r="I11" s="7"/>
      <c r="K11" s="6"/>
    </row>
    <row r="12" spans="1:11" ht="12.75" customHeight="1">
      <c r="A12" s="10" t="s">
        <v>44</v>
      </c>
      <c r="C12" s="58">
        <v>142150</v>
      </c>
      <c r="E12" s="58">
        <v>20771</v>
      </c>
      <c r="G12" s="58">
        <v>50796</v>
      </c>
      <c r="H12" s="58"/>
      <c r="I12" s="58">
        <v>0</v>
      </c>
      <c r="K12" s="58">
        <f>SUM(C12:J12)</f>
        <v>213717</v>
      </c>
    </row>
    <row r="13" spans="3:11" ht="12.75" customHeight="1">
      <c r="C13" s="58"/>
      <c r="E13" s="58"/>
      <c r="G13" s="58"/>
      <c r="H13" s="58"/>
      <c r="I13" s="58"/>
      <c r="K13" s="58"/>
    </row>
    <row r="14" spans="1:11" ht="12.75" customHeight="1">
      <c r="A14" s="10" t="s">
        <v>158</v>
      </c>
      <c r="C14" s="59"/>
      <c r="D14" s="17"/>
      <c r="E14" s="59">
        <v>-4111</v>
      </c>
      <c r="F14" s="17"/>
      <c r="G14" s="66">
        <v>476</v>
      </c>
      <c r="H14" s="66"/>
      <c r="I14" s="66">
        <v>-421</v>
      </c>
      <c r="J14" s="17"/>
      <c r="K14" s="58">
        <f>SUM(C14:J14)</f>
        <v>-4056</v>
      </c>
    </row>
    <row r="15" spans="3:11" ht="12.75" customHeight="1">
      <c r="C15" s="61"/>
      <c r="D15" s="17"/>
      <c r="E15" s="61"/>
      <c r="F15" s="17"/>
      <c r="G15" s="61"/>
      <c r="H15" s="59"/>
      <c r="I15" s="61"/>
      <c r="J15" s="17"/>
      <c r="K15" s="61"/>
    </row>
    <row r="16" spans="1:11" ht="12.75" customHeight="1">
      <c r="A16" s="17"/>
      <c r="B16" s="17"/>
      <c r="C16" s="60"/>
      <c r="D16" s="17"/>
      <c r="E16" s="60"/>
      <c r="F16" s="17"/>
      <c r="G16" s="60"/>
      <c r="H16" s="60"/>
      <c r="I16" s="60"/>
      <c r="J16" s="17"/>
      <c r="K16" s="60"/>
    </row>
    <row r="17" spans="1:12" ht="12.75" customHeight="1" thickBot="1">
      <c r="A17" s="17" t="s">
        <v>45</v>
      </c>
      <c r="B17" s="17"/>
      <c r="C17" s="62">
        <f>SUM(C12:C15)</f>
        <v>142150</v>
      </c>
      <c r="D17" s="17"/>
      <c r="E17" s="62">
        <f>SUM(E12:E15)</f>
        <v>16660</v>
      </c>
      <c r="F17" s="17"/>
      <c r="G17" s="62">
        <f>SUM(G12:G15)</f>
        <v>51272</v>
      </c>
      <c r="H17" s="60"/>
      <c r="I17" s="62">
        <f>SUM(I12:I15)</f>
        <v>-421</v>
      </c>
      <c r="J17" s="63"/>
      <c r="K17" s="62">
        <f>SUM(K12:K15)</f>
        <v>209661</v>
      </c>
      <c r="L17" s="161"/>
    </row>
    <row r="18" spans="3:9" ht="12.75" customHeight="1" thickTop="1">
      <c r="C18" s="58"/>
      <c r="E18" s="58"/>
      <c r="G18" s="58"/>
      <c r="H18" s="58"/>
      <c r="I18" s="58"/>
    </row>
    <row r="19" spans="1:11" ht="12.75" customHeight="1">
      <c r="A19" s="138" t="s">
        <v>46</v>
      </c>
      <c r="C19" s="6"/>
      <c r="E19" s="6"/>
      <c r="G19" s="160"/>
      <c r="H19" s="160"/>
      <c r="I19" s="160"/>
      <c r="K19" s="6"/>
    </row>
    <row r="20" spans="1:11" ht="12.75" customHeight="1">
      <c r="A20" s="10" t="s">
        <v>85</v>
      </c>
      <c r="C20" s="58">
        <v>142150</v>
      </c>
      <c r="E20" s="58">
        <v>15364</v>
      </c>
      <c r="G20" s="58">
        <v>47318</v>
      </c>
      <c r="H20" s="58"/>
      <c r="I20" s="58">
        <v>0</v>
      </c>
      <c r="K20" s="58">
        <f>SUM(C20:J20)</f>
        <v>204832</v>
      </c>
    </row>
    <row r="21" spans="3:11" ht="12.75" customHeight="1">
      <c r="C21" s="58"/>
      <c r="E21" s="58"/>
      <c r="G21" s="58"/>
      <c r="H21" s="58"/>
      <c r="I21" s="58"/>
      <c r="K21" s="58"/>
    </row>
    <row r="22" spans="1:11" ht="12.75" customHeight="1">
      <c r="A22" s="10" t="s">
        <v>158</v>
      </c>
      <c r="C22" s="59">
        <v>0</v>
      </c>
      <c r="D22" s="17"/>
      <c r="E22" s="59">
        <v>1376</v>
      </c>
      <c r="F22" s="17"/>
      <c r="G22" s="66">
        <v>887</v>
      </c>
      <c r="H22" s="66"/>
      <c r="I22" s="66">
        <v>0</v>
      </c>
      <c r="J22" s="17"/>
      <c r="K22" s="58">
        <f>SUM(C22:J22)</f>
        <v>2263</v>
      </c>
    </row>
    <row r="23" spans="3:11" ht="12.75" customHeight="1">
      <c r="C23" s="61"/>
      <c r="D23" s="17"/>
      <c r="E23" s="61"/>
      <c r="F23" s="17"/>
      <c r="G23" s="61"/>
      <c r="H23" s="59"/>
      <c r="I23" s="61"/>
      <c r="J23" s="17"/>
      <c r="K23" s="61"/>
    </row>
    <row r="24" spans="1:11" ht="12.75" customHeight="1">
      <c r="A24" s="17"/>
      <c r="B24" s="17"/>
      <c r="C24" s="60"/>
      <c r="D24" s="17"/>
      <c r="E24" s="60"/>
      <c r="F24" s="17"/>
      <c r="G24" s="60"/>
      <c r="H24" s="60"/>
      <c r="I24" s="60"/>
      <c r="J24" s="17"/>
      <c r="K24" s="60"/>
    </row>
    <row r="25" spans="1:12" ht="12.75" customHeight="1" thickBot="1">
      <c r="A25" s="17" t="s">
        <v>47</v>
      </c>
      <c r="B25" s="17"/>
      <c r="C25" s="62">
        <f>SUM(C20:C24)</f>
        <v>142150</v>
      </c>
      <c r="D25" s="17"/>
      <c r="E25" s="62">
        <f>SUM(E20:E24)</f>
        <v>16740</v>
      </c>
      <c r="F25" s="17"/>
      <c r="G25" s="62">
        <f>SUM(G20:G24)</f>
        <v>48205</v>
      </c>
      <c r="H25" s="60"/>
      <c r="I25" s="62">
        <f>SUM(I20:I24)</f>
        <v>0</v>
      </c>
      <c r="J25" s="63"/>
      <c r="K25" s="62">
        <f>SUM(K20:K24)</f>
        <v>207095</v>
      </c>
      <c r="L25" s="161"/>
    </row>
    <row r="26" spans="3:11" ht="12.75" customHeight="1" thickTop="1">
      <c r="C26" s="58"/>
      <c r="E26" s="58"/>
      <c r="G26" s="58"/>
      <c r="H26" s="58"/>
      <c r="I26" s="58"/>
      <c r="K26" s="161"/>
    </row>
    <row r="27" spans="3:9" ht="12.75" customHeight="1">
      <c r="C27" s="58"/>
      <c r="E27" s="58"/>
      <c r="G27" s="58"/>
      <c r="H27" s="58"/>
      <c r="I27" s="58"/>
    </row>
    <row r="28" spans="3:9" ht="12.75" customHeight="1">
      <c r="C28" s="58"/>
      <c r="E28" s="58"/>
      <c r="G28" s="58"/>
      <c r="H28" s="58"/>
      <c r="I28" s="58"/>
    </row>
    <row r="29" spans="3:9" ht="12.75" customHeight="1">
      <c r="C29" s="58"/>
      <c r="E29" s="58"/>
      <c r="G29" s="58"/>
      <c r="H29" s="58"/>
      <c r="I29" s="58"/>
    </row>
    <row r="30" spans="3:9" ht="12.75" customHeight="1">
      <c r="C30" s="58"/>
      <c r="E30" s="58"/>
      <c r="G30" s="58"/>
      <c r="H30" s="58"/>
      <c r="I30" s="58"/>
    </row>
  </sheetData>
  <printOptions/>
  <pageMargins left="0.5" right="0.25" top="1" bottom="1" header="0.5" footer="0.5"/>
  <pageSetup fitToHeight="1" fitToWidth="1" horizontalDpi="600" verticalDpi="600" orientation="portrait" paperSize="9" scale="8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I19"/>
  <sheetViews>
    <sheetView workbookViewId="0" topLeftCell="A1">
      <pane xSplit="2" ySplit="8" topLeftCell="D9" activePane="bottomRight" state="frozen"/>
      <selection pane="topLeft" activeCell="H33" sqref="H33"/>
      <selection pane="topRight" activeCell="H33" sqref="H33"/>
      <selection pane="bottomLeft" activeCell="H33" sqref="H33"/>
      <selection pane="bottomRight" activeCell="E13" sqref="E13"/>
    </sheetView>
  </sheetViews>
  <sheetFormatPr defaultColWidth="9.00390625" defaultRowHeight="13.5" customHeight="1"/>
  <cols>
    <col min="1" max="1" width="3.25390625" style="3" customWidth="1"/>
    <col min="2" max="2" width="34.375" style="3" customWidth="1"/>
    <col min="3" max="7" width="13.625" style="3" customWidth="1"/>
    <col min="8" max="8" width="14.50390625" style="3" customWidth="1"/>
    <col min="9" max="9" width="13.625" style="3" customWidth="1"/>
    <col min="10" max="10" width="10.125" style="3" bestFit="1" customWidth="1"/>
    <col min="11" max="16384" width="9.00390625" style="3" customWidth="1"/>
  </cols>
  <sheetData>
    <row r="1" spans="1:2" ht="13.5" customHeight="1">
      <c r="A1" s="45">
        <v>8</v>
      </c>
      <c r="B1" s="11" t="s">
        <v>203</v>
      </c>
    </row>
    <row r="2" spans="1:2" ht="13.5" customHeight="1">
      <c r="A2" s="44"/>
      <c r="B2" s="11"/>
    </row>
    <row r="3" spans="1:2" ht="13.5" customHeight="1">
      <c r="A3" s="44"/>
      <c r="B3" s="3" t="s">
        <v>48</v>
      </c>
    </row>
    <row r="4" ht="13.5" customHeight="1">
      <c r="A4" s="11"/>
    </row>
    <row r="5" spans="1:2" ht="13.5" customHeight="1">
      <c r="A5" s="11"/>
      <c r="B5" s="11" t="s">
        <v>67</v>
      </c>
    </row>
    <row r="6" spans="3:9" s="11" customFormat="1" ht="13.5" customHeight="1">
      <c r="C6" s="238" t="s">
        <v>10</v>
      </c>
      <c r="D6" s="238" t="s">
        <v>8</v>
      </c>
      <c r="E6" s="238" t="s">
        <v>9</v>
      </c>
      <c r="F6" s="238" t="s">
        <v>74</v>
      </c>
      <c r="G6" s="238" t="s">
        <v>102</v>
      </c>
      <c r="H6" s="238" t="s">
        <v>175</v>
      </c>
      <c r="I6" s="238" t="s">
        <v>176</v>
      </c>
    </row>
    <row r="7" spans="3:9" s="11" customFormat="1" ht="13.5" customHeight="1">
      <c r="C7" s="238"/>
      <c r="D7" s="238"/>
      <c r="E7" s="238"/>
      <c r="F7" s="238"/>
      <c r="G7" s="238"/>
      <c r="H7" s="238"/>
      <c r="I7" s="238"/>
    </row>
    <row r="8" spans="3:9" s="11" customFormat="1" ht="13.5" customHeight="1">
      <c r="C8" s="15" t="s">
        <v>234</v>
      </c>
      <c r="D8" s="15" t="s">
        <v>234</v>
      </c>
      <c r="E8" s="15" t="s">
        <v>234</v>
      </c>
      <c r="F8" s="15" t="s">
        <v>234</v>
      </c>
      <c r="G8" s="15" t="s">
        <v>234</v>
      </c>
      <c r="H8" s="15" t="s">
        <v>234</v>
      </c>
      <c r="I8" s="15" t="s">
        <v>234</v>
      </c>
    </row>
    <row r="9" spans="3:9" s="11" customFormat="1" ht="13.5" customHeight="1">
      <c r="C9" s="15"/>
      <c r="D9" s="15"/>
      <c r="E9" s="15"/>
      <c r="F9" s="15"/>
      <c r="G9" s="15"/>
      <c r="H9" s="15"/>
      <c r="I9" s="15"/>
    </row>
    <row r="10" spans="2:9" ht="13.5" customHeight="1">
      <c r="B10" s="11" t="s">
        <v>177</v>
      </c>
      <c r="C10" s="3">
        <v>46471101</v>
      </c>
      <c r="D10" s="3">
        <v>11191301</v>
      </c>
      <c r="E10" s="3">
        <v>4450049</v>
      </c>
      <c r="F10" s="3">
        <v>2753170</v>
      </c>
      <c r="G10" s="3">
        <v>355527</v>
      </c>
      <c r="I10" s="3">
        <f>SUM(C10:H10)</f>
        <v>65221148</v>
      </c>
    </row>
    <row r="12" ht="13.5" customHeight="1">
      <c r="B12" s="11" t="s">
        <v>178</v>
      </c>
    </row>
    <row r="13" spans="2:9" ht="13.5" customHeight="1">
      <c r="B13" s="1" t="s">
        <v>194</v>
      </c>
      <c r="C13" s="3">
        <v>2977819.8</v>
      </c>
      <c r="D13" s="3">
        <v>1901990.95</v>
      </c>
      <c r="E13" s="3">
        <v>-65819.39</v>
      </c>
      <c r="F13" s="3">
        <v>388252.85</v>
      </c>
      <c r="G13" s="3">
        <v>175458.28</v>
      </c>
      <c r="H13" s="3">
        <v>-486090.29</v>
      </c>
      <c r="I13" s="3">
        <f>SUM(C13:H13)</f>
        <v>4891612.2</v>
      </c>
    </row>
    <row r="14" spans="2:9" ht="13.5" customHeight="1">
      <c r="B14" s="1" t="s">
        <v>6</v>
      </c>
      <c r="I14" s="3">
        <v>-1844968</v>
      </c>
    </row>
    <row r="15" spans="2:9" ht="13.5" customHeight="1">
      <c r="B15" s="1" t="s">
        <v>40</v>
      </c>
      <c r="E15" s="3">
        <v>972</v>
      </c>
      <c r="I15" s="3">
        <v>927</v>
      </c>
    </row>
    <row r="16" spans="2:9" ht="13.5" customHeight="1">
      <c r="B16" s="1" t="s">
        <v>179</v>
      </c>
      <c r="I16" s="23">
        <v>-2033874</v>
      </c>
    </row>
    <row r="17" spans="2:9" ht="13.5" customHeight="1">
      <c r="B17" s="1" t="s">
        <v>75</v>
      </c>
      <c r="I17" s="4">
        <f>SUM(I13:I16)</f>
        <v>1013697.2000000002</v>
      </c>
    </row>
    <row r="18" spans="2:9" ht="13.5" customHeight="1">
      <c r="B18" s="1" t="s">
        <v>235</v>
      </c>
      <c r="I18" s="4">
        <v>-537750.65</v>
      </c>
    </row>
    <row r="19" spans="2:9" ht="13.5" customHeight="1" thickBot="1">
      <c r="B19" s="1" t="s">
        <v>76</v>
      </c>
      <c r="I19" s="128">
        <f>+I17+I18</f>
        <v>475946.55000000016</v>
      </c>
    </row>
  </sheetData>
  <mergeCells count="7">
    <mergeCell ref="I6:I7"/>
    <mergeCell ref="C6:C7"/>
    <mergeCell ref="E6:E7"/>
    <mergeCell ref="D6:D7"/>
    <mergeCell ref="G6:G7"/>
    <mergeCell ref="F6:F7"/>
    <mergeCell ref="H6:H7"/>
  </mergeCells>
  <printOptions horizontalCentered="1"/>
  <pageMargins left="0.5905511811023623" right="0.5905511811023623" top="0.7874015748031497" bottom="0" header="0" footer="0"/>
  <pageSetup fitToHeight="1" fitToWidth="1" horizontalDpi="600" verticalDpi="600" orientation="landscape" paperSize="9" scale="94" r:id="rId1"/>
</worksheet>
</file>

<file path=xl/worksheets/sheet6.xml><?xml version="1.0" encoding="utf-8"?>
<worksheet xmlns="http://schemas.openxmlformats.org/spreadsheetml/2006/main" xmlns:r="http://schemas.openxmlformats.org/officeDocument/2006/relationships">
  <dimension ref="A1:M234"/>
  <sheetViews>
    <sheetView tabSelected="1" view="pageBreakPreview" zoomScaleSheetLayoutView="100" workbookViewId="0" topLeftCell="A160">
      <selection activeCell="H165" sqref="H165"/>
    </sheetView>
  </sheetViews>
  <sheetFormatPr defaultColWidth="9.00390625" defaultRowHeight="12.75" customHeight="1"/>
  <cols>
    <col min="1" max="1" width="2.875" style="20" customWidth="1"/>
    <col min="2" max="2" width="3.125" style="17" customWidth="1"/>
    <col min="3" max="3" width="8.375" style="17" customWidth="1"/>
    <col min="4" max="4" width="11.125" style="17" customWidth="1"/>
    <col min="5" max="5" width="11.125" style="12" customWidth="1"/>
    <col min="6" max="6" width="11.125" style="17" customWidth="1"/>
    <col min="7" max="7" width="12.00390625" style="17" customWidth="1"/>
    <col min="8" max="8" width="15.125" style="17" bestFit="1" customWidth="1"/>
    <col min="9" max="9" width="12.50390625" style="17" customWidth="1"/>
    <col min="10" max="10" width="2.875" style="17" customWidth="1"/>
    <col min="11" max="11" width="7.00390625" style="17" bestFit="1" customWidth="1"/>
    <col min="12" max="12" width="6.125" style="17" bestFit="1" customWidth="1"/>
    <col min="13" max="13" width="12.625" style="17" customWidth="1"/>
    <col min="14" max="16384" width="9.00390625" style="17" customWidth="1"/>
  </cols>
  <sheetData>
    <row r="1" ht="12.75" customHeight="1">
      <c r="A1" s="20" t="s">
        <v>53</v>
      </c>
    </row>
    <row r="2" ht="12.75" customHeight="1">
      <c r="A2" s="70" t="s">
        <v>41</v>
      </c>
    </row>
    <row r="4" ht="12.75" customHeight="1">
      <c r="A4" s="20" t="s">
        <v>16</v>
      </c>
    </row>
    <row r="6" spans="1:2" ht="12.75" customHeight="1">
      <c r="A6" s="20">
        <v>1</v>
      </c>
      <c r="B6" s="20" t="s">
        <v>195</v>
      </c>
    </row>
    <row r="8" spans="2:10" ht="12.75" customHeight="1">
      <c r="B8" s="140"/>
      <c r="C8" s="140"/>
      <c r="D8" s="140"/>
      <c r="E8" s="140"/>
      <c r="F8" s="140"/>
      <c r="G8" s="140"/>
      <c r="H8" s="140"/>
      <c r="I8" s="140"/>
      <c r="J8" s="141"/>
    </row>
    <row r="9" spans="2:10" ht="12.75" customHeight="1">
      <c r="B9" s="140"/>
      <c r="C9" s="140"/>
      <c r="D9" s="140"/>
      <c r="E9" s="140"/>
      <c r="F9" s="140"/>
      <c r="G9" s="140"/>
      <c r="H9" s="140"/>
      <c r="I9" s="140"/>
      <c r="J9" s="141"/>
    </row>
    <row r="10" spans="2:10" ht="12.75" customHeight="1">
      <c r="B10" s="140"/>
      <c r="C10" s="140"/>
      <c r="D10" s="140"/>
      <c r="E10" s="140"/>
      <c r="F10" s="140"/>
      <c r="G10" s="140"/>
      <c r="H10" s="140"/>
      <c r="I10" s="140"/>
      <c r="J10" s="141"/>
    </row>
    <row r="11" spans="2:10" ht="12.75" customHeight="1">
      <c r="B11" s="140"/>
      <c r="C11" s="140"/>
      <c r="D11" s="140"/>
      <c r="E11" s="140"/>
      <c r="F11" s="140"/>
      <c r="G11" s="140"/>
      <c r="H11" s="140"/>
      <c r="I11" s="140"/>
      <c r="J11" s="141"/>
    </row>
    <row r="12" spans="2:9" ht="12.75" customHeight="1">
      <c r="B12" s="142"/>
      <c r="C12" s="142"/>
      <c r="D12" s="142"/>
      <c r="E12" s="142"/>
      <c r="F12" s="142"/>
      <c r="G12" s="142"/>
      <c r="H12" s="142"/>
      <c r="I12" s="142"/>
    </row>
    <row r="13" spans="2:9" ht="12.75" customHeight="1">
      <c r="B13" s="142"/>
      <c r="C13" s="142"/>
      <c r="D13" s="142"/>
      <c r="E13" s="142"/>
      <c r="F13" s="142"/>
      <c r="G13" s="142"/>
      <c r="H13" s="142"/>
      <c r="I13" s="142"/>
    </row>
    <row r="14" spans="1:9" ht="12.75" customHeight="1">
      <c r="A14" s="20">
        <v>2</v>
      </c>
      <c r="B14" s="33" t="s">
        <v>146</v>
      </c>
      <c r="C14" s="142"/>
      <c r="D14" s="142"/>
      <c r="E14" s="142"/>
      <c r="F14" s="142"/>
      <c r="G14" s="142"/>
      <c r="H14" s="142"/>
      <c r="I14" s="142"/>
    </row>
    <row r="15" spans="2:9" ht="12.75" customHeight="1">
      <c r="B15" s="30"/>
      <c r="C15" s="142"/>
      <c r="D15" s="142"/>
      <c r="E15" s="142"/>
      <c r="F15" s="142"/>
      <c r="G15" s="142"/>
      <c r="H15" s="142"/>
      <c r="I15" s="142"/>
    </row>
    <row r="16" spans="2:9" ht="12.75" customHeight="1">
      <c r="B16" s="17" t="s">
        <v>191</v>
      </c>
      <c r="C16" s="142"/>
      <c r="D16" s="142"/>
      <c r="E16" s="142"/>
      <c r="F16" s="142"/>
      <c r="G16" s="142"/>
      <c r="H16" s="142"/>
      <c r="I16" s="142"/>
    </row>
    <row r="17" spans="2:9" ht="12.75" customHeight="1">
      <c r="B17" s="142"/>
      <c r="C17" s="142"/>
      <c r="D17" s="142"/>
      <c r="E17" s="142"/>
      <c r="F17" s="142"/>
      <c r="G17" s="142"/>
      <c r="H17" s="142"/>
      <c r="I17" s="142"/>
    </row>
    <row r="18" spans="1:2" s="34" customFormat="1" ht="12.75" customHeight="1">
      <c r="A18" s="33">
        <v>3</v>
      </c>
      <c r="B18" s="33" t="s">
        <v>229</v>
      </c>
    </row>
    <row r="19" spans="2:9" ht="12.75" customHeight="1">
      <c r="B19" s="30"/>
      <c r="C19" s="30"/>
      <c r="D19" s="30"/>
      <c r="E19" s="30"/>
      <c r="F19" s="30"/>
      <c r="G19" s="30"/>
      <c r="H19" s="30"/>
      <c r="I19" s="30"/>
    </row>
    <row r="20" spans="1:2" ht="12.75" customHeight="1">
      <c r="A20" s="17"/>
      <c r="B20" s="17" t="s">
        <v>17</v>
      </c>
    </row>
    <row r="22" spans="1:9" ht="12.75" customHeight="1">
      <c r="A22" s="20">
        <v>4</v>
      </c>
      <c r="B22" s="33" t="s">
        <v>133</v>
      </c>
      <c r="C22" s="142"/>
      <c r="D22" s="142"/>
      <c r="E22" s="142"/>
      <c r="F22" s="142"/>
      <c r="G22" s="142"/>
      <c r="H22" s="142"/>
      <c r="I22" s="142"/>
    </row>
    <row r="23" spans="2:9" ht="12.75" customHeight="1">
      <c r="B23" s="142"/>
      <c r="C23" s="142"/>
      <c r="D23" s="142"/>
      <c r="E23" s="142"/>
      <c r="F23" s="142"/>
      <c r="G23" s="142"/>
      <c r="H23" s="142"/>
      <c r="I23" s="142"/>
    </row>
    <row r="24" ht="12.75" customHeight="1">
      <c r="A24" s="17"/>
    </row>
    <row r="25" ht="12.75" customHeight="1">
      <c r="A25" s="17"/>
    </row>
    <row r="27" spans="1:2" ht="12.75" customHeight="1">
      <c r="A27" s="20">
        <v>5</v>
      </c>
      <c r="B27" s="20" t="s">
        <v>134</v>
      </c>
    </row>
    <row r="29" spans="2:9" ht="12.75" customHeight="1">
      <c r="B29" s="143"/>
      <c r="C29" s="143"/>
      <c r="D29" s="143"/>
      <c r="E29" s="143"/>
      <c r="F29" s="143"/>
      <c r="G29" s="143"/>
      <c r="H29" s="143"/>
      <c r="I29" s="143"/>
    </row>
    <row r="30" spans="2:9" ht="12.75" customHeight="1">
      <c r="B30" s="143"/>
      <c r="C30" s="143"/>
      <c r="D30" s="143"/>
      <c r="E30" s="143"/>
      <c r="F30" s="143"/>
      <c r="G30" s="143"/>
      <c r="H30" s="143"/>
      <c r="I30" s="143"/>
    </row>
    <row r="31" spans="2:9" ht="12.75" customHeight="1">
      <c r="B31" s="143"/>
      <c r="C31" s="143"/>
      <c r="D31" s="143"/>
      <c r="E31" s="143"/>
      <c r="F31" s="143"/>
      <c r="G31" s="143"/>
      <c r="H31" s="143"/>
      <c r="I31" s="143"/>
    </row>
    <row r="32" spans="1:9" s="34" customFormat="1" ht="12.75" customHeight="1">
      <c r="A32" s="20">
        <v>6</v>
      </c>
      <c r="B32" s="36" t="s">
        <v>231</v>
      </c>
      <c r="C32" s="36"/>
      <c r="D32" s="36"/>
      <c r="E32" s="144"/>
      <c r="F32" s="144"/>
      <c r="G32" s="144"/>
      <c r="H32" s="37"/>
      <c r="I32" s="37"/>
    </row>
    <row r="33" s="34" customFormat="1" ht="12.75" customHeight="1">
      <c r="A33" s="33"/>
    </row>
    <row r="34" spans="2:9" ht="12.75" customHeight="1">
      <c r="B34" s="30"/>
      <c r="C34" s="30"/>
      <c r="D34" s="30"/>
      <c r="E34" s="30"/>
      <c r="F34" s="30"/>
      <c r="G34" s="30"/>
      <c r="H34" s="30"/>
      <c r="I34" s="30"/>
    </row>
    <row r="35" spans="2:9" ht="12.75" customHeight="1">
      <c r="B35" s="30"/>
      <c r="C35" s="30"/>
      <c r="D35" s="30"/>
      <c r="E35" s="30"/>
      <c r="F35" s="30"/>
      <c r="G35" s="30"/>
      <c r="H35" s="30"/>
      <c r="I35" s="30"/>
    </row>
    <row r="36" spans="1:9" s="34" customFormat="1" ht="12.75" customHeight="1">
      <c r="A36" s="33"/>
      <c r="B36" s="143"/>
      <c r="C36" s="143"/>
      <c r="D36" s="143"/>
      <c r="E36" s="143"/>
      <c r="F36" s="143"/>
      <c r="G36" s="143"/>
      <c r="H36" s="143"/>
      <c r="I36" s="143"/>
    </row>
    <row r="37" spans="1:9" s="34" customFormat="1" ht="12.75" customHeight="1">
      <c r="A37" s="33"/>
      <c r="B37" s="143"/>
      <c r="C37" s="143"/>
      <c r="D37" s="143"/>
      <c r="E37" s="143"/>
      <c r="F37" s="143"/>
      <c r="G37" s="143"/>
      <c r="H37" s="143"/>
      <c r="I37" s="143"/>
    </row>
    <row r="38" spans="1:9" s="34" customFormat="1" ht="12.75" customHeight="1">
      <c r="A38" s="33"/>
      <c r="B38" s="143"/>
      <c r="C38" s="143"/>
      <c r="D38" s="143"/>
      <c r="E38" s="143"/>
      <c r="F38" s="143"/>
      <c r="G38" s="143"/>
      <c r="H38" s="143"/>
      <c r="I38" s="143"/>
    </row>
    <row r="39" spans="1:9" s="34" customFormat="1" ht="12.75" customHeight="1">
      <c r="A39" s="33"/>
      <c r="B39" s="143"/>
      <c r="C39" s="143"/>
      <c r="D39" s="143"/>
      <c r="E39" s="143"/>
      <c r="F39" s="143"/>
      <c r="G39" s="143"/>
      <c r="H39" s="143"/>
      <c r="I39" s="143"/>
    </row>
    <row r="40" spans="1:9" s="34" customFormat="1" ht="12.75" customHeight="1">
      <c r="A40" s="33"/>
      <c r="B40" s="143"/>
      <c r="C40" s="143"/>
      <c r="D40" s="143"/>
      <c r="E40" s="143"/>
      <c r="F40" s="143"/>
      <c r="G40" s="145"/>
      <c r="I40" s="143"/>
    </row>
    <row r="41" spans="1:9" s="34" customFormat="1" ht="12.75" customHeight="1">
      <c r="A41" s="33"/>
      <c r="G41" s="35"/>
      <c r="I41" s="143"/>
    </row>
    <row r="42" spans="1:9" s="34" customFormat="1" ht="12.75" customHeight="1">
      <c r="A42" s="33"/>
      <c r="G42" s="35"/>
      <c r="I42" s="143"/>
    </row>
    <row r="43" spans="1:9" s="34" customFormat="1" ht="12.75" customHeight="1">
      <c r="A43" s="33"/>
      <c r="G43" s="35"/>
      <c r="I43" s="143"/>
    </row>
    <row r="44" spans="1:9" s="34" customFormat="1" ht="12.75" customHeight="1">
      <c r="A44" s="33"/>
      <c r="G44" s="35"/>
      <c r="I44" s="143"/>
    </row>
    <row r="45" spans="1:9" s="34" customFormat="1" ht="12.75" customHeight="1">
      <c r="A45" s="33"/>
      <c r="G45" s="35"/>
      <c r="I45" s="143"/>
    </row>
    <row r="46" spans="1:9" s="34" customFormat="1" ht="12.75" customHeight="1">
      <c r="A46" s="33"/>
      <c r="B46" s="240" t="s">
        <v>214</v>
      </c>
      <c r="C46" s="241"/>
      <c r="D46" s="179" t="s">
        <v>206</v>
      </c>
      <c r="E46" s="207" t="s">
        <v>208</v>
      </c>
      <c r="F46" s="208" t="s">
        <v>209</v>
      </c>
      <c r="G46" s="209" t="s">
        <v>210</v>
      </c>
      <c r="H46" s="210" t="s">
        <v>7</v>
      </c>
      <c r="I46" s="143"/>
    </row>
    <row r="47" spans="1:9" s="34" customFormat="1" ht="12.75" customHeight="1">
      <c r="A47" s="33"/>
      <c r="B47" s="242"/>
      <c r="C47" s="243"/>
      <c r="D47" s="211" t="s">
        <v>215</v>
      </c>
      <c r="E47" s="212" t="s">
        <v>22</v>
      </c>
      <c r="F47" s="212" t="s">
        <v>22</v>
      </c>
      <c r="G47" s="212" t="s">
        <v>22</v>
      </c>
      <c r="H47" s="213" t="s">
        <v>211</v>
      </c>
      <c r="I47" s="143"/>
    </row>
    <row r="48" spans="1:9" s="34" customFormat="1" ht="12.75" customHeight="1">
      <c r="A48" s="33"/>
      <c r="B48" s="242"/>
      <c r="C48" s="243"/>
      <c r="D48" s="211" t="s">
        <v>207</v>
      </c>
      <c r="E48" s="212" t="s">
        <v>216</v>
      </c>
      <c r="F48" s="212" t="s">
        <v>216</v>
      </c>
      <c r="G48" s="212" t="s">
        <v>216</v>
      </c>
      <c r="H48" s="213" t="s">
        <v>212</v>
      </c>
      <c r="I48" s="143"/>
    </row>
    <row r="49" spans="1:9" s="34" customFormat="1" ht="12.75" customHeight="1">
      <c r="A49" s="33"/>
      <c r="B49" s="242"/>
      <c r="C49" s="243"/>
      <c r="D49" s="211"/>
      <c r="E49" s="212"/>
      <c r="F49" s="214"/>
      <c r="G49" s="215"/>
      <c r="H49" s="213" t="s">
        <v>213</v>
      </c>
      <c r="I49" s="143"/>
    </row>
    <row r="50" spans="1:9" s="34" customFormat="1" ht="12.75" customHeight="1">
      <c r="A50" s="33"/>
      <c r="B50" s="244"/>
      <c r="C50" s="245"/>
      <c r="D50" s="217"/>
      <c r="E50" s="216" t="s">
        <v>234</v>
      </c>
      <c r="F50" s="218" t="s">
        <v>234</v>
      </c>
      <c r="G50" s="216" t="s">
        <v>234</v>
      </c>
      <c r="H50" s="219" t="s">
        <v>234</v>
      </c>
      <c r="I50" s="143"/>
    </row>
    <row r="51" spans="1:9" s="34" customFormat="1" ht="21.75" customHeight="1">
      <c r="A51" s="33"/>
      <c r="B51" s="246">
        <v>38384</v>
      </c>
      <c r="C51" s="247"/>
      <c r="D51" s="206">
        <v>261000</v>
      </c>
      <c r="E51" s="225">
        <v>0.565</v>
      </c>
      <c r="F51" s="225">
        <v>0.595</v>
      </c>
      <c r="G51" s="226">
        <v>0.5822</v>
      </c>
      <c r="H51" s="220">
        <v>153088.76</v>
      </c>
      <c r="I51" s="143"/>
    </row>
    <row r="52" spans="1:9" s="34" customFormat="1" ht="21.75" customHeight="1">
      <c r="A52" s="33"/>
      <c r="B52" s="246">
        <v>38412</v>
      </c>
      <c r="C52" s="247"/>
      <c r="D52" s="206">
        <v>485800</v>
      </c>
      <c r="E52" s="225">
        <v>0.5</v>
      </c>
      <c r="F52" s="225">
        <v>0.575</v>
      </c>
      <c r="G52" s="225">
        <v>0.5476</v>
      </c>
      <c r="H52" s="220">
        <v>267959.86</v>
      </c>
      <c r="I52" s="143"/>
    </row>
    <row r="53" spans="1:9" s="34" customFormat="1" ht="27" customHeight="1">
      <c r="A53" s="33"/>
      <c r="B53" s="248" t="s">
        <v>7</v>
      </c>
      <c r="C53" s="249"/>
      <c r="D53" s="221">
        <f>+D52+D51</f>
        <v>746800</v>
      </c>
      <c r="E53" s="227">
        <f>E52</f>
        <v>0.5</v>
      </c>
      <c r="F53" s="227">
        <f>F51</f>
        <v>0.595</v>
      </c>
      <c r="G53" s="228">
        <v>0.5597</v>
      </c>
      <c r="H53" s="222">
        <f>H52+H51</f>
        <v>421048.62</v>
      </c>
      <c r="I53" s="143"/>
    </row>
    <row r="54" spans="2:9" ht="12.75" customHeight="1">
      <c r="B54" s="142"/>
      <c r="C54" s="142"/>
      <c r="D54" s="142"/>
      <c r="E54" s="142"/>
      <c r="F54" s="142"/>
      <c r="G54" s="142"/>
      <c r="H54" s="142"/>
      <c r="I54" s="142"/>
    </row>
    <row r="55" spans="1:9" ht="12.75" customHeight="1">
      <c r="A55" s="17"/>
      <c r="B55" s="142"/>
      <c r="C55" s="142"/>
      <c r="D55" s="142"/>
      <c r="E55" s="142"/>
      <c r="F55" s="142"/>
      <c r="G55" s="142"/>
      <c r="H55" s="142"/>
      <c r="I55" s="142"/>
    </row>
    <row r="56" spans="1:9" ht="12.75" customHeight="1">
      <c r="A56" s="17"/>
      <c r="B56" s="239" t="s">
        <v>217</v>
      </c>
      <c r="C56" s="239"/>
      <c r="D56" s="239"/>
      <c r="E56" s="239"/>
      <c r="F56" s="239"/>
      <c r="G56" s="239"/>
      <c r="H56" s="239"/>
      <c r="I56" s="239"/>
    </row>
    <row r="57" spans="1:9" ht="12.75" customHeight="1">
      <c r="A57" s="17"/>
      <c r="B57" s="239"/>
      <c r="C57" s="239"/>
      <c r="D57" s="239"/>
      <c r="E57" s="239"/>
      <c r="F57" s="239"/>
      <c r="G57" s="239"/>
      <c r="H57" s="239"/>
      <c r="I57" s="239"/>
    </row>
    <row r="58" spans="1:9" ht="12.75" customHeight="1">
      <c r="A58" s="17"/>
      <c r="B58" s="142"/>
      <c r="C58" s="142"/>
      <c r="D58" s="142"/>
      <c r="E58" s="142"/>
      <c r="F58" s="142"/>
      <c r="G58" s="142"/>
      <c r="H58" s="142"/>
      <c r="I58" s="142"/>
    </row>
    <row r="59" spans="1:2" ht="12.75" customHeight="1">
      <c r="A59" s="20">
        <v>7</v>
      </c>
      <c r="B59" s="20" t="s">
        <v>135</v>
      </c>
    </row>
    <row r="60" ht="12.75" customHeight="1">
      <c r="B60" s="20"/>
    </row>
    <row r="61" spans="2:9" ht="12.75" customHeight="1">
      <c r="B61" s="252" t="s">
        <v>98</v>
      </c>
      <c r="C61" s="253"/>
      <c r="D61" s="253"/>
      <c r="E61" s="253"/>
      <c r="F61" s="253"/>
      <c r="G61" s="253"/>
      <c r="H61" s="253"/>
      <c r="I61" s="253"/>
    </row>
    <row r="62" spans="2:9" ht="12.75" customHeight="1">
      <c r="B62" s="142"/>
      <c r="C62" s="30"/>
      <c r="D62" s="30"/>
      <c r="E62" s="30"/>
      <c r="F62" s="30"/>
      <c r="G62" s="30"/>
      <c r="H62" s="30"/>
      <c r="I62" s="142"/>
    </row>
    <row r="63" spans="1:2" ht="12.75" customHeight="1">
      <c r="A63" s="20">
        <v>8</v>
      </c>
      <c r="B63" s="20" t="s">
        <v>203</v>
      </c>
    </row>
    <row r="64" ht="12.75" customHeight="1">
      <c r="B64" s="20"/>
    </row>
    <row r="65" spans="2:6" ht="12.75" customHeight="1">
      <c r="B65" s="17" t="s">
        <v>87</v>
      </c>
      <c r="F65" s="42"/>
    </row>
    <row r="66" spans="2:9" ht="12.75" customHeight="1">
      <c r="B66" s="142"/>
      <c r="C66" s="30"/>
      <c r="D66" s="30"/>
      <c r="E66" s="30"/>
      <c r="F66" s="30"/>
      <c r="G66" s="30"/>
      <c r="H66" s="30"/>
      <c r="I66" s="148"/>
    </row>
    <row r="67" spans="1:9" ht="12.75" customHeight="1">
      <c r="A67" s="20">
        <v>9</v>
      </c>
      <c r="B67" s="20" t="s">
        <v>136</v>
      </c>
      <c r="C67" s="30"/>
      <c r="D67" s="30"/>
      <c r="E67" s="30"/>
      <c r="F67" s="30"/>
      <c r="G67" s="30"/>
      <c r="H67" s="30"/>
      <c r="I67" s="142"/>
    </row>
    <row r="68" spans="2:9" ht="12.75" customHeight="1">
      <c r="B68" s="20"/>
      <c r="C68" s="30"/>
      <c r="D68" s="30"/>
      <c r="E68" s="30"/>
      <c r="F68" s="30"/>
      <c r="G68" s="30"/>
      <c r="H68" s="30"/>
      <c r="I68" s="142"/>
    </row>
    <row r="69" spans="2:9" ht="12.75" customHeight="1">
      <c r="B69" s="250" t="s">
        <v>151</v>
      </c>
      <c r="C69" s="254"/>
      <c r="D69" s="254"/>
      <c r="E69" s="254"/>
      <c r="F69" s="254"/>
      <c r="G69" s="254"/>
      <c r="H69" s="254"/>
      <c r="I69" s="254"/>
    </row>
    <row r="70" spans="2:9" ht="12.75" customHeight="1">
      <c r="B70" s="254"/>
      <c r="C70" s="254"/>
      <c r="D70" s="254"/>
      <c r="E70" s="254"/>
      <c r="F70" s="254"/>
      <c r="G70" s="254"/>
      <c r="H70" s="254"/>
      <c r="I70" s="254"/>
    </row>
    <row r="71" spans="2:9" ht="12.75" customHeight="1">
      <c r="B71" s="142"/>
      <c r="C71" s="30"/>
      <c r="D71" s="30"/>
      <c r="E71" s="30"/>
      <c r="F71" s="30"/>
      <c r="G71" s="30"/>
      <c r="H71" s="30"/>
      <c r="I71" s="142"/>
    </row>
    <row r="72" spans="1:9" ht="12.75" customHeight="1">
      <c r="A72" s="33">
        <v>10</v>
      </c>
      <c r="B72" s="33" t="s">
        <v>79</v>
      </c>
      <c r="C72" s="30"/>
      <c r="D72" s="30"/>
      <c r="E72" s="30"/>
      <c r="F72" s="30"/>
      <c r="G72" s="30"/>
      <c r="H72" s="30"/>
      <c r="I72" s="30"/>
    </row>
    <row r="73" spans="1:9" ht="12.75" customHeight="1">
      <c r="A73" s="33"/>
      <c r="B73" s="33"/>
      <c r="C73" s="30"/>
      <c r="D73" s="30"/>
      <c r="E73" s="30"/>
      <c r="F73" s="30"/>
      <c r="G73" s="30"/>
      <c r="H73" s="30"/>
      <c r="I73" s="30"/>
    </row>
    <row r="74" spans="2:12" ht="12.75" customHeight="1">
      <c r="B74" s="255" t="s">
        <v>49</v>
      </c>
      <c r="C74" s="256"/>
      <c r="D74" s="256"/>
      <c r="E74" s="256"/>
      <c r="F74" s="256"/>
      <c r="G74" s="256"/>
      <c r="H74" s="256"/>
      <c r="I74" s="256"/>
      <c r="L74" s="178"/>
    </row>
    <row r="75" spans="2:9" ht="12.75" customHeight="1">
      <c r="B75" s="149"/>
      <c r="C75" s="149"/>
      <c r="D75" s="149"/>
      <c r="E75" s="149"/>
      <c r="F75" s="149"/>
      <c r="G75" s="149"/>
      <c r="H75" s="149"/>
      <c r="I75" s="149"/>
    </row>
    <row r="76" spans="1:2" ht="12.75" customHeight="1">
      <c r="A76" s="20">
        <v>11</v>
      </c>
      <c r="B76" s="20" t="s">
        <v>198</v>
      </c>
    </row>
    <row r="77" ht="12.75" customHeight="1">
      <c r="B77" s="20"/>
    </row>
    <row r="78" spans="2:9" ht="12.75" customHeight="1">
      <c r="B78" s="255" t="s">
        <v>114</v>
      </c>
      <c r="C78" s="256"/>
      <c r="D78" s="256"/>
      <c r="E78" s="256"/>
      <c r="F78" s="256"/>
      <c r="G78" s="256"/>
      <c r="H78" s="256"/>
      <c r="I78" s="256"/>
    </row>
    <row r="79" ht="12.75" customHeight="1">
      <c r="E79" s="17"/>
    </row>
    <row r="80" spans="1:5" ht="12.75" customHeight="1">
      <c r="A80" s="20">
        <v>12</v>
      </c>
      <c r="B80" s="20" t="s">
        <v>173</v>
      </c>
      <c r="E80" s="17"/>
    </row>
    <row r="81" ht="12.75" customHeight="1">
      <c r="E81" s="17"/>
    </row>
    <row r="82" ht="12.75" customHeight="1">
      <c r="E82" s="17"/>
    </row>
    <row r="83" ht="12.75" customHeight="1">
      <c r="E83" s="16"/>
    </row>
    <row r="84" spans="2:9" ht="12.75" customHeight="1">
      <c r="B84" s="30"/>
      <c r="C84" s="30"/>
      <c r="D84" s="30"/>
      <c r="E84" s="30"/>
      <c r="F84" s="30"/>
      <c r="G84" s="30"/>
      <c r="H84" s="30"/>
      <c r="I84" s="30"/>
    </row>
    <row r="85" spans="1:2" ht="12.75" customHeight="1">
      <c r="A85" s="20">
        <v>13</v>
      </c>
      <c r="B85" s="20" t="s">
        <v>174</v>
      </c>
    </row>
    <row r="86" spans="2:12" ht="12.75" customHeight="1">
      <c r="B86" s="20"/>
      <c r="K86" s="12"/>
      <c r="L86" s="12"/>
    </row>
    <row r="87" spans="2:13" ht="12.75" customHeight="1">
      <c r="B87" s="20"/>
      <c r="K87" s="12"/>
      <c r="L87" s="12"/>
      <c r="M87" s="200"/>
    </row>
    <row r="88" spans="2:13" ht="12.75" customHeight="1">
      <c r="B88" s="20"/>
      <c r="K88" s="12"/>
      <c r="L88" s="12"/>
      <c r="M88" s="200"/>
    </row>
    <row r="89" spans="2:13" ht="12.75" customHeight="1">
      <c r="B89" s="20"/>
      <c r="K89" s="12"/>
      <c r="L89" s="12"/>
      <c r="M89" s="200"/>
    </row>
    <row r="90" ht="12.75" customHeight="1">
      <c r="B90" s="20"/>
    </row>
    <row r="91" ht="12.75" customHeight="1">
      <c r="B91" s="20"/>
    </row>
    <row r="92" ht="12.75" customHeight="1">
      <c r="B92" s="20"/>
    </row>
    <row r="93" spans="1:9" ht="12.75" customHeight="1">
      <c r="A93" s="20">
        <v>14</v>
      </c>
      <c r="B93" s="20" t="s">
        <v>204</v>
      </c>
      <c r="F93" s="12"/>
      <c r="G93" s="8"/>
      <c r="H93" s="12"/>
      <c r="I93" s="12"/>
    </row>
    <row r="94" spans="2:9" ht="12.75" customHeight="1">
      <c r="B94" s="20"/>
      <c r="F94" s="12"/>
      <c r="G94" s="8"/>
      <c r="H94" s="12"/>
      <c r="I94" s="12"/>
    </row>
    <row r="95" spans="2:9" ht="12.75" customHeight="1">
      <c r="B95" s="20"/>
      <c r="F95" s="12"/>
      <c r="G95" s="12"/>
      <c r="H95" s="12"/>
      <c r="I95" s="12"/>
    </row>
    <row r="96" spans="2:9" ht="12.75" customHeight="1">
      <c r="B96" s="20"/>
      <c r="F96" s="12"/>
      <c r="G96" s="12"/>
      <c r="H96" s="12"/>
      <c r="I96" s="12"/>
    </row>
    <row r="97" spans="2:9" ht="12.75" customHeight="1">
      <c r="B97" s="20"/>
      <c r="F97" s="12"/>
      <c r="G97" s="12"/>
      <c r="H97" s="12"/>
      <c r="I97" s="12"/>
    </row>
    <row r="98" spans="2:9" ht="12.75" customHeight="1">
      <c r="B98" s="20"/>
      <c r="F98" s="12"/>
      <c r="G98" s="12"/>
      <c r="H98" s="12"/>
      <c r="I98" s="12"/>
    </row>
    <row r="99" spans="2:9" ht="12.75" customHeight="1">
      <c r="B99" s="20"/>
      <c r="F99" s="12"/>
      <c r="G99" s="12"/>
      <c r="H99" s="12"/>
      <c r="I99" s="12"/>
    </row>
    <row r="100" spans="2:9" ht="12.75" customHeight="1">
      <c r="B100" s="20"/>
      <c r="F100" s="12"/>
      <c r="G100" s="12"/>
      <c r="H100" s="12"/>
      <c r="I100" s="12"/>
    </row>
    <row r="101" spans="1:2" ht="12.75" customHeight="1">
      <c r="A101" s="20">
        <v>15</v>
      </c>
      <c r="B101" s="20" t="s">
        <v>230</v>
      </c>
    </row>
    <row r="102" spans="2:7" ht="12.75" customHeight="1">
      <c r="B102" s="20"/>
      <c r="G102" s="139"/>
    </row>
    <row r="103" ht="12.75" customHeight="1">
      <c r="B103" s="20"/>
    </row>
    <row r="104" spans="2:9" ht="12.75" customHeight="1">
      <c r="B104" s="30"/>
      <c r="C104" s="30"/>
      <c r="D104" s="30"/>
      <c r="E104" s="30"/>
      <c r="F104" s="30"/>
      <c r="G104" s="30"/>
      <c r="H104" s="30"/>
      <c r="I104" s="30"/>
    </row>
    <row r="105" spans="1:5" ht="12.75" customHeight="1">
      <c r="A105" s="20">
        <v>16</v>
      </c>
      <c r="B105" s="20" t="s">
        <v>30</v>
      </c>
      <c r="E105" s="17"/>
    </row>
    <row r="106" spans="2:5" ht="12.75" customHeight="1">
      <c r="B106" s="20"/>
      <c r="E106" s="17"/>
    </row>
    <row r="107" spans="2:9" ht="12.75" customHeight="1">
      <c r="B107" s="250" t="s">
        <v>31</v>
      </c>
      <c r="C107" s="250"/>
      <c r="D107" s="250"/>
      <c r="E107" s="250"/>
      <c r="F107" s="250"/>
      <c r="G107" s="250"/>
      <c r="H107" s="250"/>
      <c r="I107" s="250"/>
    </row>
    <row r="108" spans="2:9" ht="12.75" customHeight="1">
      <c r="B108" s="20"/>
      <c r="E108" s="17"/>
      <c r="G108" s="151"/>
      <c r="H108" s="151"/>
      <c r="I108" s="151"/>
    </row>
    <row r="109" spans="1:9" ht="12.75" customHeight="1">
      <c r="A109" s="20">
        <v>17</v>
      </c>
      <c r="B109" s="194" t="s">
        <v>196</v>
      </c>
      <c r="C109" s="143"/>
      <c r="D109" s="143"/>
      <c r="E109" s="143"/>
      <c r="F109" s="143"/>
      <c r="G109" s="143"/>
      <c r="H109" s="143"/>
      <c r="I109" s="143"/>
    </row>
    <row r="110" spans="2:9" ht="12.75" customHeight="1">
      <c r="B110" s="143"/>
      <c r="C110" s="143"/>
      <c r="D110" s="143"/>
      <c r="E110" s="143"/>
      <c r="F110" s="143"/>
      <c r="G110" s="143"/>
      <c r="H110" s="143" t="s">
        <v>0</v>
      </c>
      <c r="I110" s="143"/>
    </row>
    <row r="111" spans="1:9" ht="12.75" customHeight="1">
      <c r="A111" s="152"/>
      <c r="B111" s="20"/>
      <c r="E111" s="17"/>
      <c r="G111" s="195" t="s">
        <v>68</v>
      </c>
      <c r="I111" s="192" t="s">
        <v>81</v>
      </c>
    </row>
    <row r="112" spans="1:9" ht="12.75" customHeight="1">
      <c r="A112" s="152"/>
      <c r="E112" s="17"/>
      <c r="G112" s="196"/>
      <c r="I112" s="192" t="s">
        <v>82</v>
      </c>
    </row>
    <row r="113" spans="1:9" ht="12.75" customHeight="1">
      <c r="A113" s="152"/>
      <c r="E113" s="17"/>
      <c r="G113" s="151" t="str">
        <f>+I113</f>
        <v>31 March 2005</v>
      </c>
      <c r="H113" s="151"/>
      <c r="I113" s="151" t="s">
        <v>50</v>
      </c>
    </row>
    <row r="114" spans="1:9" ht="12.75" customHeight="1">
      <c r="A114" s="152"/>
      <c r="E114" s="17"/>
      <c r="G114" s="196" t="s">
        <v>11</v>
      </c>
      <c r="I114" s="196" t="s">
        <v>11</v>
      </c>
    </row>
    <row r="115" spans="1:9" ht="12.75" customHeight="1">
      <c r="A115" s="152"/>
      <c r="B115" s="17" t="s">
        <v>54</v>
      </c>
      <c r="E115" s="17"/>
      <c r="G115" s="153"/>
      <c r="I115" s="153"/>
    </row>
    <row r="116" spans="1:9" ht="12.75" customHeight="1">
      <c r="A116" s="152"/>
      <c r="B116" s="197" t="s">
        <v>55</v>
      </c>
      <c r="E116" s="17"/>
      <c r="G116" s="68">
        <v>945</v>
      </c>
      <c r="H116" s="67"/>
      <c r="I116" s="68">
        <v>945</v>
      </c>
    </row>
    <row r="117" spans="1:9" ht="12.75" customHeight="1">
      <c r="A117" s="152"/>
      <c r="B117" s="197" t="s">
        <v>56</v>
      </c>
      <c r="E117" s="17"/>
      <c r="G117" s="68">
        <v>1143</v>
      </c>
      <c r="H117" s="67"/>
      <c r="I117" s="68">
        <v>1143</v>
      </c>
    </row>
    <row r="118" spans="1:9" ht="12.75" customHeight="1">
      <c r="A118" s="152"/>
      <c r="B118" s="197" t="s">
        <v>57</v>
      </c>
      <c r="E118" s="17"/>
      <c r="G118" s="198">
        <v>0</v>
      </c>
      <c r="H118" s="67"/>
      <c r="I118" s="198">
        <v>0</v>
      </c>
    </row>
    <row r="119" spans="1:9" ht="12.75" customHeight="1">
      <c r="A119" s="152"/>
      <c r="E119" s="17"/>
      <c r="G119" s="68">
        <f>SUM(G116:G118)</f>
        <v>2088</v>
      </c>
      <c r="H119" s="67"/>
      <c r="I119" s="68">
        <f>SUM(I116:I118)</f>
        <v>2088</v>
      </c>
    </row>
    <row r="120" spans="1:9" ht="12.75" customHeight="1">
      <c r="A120" s="152"/>
      <c r="B120" s="17" t="s">
        <v>38</v>
      </c>
      <c r="E120" s="17"/>
      <c r="G120" s="198">
        <v>-54</v>
      </c>
      <c r="H120" s="67"/>
      <c r="I120" s="68">
        <v>-54</v>
      </c>
    </row>
    <row r="121" spans="1:9" ht="12.75" customHeight="1" thickBot="1">
      <c r="A121" s="152"/>
      <c r="E121" s="17"/>
      <c r="G121" s="199">
        <f>SUM(G119:G120)</f>
        <v>2034</v>
      </c>
      <c r="H121" s="67"/>
      <c r="I121" s="199">
        <f>SUM(I119:I120)</f>
        <v>2034</v>
      </c>
    </row>
    <row r="122" spans="1:7" ht="12.75" customHeight="1" thickTop="1">
      <c r="A122" s="152"/>
      <c r="E122" s="17"/>
      <c r="G122" s="153"/>
    </row>
    <row r="123" spans="1:9" ht="12.75" customHeight="1">
      <c r="A123" s="152"/>
      <c r="B123" s="154"/>
      <c r="C123" s="154"/>
      <c r="D123" s="154"/>
      <c r="E123" s="154"/>
      <c r="F123" s="154"/>
      <c r="G123" s="154"/>
      <c r="H123" s="154"/>
      <c r="I123" s="154"/>
    </row>
    <row r="124" spans="1:9" ht="12.75" customHeight="1">
      <c r="A124" s="152"/>
      <c r="B124" s="154"/>
      <c r="C124" s="154"/>
      <c r="D124" s="154"/>
      <c r="E124" s="154"/>
      <c r="F124" s="154"/>
      <c r="G124" s="154"/>
      <c r="H124" s="154"/>
      <c r="I124" s="154"/>
    </row>
    <row r="125" spans="1:9" ht="12.75" customHeight="1">
      <c r="A125" s="152"/>
      <c r="B125" s="154"/>
      <c r="C125" s="154"/>
      <c r="D125" s="154"/>
      <c r="E125" s="154"/>
      <c r="F125" s="154"/>
      <c r="G125" s="154"/>
      <c r="H125" s="154"/>
      <c r="I125" s="154"/>
    </row>
    <row r="126" spans="1:9" ht="12.75" customHeight="1">
      <c r="A126" s="152"/>
      <c r="B126" s="154"/>
      <c r="C126" s="154"/>
      <c r="D126" s="154"/>
      <c r="E126" s="154"/>
      <c r="F126" s="154"/>
      <c r="G126" s="154"/>
      <c r="H126" s="154"/>
      <c r="I126" s="154"/>
    </row>
    <row r="127" spans="1:9" ht="12.75" customHeight="1">
      <c r="A127" s="20">
        <v>18</v>
      </c>
      <c r="B127" s="33" t="s">
        <v>69</v>
      </c>
      <c r="C127" s="201"/>
      <c r="D127" s="201"/>
      <c r="E127" s="201"/>
      <c r="F127" s="201"/>
      <c r="G127" s="201"/>
      <c r="H127" s="201"/>
      <c r="I127" s="201"/>
    </row>
    <row r="128" spans="2:9" ht="12.75" customHeight="1">
      <c r="B128" s="147"/>
      <c r="C128" s="147"/>
      <c r="D128" s="147"/>
      <c r="E128" s="147"/>
      <c r="F128" s="147"/>
      <c r="G128" s="147"/>
      <c r="H128" s="147"/>
      <c r="I128" s="147"/>
    </row>
    <row r="129" spans="2:9" ht="12.75" customHeight="1">
      <c r="B129" s="201"/>
      <c r="C129" s="201"/>
      <c r="D129" s="201"/>
      <c r="E129" s="201"/>
      <c r="F129" s="201"/>
      <c r="G129" s="201"/>
      <c r="H129" s="201"/>
      <c r="I129" s="201"/>
    </row>
    <row r="133" spans="1:2" ht="12.75" customHeight="1">
      <c r="A133" s="20">
        <v>19</v>
      </c>
      <c r="B133" s="20" t="s">
        <v>197</v>
      </c>
    </row>
    <row r="135" spans="1:9" ht="12.75" customHeight="1">
      <c r="A135" s="17"/>
      <c r="B135" s="17" t="s">
        <v>240</v>
      </c>
      <c r="C135" s="34" t="s">
        <v>70</v>
      </c>
      <c r="D135" s="34"/>
      <c r="E135" s="202"/>
      <c r="F135" s="202"/>
      <c r="G135" s="202"/>
      <c r="H135" s="202"/>
      <c r="I135" s="202"/>
    </row>
    <row r="136" spans="1:9" ht="12.75" customHeight="1">
      <c r="A136" s="17"/>
      <c r="C136" s="202"/>
      <c r="D136" s="202"/>
      <c r="E136" s="202"/>
      <c r="F136" s="202"/>
      <c r="G136" s="202"/>
      <c r="H136" s="202"/>
      <c r="I136" s="202"/>
    </row>
    <row r="137" spans="1:9" ht="12.75" customHeight="1">
      <c r="A137" s="152"/>
      <c r="B137" s="20"/>
      <c r="G137" s="195" t="s">
        <v>68</v>
      </c>
      <c r="I137" s="192" t="s">
        <v>81</v>
      </c>
    </row>
    <row r="138" spans="1:9" ht="12.75" customHeight="1">
      <c r="A138" s="152"/>
      <c r="E138" s="17"/>
      <c r="G138" s="192"/>
      <c r="I138" s="192" t="s">
        <v>82</v>
      </c>
    </row>
    <row r="139" spans="1:9" ht="12.75" customHeight="1">
      <c r="A139" s="152"/>
      <c r="E139" s="17"/>
      <c r="G139" s="151" t="str">
        <f>+G113</f>
        <v>31 March 2005</v>
      </c>
      <c r="H139" s="151"/>
      <c r="I139" s="151" t="str">
        <f>+I113</f>
        <v>31 March 2005</v>
      </c>
    </row>
    <row r="140" spans="1:9" ht="12.75" customHeight="1">
      <c r="A140" s="152"/>
      <c r="E140" s="17"/>
      <c r="G140" s="203" t="s">
        <v>11</v>
      </c>
      <c r="I140" s="196" t="s">
        <v>11</v>
      </c>
    </row>
    <row r="141" spans="1:9" ht="12.75" customHeight="1" thickBot="1">
      <c r="A141" s="152"/>
      <c r="C141" s="17" t="s">
        <v>71</v>
      </c>
      <c r="E141" s="17"/>
      <c r="G141" s="204">
        <v>0</v>
      </c>
      <c r="I141" s="204">
        <v>0</v>
      </c>
    </row>
    <row r="142" spans="1:9" ht="12.75" customHeight="1" thickBot="1" thickTop="1">
      <c r="A142" s="152"/>
      <c r="C142" s="17" t="s">
        <v>77</v>
      </c>
      <c r="E142" s="17"/>
      <c r="F142" s="18"/>
      <c r="G142" s="205">
        <v>0</v>
      </c>
      <c r="I142" s="205">
        <v>0</v>
      </c>
    </row>
    <row r="143" spans="1:9" ht="12.75" customHeight="1" thickBot="1" thickTop="1">
      <c r="A143" s="152"/>
      <c r="C143" s="17" t="s">
        <v>78</v>
      </c>
      <c r="E143" s="17"/>
      <c r="G143" s="205">
        <v>0</v>
      </c>
      <c r="I143" s="205">
        <v>0</v>
      </c>
    </row>
    <row r="144" ht="12.75" customHeight="1" thickTop="1"/>
    <row r="145" spans="1:3" ht="12.75" customHeight="1">
      <c r="A145" s="17"/>
      <c r="B145" s="17" t="s">
        <v>241</v>
      </c>
      <c r="C145" s="17" t="s">
        <v>51</v>
      </c>
    </row>
    <row r="147" ht="12.75" customHeight="1">
      <c r="F147" s="196" t="s">
        <v>11</v>
      </c>
    </row>
    <row r="148" spans="2:6" ht="12.75">
      <c r="B148" s="17" t="s">
        <v>62</v>
      </c>
      <c r="C148" s="17" t="s">
        <v>61</v>
      </c>
      <c r="F148" s="12">
        <f>3264555/1000</f>
        <v>3264.555</v>
      </c>
    </row>
    <row r="149" spans="2:6" ht="12.75" customHeight="1">
      <c r="B149" s="17" t="s">
        <v>63</v>
      </c>
      <c r="C149" s="17" t="s">
        <v>60</v>
      </c>
      <c r="F149" s="12">
        <f>F148</f>
        <v>3264.555</v>
      </c>
    </row>
    <row r="150" spans="2:6" ht="12.75" customHeight="1">
      <c r="B150" s="17" t="s">
        <v>64</v>
      </c>
      <c r="C150" s="17" t="s">
        <v>59</v>
      </c>
      <c r="F150" s="12">
        <v>2786</v>
      </c>
    </row>
    <row r="151" spans="6:7" ht="12.75" customHeight="1">
      <c r="F151" s="18"/>
      <c r="G151" s="8"/>
    </row>
    <row r="152" spans="1:9" ht="12.75" customHeight="1">
      <c r="A152" s="20">
        <v>20</v>
      </c>
      <c r="B152" s="33" t="s">
        <v>199</v>
      </c>
      <c r="C152" s="30"/>
      <c r="D152" s="30"/>
      <c r="E152" s="30"/>
      <c r="F152" s="158"/>
      <c r="G152" s="158"/>
      <c r="H152" s="30"/>
      <c r="I152" s="30"/>
    </row>
    <row r="153" spans="6:8" ht="12.75" customHeight="1">
      <c r="F153" s="159"/>
      <c r="G153" s="159"/>
      <c r="H153" s="159"/>
    </row>
    <row r="154" spans="2:8" ht="12.75" customHeight="1">
      <c r="B154" s="34" t="s">
        <v>115</v>
      </c>
      <c r="C154" s="34"/>
      <c r="D154" s="34"/>
      <c r="E154" s="34"/>
      <c r="F154" s="34"/>
      <c r="G154" s="34"/>
      <c r="H154" s="34"/>
    </row>
    <row r="155" spans="2:8" ht="12.75" customHeight="1">
      <c r="B155" s="34"/>
      <c r="C155" s="34"/>
      <c r="D155" s="34"/>
      <c r="E155" s="34"/>
      <c r="F155" s="34"/>
      <c r="G155" s="34"/>
      <c r="H155" s="34"/>
    </row>
    <row r="156" spans="1:2" ht="12.75" customHeight="1">
      <c r="A156" s="20">
        <v>21</v>
      </c>
      <c r="B156" s="20" t="s">
        <v>200</v>
      </c>
    </row>
    <row r="158" spans="1:9" ht="12.75" customHeight="1">
      <c r="A158" s="152"/>
      <c r="E158" s="17"/>
      <c r="G158" s="192" t="s">
        <v>65</v>
      </c>
      <c r="H158" s="152"/>
      <c r="I158" s="40" t="s">
        <v>66</v>
      </c>
    </row>
    <row r="159" spans="1:9" ht="12.75" customHeight="1">
      <c r="A159" s="152"/>
      <c r="E159" s="17"/>
      <c r="G159" s="192" t="s">
        <v>11</v>
      </c>
      <c r="I159" s="192" t="s">
        <v>11</v>
      </c>
    </row>
    <row r="160" spans="1:9" ht="12.75" customHeight="1">
      <c r="A160" s="152"/>
      <c r="B160" s="17" t="s">
        <v>232</v>
      </c>
      <c r="E160" s="17"/>
      <c r="G160" s="153">
        <v>77794</v>
      </c>
      <c r="I160" s="153">
        <v>5329</v>
      </c>
    </row>
    <row r="161" spans="1:9" ht="12.75" customHeight="1">
      <c r="A161" s="152"/>
      <c r="B161" s="17" t="s">
        <v>233</v>
      </c>
      <c r="E161" s="17"/>
      <c r="G161" s="153">
        <v>0</v>
      </c>
      <c r="I161" s="153">
        <v>0</v>
      </c>
    </row>
    <row r="162" spans="1:9" ht="12.75" customHeight="1" thickBot="1">
      <c r="A162" s="152"/>
      <c r="E162" s="17"/>
      <c r="G162" s="193">
        <f>SUM(G160:G161)</f>
        <v>77794</v>
      </c>
      <c r="I162" s="193">
        <f>SUM(I160:I161)</f>
        <v>5329</v>
      </c>
    </row>
    <row r="163" spans="1:7" ht="12.75" customHeight="1" thickTop="1">
      <c r="A163" s="152"/>
      <c r="E163" s="17"/>
      <c r="G163" s="153"/>
    </row>
    <row r="164" spans="1:7" ht="12.75" customHeight="1">
      <c r="A164" s="152"/>
      <c r="B164" s="17" t="s">
        <v>39</v>
      </c>
      <c r="E164" s="17"/>
      <c r="G164" s="153"/>
    </row>
    <row r="165" spans="1:7" ht="12.75" customHeight="1">
      <c r="A165" s="152"/>
      <c r="E165" s="17"/>
      <c r="G165" s="153"/>
    </row>
    <row r="166" spans="1:7" ht="12.75" customHeight="1">
      <c r="A166" s="152"/>
      <c r="B166" s="17" t="s">
        <v>89</v>
      </c>
      <c r="E166" s="17"/>
      <c r="G166" s="150">
        <v>13151</v>
      </c>
    </row>
    <row r="167" spans="1:7" ht="12.75" customHeight="1">
      <c r="A167" s="152"/>
      <c r="B167" s="187" t="s">
        <v>88</v>
      </c>
      <c r="C167" s="187"/>
      <c r="D167" s="187"/>
      <c r="E167" s="187"/>
      <c r="F167" s="187"/>
      <c r="G167" s="188">
        <v>7755</v>
      </c>
    </row>
    <row r="168" spans="1:7" ht="12.75" customHeight="1">
      <c r="A168" s="152"/>
      <c r="B168" s="187"/>
      <c r="C168" s="187"/>
      <c r="D168" s="187"/>
      <c r="E168" s="187"/>
      <c r="F168" s="187"/>
      <c r="G168" s="188"/>
    </row>
    <row r="169" spans="1:7" ht="12.75" customHeight="1">
      <c r="A169" s="152"/>
      <c r="B169" s="187"/>
      <c r="C169" s="187"/>
      <c r="D169" s="187"/>
      <c r="E169" s="187"/>
      <c r="F169" s="187"/>
      <c r="G169" s="188"/>
    </row>
    <row r="170" spans="1:7" ht="12.75" customHeight="1">
      <c r="A170" s="152"/>
      <c r="B170" s="187"/>
      <c r="C170" s="187"/>
      <c r="D170" s="187"/>
      <c r="E170" s="187"/>
      <c r="F170" s="187"/>
      <c r="G170" s="188"/>
    </row>
    <row r="171" spans="1:7" ht="12.75" customHeight="1">
      <c r="A171" s="152"/>
      <c r="E171" s="17"/>
      <c r="G171" s="150"/>
    </row>
    <row r="172" spans="1:7" ht="12.75" customHeight="1">
      <c r="A172" s="152"/>
      <c r="E172" s="17"/>
      <c r="G172" s="150"/>
    </row>
    <row r="173" spans="1:7" ht="12.75" customHeight="1">
      <c r="A173" s="152"/>
      <c r="E173" s="17"/>
      <c r="G173" s="150"/>
    </row>
    <row r="174" spans="1:7" ht="12.75" customHeight="1">
      <c r="A174" s="152"/>
      <c r="E174" s="17"/>
      <c r="G174" s="150"/>
    </row>
    <row r="175" spans="1:7" ht="12.75" customHeight="1">
      <c r="A175" s="20">
        <v>22</v>
      </c>
      <c r="B175" s="20" t="s">
        <v>201</v>
      </c>
      <c r="G175" s="155"/>
    </row>
    <row r="177" ht="12.75" customHeight="1">
      <c r="A177" s="17"/>
    </row>
    <row r="178" ht="12.75" customHeight="1">
      <c r="A178" s="17"/>
    </row>
    <row r="179" ht="12.75" customHeight="1">
      <c r="A179" s="17"/>
    </row>
    <row r="180" ht="12.75" customHeight="1">
      <c r="A180" s="17"/>
    </row>
    <row r="181" ht="12.75" customHeight="1">
      <c r="A181" s="17"/>
    </row>
    <row r="182" spans="1:7" ht="12.75" customHeight="1">
      <c r="A182" s="17"/>
      <c r="C182" s="179" t="s">
        <v>221</v>
      </c>
      <c r="D182" s="184" t="s">
        <v>225</v>
      </c>
      <c r="E182" s="181" t="s">
        <v>228</v>
      </c>
      <c r="F182" s="181" t="s">
        <v>218</v>
      </c>
      <c r="G182" s="223"/>
    </row>
    <row r="183" spans="1:7" ht="12.75" customHeight="1">
      <c r="A183" s="17"/>
      <c r="C183" s="180"/>
      <c r="D183" s="185" t="s">
        <v>226</v>
      </c>
      <c r="E183" s="182" t="s">
        <v>227</v>
      </c>
      <c r="F183" s="182" t="s">
        <v>227</v>
      </c>
      <c r="G183" s="41"/>
    </row>
    <row r="184" spans="1:7" ht="12.75" customHeight="1">
      <c r="A184" s="17"/>
      <c r="C184" s="180" t="s">
        <v>222</v>
      </c>
      <c r="D184" s="186">
        <v>1000000</v>
      </c>
      <c r="E184" s="183" t="s">
        <v>224</v>
      </c>
      <c r="F184" s="183" t="s">
        <v>223</v>
      </c>
      <c r="G184" s="224"/>
    </row>
    <row r="185" spans="1:7" ht="12.75" customHeight="1">
      <c r="A185" s="17"/>
      <c r="C185" s="180" t="s">
        <v>222</v>
      </c>
      <c r="D185" s="186">
        <v>1000000</v>
      </c>
      <c r="E185" s="183" t="s">
        <v>224</v>
      </c>
      <c r="F185" s="183" t="s">
        <v>24</v>
      </c>
      <c r="G185" s="224"/>
    </row>
    <row r="186" ht="12.75" customHeight="1">
      <c r="A186" s="17"/>
    </row>
    <row r="187" spans="1:2" ht="12.75" customHeight="1">
      <c r="A187" s="20">
        <v>23</v>
      </c>
      <c r="B187" s="20" t="s">
        <v>202</v>
      </c>
    </row>
    <row r="189" spans="1:13" ht="12.75" customHeight="1">
      <c r="A189" s="17"/>
      <c r="B189" s="250" t="s">
        <v>73</v>
      </c>
      <c r="C189" s="250"/>
      <c r="D189" s="250"/>
      <c r="E189" s="250"/>
      <c r="F189" s="250"/>
      <c r="G189" s="250"/>
      <c r="H189" s="250"/>
      <c r="I189" s="250"/>
      <c r="K189" s="250"/>
      <c r="L189" s="250"/>
      <c r="M189" s="250"/>
    </row>
    <row r="191" spans="1:5" ht="12.75" customHeight="1">
      <c r="A191" s="20">
        <v>24</v>
      </c>
      <c r="B191" s="20" t="s">
        <v>242</v>
      </c>
      <c r="C191" s="12"/>
      <c r="D191" s="12"/>
      <c r="E191" s="17"/>
    </row>
    <row r="192" spans="2:5" ht="12.75" customHeight="1">
      <c r="B192" s="20"/>
      <c r="C192" s="12"/>
      <c r="D192" s="12"/>
      <c r="E192" s="17"/>
    </row>
    <row r="193" spans="3:5" ht="12.75" customHeight="1">
      <c r="C193" s="12"/>
      <c r="D193" s="12"/>
      <c r="E193" s="17"/>
    </row>
    <row r="194" spans="3:5" ht="12.75" customHeight="1">
      <c r="C194" s="12"/>
      <c r="D194" s="12"/>
      <c r="E194" s="17"/>
    </row>
    <row r="195" spans="3:5" ht="12.75" customHeight="1">
      <c r="C195" s="12"/>
      <c r="D195" s="12"/>
      <c r="E195" s="17"/>
    </row>
    <row r="196" spans="1:5" ht="12.75" customHeight="1">
      <c r="A196" s="20">
        <v>25</v>
      </c>
      <c r="B196" s="20" t="s">
        <v>80</v>
      </c>
      <c r="C196" s="12"/>
      <c r="D196" s="12"/>
      <c r="E196" s="17"/>
    </row>
    <row r="197" spans="2:5" ht="12.75" customHeight="1">
      <c r="B197" s="20"/>
      <c r="C197" s="12"/>
      <c r="D197" s="12"/>
      <c r="E197" s="17"/>
    </row>
    <row r="198" spans="2:9" ht="12.75" customHeight="1">
      <c r="B198" s="17" t="s">
        <v>240</v>
      </c>
      <c r="C198" s="12"/>
      <c r="D198" s="12"/>
      <c r="E198" s="17"/>
      <c r="F198" s="251" t="s">
        <v>160</v>
      </c>
      <c r="G198" s="251"/>
      <c r="H198" s="251" t="s">
        <v>161</v>
      </c>
      <c r="I198" s="251"/>
    </row>
    <row r="199" spans="2:9" ht="12.75" customHeight="1">
      <c r="B199" s="20"/>
      <c r="C199" s="12"/>
      <c r="D199" s="12"/>
      <c r="E199" s="17"/>
      <c r="F199" s="189" t="s">
        <v>42</v>
      </c>
      <c r="G199" s="189" t="s">
        <v>104</v>
      </c>
      <c r="H199" s="189" t="str">
        <f>+F199</f>
        <v>31.03.2005</v>
      </c>
      <c r="I199" s="189" t="str">
        <f>+G199</f>
        <v>31.03.2004</v>
      </c>
    </row>
    <row r="200" spans="2:5" ht="12.75" customHeight="1">
      <c r="B200" s="20"/>
      <c r="C200" s="12"/>
      <c r="D200" s="12"/>
      <c r="E200" s="17"/>
    </row>
    <row r="201" spans="3:9" ht="12.75" customHeight="1">
      <c r="C201" s="12" t="s">
        <v>137</v>
      </c>
      <c r="D201" s="12"/>
      <c r="E201" s="17"/>
      <c r="F201" s="8"/>
      <c r="G201" s="8"/>
      <c r="H201" s="8"/>
      <c r="I201" s="8"/>
    </row>
    <row r="202" spans="3:9" ht="12.75" customHeight="1">
      <c r="C202" s="12"/>
      <c r="D202" s="12"/>
      <c r="E202" s="17"/>
      <c r="F202" s="8"/>
      <c r="G202" s="8"/>
      <c r="H202" s="8"/>
      <c r="I202" s="8"/>
    </row>
    <row r="203" spans="3:9" ht="12.75" customHeight="1" thickBot="1">
      <c r="C203" s="12" t="s">
        <v>156</v>
      </c>
      <c r="D203" s="12"/>
      <c r="E203" s="17"/>
      <c r="F203" s="190">
        <v>476</v>
      </c>
      <c r="G203" s="190">
        <v>887</v>
      </c>
      <c r="H203" s="190">
        <v>476</v>
      </c>
      <c r="I203" s="190">
        <v>887</v>
      </c>
    </row>
    <row r="204" spans="3:9" ht="12.75" customHeight="1" thickTop="1">
      <c r="C204" s="12"/>
      <c r="D204" s="12"/>
      <c r="E204" s="17"/>
      <c r="F204" s="12"/>
      <c r="G204" s="12"/>
      <c r="H204" s="12"/>
      <c r="I204" s="12"/>
    </row>
    <row r="205" spans="3:9" ht="12.75" customHeight="1">
      <c r="C205" s="12" t="s">
        <v>152</v>
      </c>
      <c r="D205" s="12"/>
      <c r="E205" s="17"/>
      <c r="F205" s="12"/>
      <c r="G205" s="12"/>
      <c r="H205" s="12"/>
      <c r="I205" s="12"/>
    </row>
    <row r="206" spans="3:9" ht="12.75" customHeight="1">
      <c r="C206" s="12" t="s">
        <v>157</v>
      </c>
      <c r="D206" s="12"/>
      <c r="E206" s="17"/>
      <c r="F206" s="12">
        <v>142150</v>
      </c>
      <c r="G206" s="12">
        <v>142150</v>
      </c>
      <c r="H206" s="12">
        <v>142150</v>
      </c>
      <c r="I206" s="12">
        <v>142150</v>
      </c>
    </row>
    <row r="207" spans="3:9" ht="12.75" customHeight="1">
      <c r="C207" s="12" t="s">
        <v>99</v>
      </c>
      <c r="D207" s="12"/>
      <c r="E207" s="17"/>
      <c r="F207" s="19">
        <v>-747</v>
      </c>
      <c r="G207" s="19">
        <v>0</v>
      </c>
      <c r="H207" s="19">
        <f>F207</f>
        <v>-747</v>
      </c>
      <c r="I207" s="19">
        <v>0</v>
      </c>
    </row>
    <row r="208" spans="3:9" ht="12.75" customHeight="1" thickBot="1">
      <c r="C208" s="12"/>
      <c r="D208" s="12"/>
      <c r="E208" s="17"/>
      <c r="F208" s="190">
        <f>+F206+F207</f>
        <v>141403</v>
      </c>
      <c r="G208" s="190">
        <f>+G206+G207</f>
        <v>142150</v>
      </c>
      <c r="H208" s="190">
        <f>+H206+H207</f>
        <v>141403</v>
      </c>
      <c r="I208" s="190">
        <f>+I206+I207</f>
        <v>142150</v>
      </c>
    </row>
    <row r="209" spans="3:9" ht="12.75" customHeight="1" thickTop="1">
      <c r="C209" s="12"/>
      <c r="D209" s="12"/>
      <c r="E209" s="17"/>
      <c r="F209" s="12"/>
      <c r="G209" s="12"/>
      <c r="H209" s="12"/>
      <c r="I209" s="12"/>
    </row>
    <row r="210" spans="3:9" ht="12.75" customHeight="1">
      <c r="C210" s="12" t="s">
        <v>138</v>
      </c>
      <c r="D210" s="12"/>
      <c r="E210" s="17"/>
      <c r="F210" s="8">
        <f>(F203/F208)*100</f>
        <v>0.3366265213609329</v>
      </c>
      <c r="G210" s="8">
        <f>(G203/G208)*100</f>
        <v>0.6239887442842068</v>
      </c>
      <c r="H210" s="8">
        <f>(H203/H208)*100</f>
        <v>0.3366265213609329</v>
      </c>
      <c r="I210" s="8">
        <f>(I203/I208)*100</f>
        <v>0.6239887442842068</v>
      </c>
    </row>
    <row r="211" spans="3:9" ht="12.75" customHeight="1">
      <c r="C211" s="12"/>
      <c r="D211" s="12"/>
      <c r="E211" s="17"/>
      <c r="G211" s="12"/>
      <c r="I211" s="12"/>
    </row>
    <row r="212" spans="2:9" ht="12.75" customHeight="1">
      <c r="B212" s="17" t="s">
        <v>241</v>
      </c>
      <c r="C212" s="12"/>
      <c r="D212" s="12"/>
      <c r="E212" s="17"/>
      <c r="F212" s="251" t="s">
        <v>160</v>
      </c>
      <c r="G212" s="251"/>
      <c r="H212" s="251" t="s">
        <v>161</v>
      </c>
      <c r="I212" s="251"/>
    </row>
    <row r="213" spans="2:9" ht="12.75" customHeight="1">
      <c r="B213" s="20"/>
      <c r="C213" s="12"/>
      <c r="D213" s="12"/>
      <c r="E213" s="17"/>
      <c r="F213" s="189" t="str">
        <f>+F199</f>
        <v>31.03.2005</v>
      </c>
      <c r="G213" s="189" t="str">
        <f>+G199</f>
        <v>31.03.2004</v>
      </c>
      <c r="H213" s="189" t="str">
        <f>+H199</f>
        <v>31.03.2005</v>
      </c>
      <c r="I213" s="189" t="str">
        <f>+I199</f>
        <v>31.03.2004</v>
      </c>
    </row>
    <row r="214" spans="2:9" ht="12.75" customHeight="1">
      <c r="B214" s="20"/>
      <c r="C214" s="12"/>
      <c r="D214" s="12"/>
      <c r="E214" s="17"/>
      <c r="G214" s="12"/>
      <c r="I214" s="12"/>
    </row>
    <row r="215" spans="3:9" ht="12.75" customHeight="1">
      <c r="C215" s="12" t="s">
        <v>139</v>
      </c>
      <c r="D215" s="12"/>
      <c r="E215" s="17"/>
      <c r="F215" s="12"/>
      <c r="G215" s="12"/>
      <c r="H215" s="12"/>
      <c r="I215" s="12"/>
    </row>
    <row r="216" spans="3:9" ht="12.75" customHeight="1">
      <c r="C216" s="12"/>
      <c r="D216" s="12"/>
      <c r="E216" s="17"/>
      <c r="F216" s="12"/>
      <c r="G216" s="12"/>
      <c r="H216" s="12"/>
      <c r="I216" s="12"/>
    </row>
    <row r="217" spans="2:9" ht="12.75" customHeight="1" thickBot="1">
      <c r="B217" s="20"/>
      <c r="C217" s="12" t="s">
        <v>156</v>
      </c>
      <c r="D217" s="12"/>
      <c r="E217" s="17"/>
      <c r="F217" s="190">
        <v>476</v>
      </c>
      <c r="G217" s="190">
        <v>887</v>
      </c>
      <c r="H217" s="190">
        <v>476</v>
      </c>
      <c r="I217" s="190">
        <v>887</v>
      </c>
    </row>
    <row r="218" spans="2:9" ht="12.75" customHeight="1" thickTop="1">
      <c r="B218" s="20"/>
      <c r="C218" s="12"/>
      <c r="D218" s="12"/>
      <c r="E218" s="17"/>
      <c r="F218" s="12"/>
      <c r="G218" s="12"/>
      <c r="H218" s="12"/>
      <c r="I218" s="12"/>
    </row>
    <row r="219" spans="2:9" ht="12.75" customHeight="1">
      <c r="B219" s="20"/>
      <c r="C219" s="12" t="s">
        <v>152</v>
      </c>
      <c r="D219" s="12"/>
      <c r="E219" s="17"/>
      <c r="F219" s="12"/>
      <c r="G219" s="12"/>
      <c r="H219" s="12"/>
      <c r="I219" s="12"/>
    </row>
    <row r="220" spans="2:9" ht="12.75" customHeight="1">
      <c r="B220" s="20"/>
      <c r="C220" s="12" t="s">
        <v>157</v>
      </c>
      <c r="D220" s="12"/>
      <c r="E220" s="17"/>
      <c r="F220" s="12">
        <f>+F208</f>
        <v>141403</v>
      </c>
      <c r="G220" s="12">
        <f>+G208</f>
        <v>142150</v>
      </c>
      <c r="H220" s="12">
        <f>+H208</f>
        <v>141403</v>
      </c>
      <c r="I220" s="12">
        <f>+I208</f>
        <v>142150</v>
      </c>
    </row>
    <row r="221" spans="2:9" ht="12.75" customHeight="1">
      <c r="B221" s="20"/>
      <c r="C221" s="12"/>
      <c r="D221" s="12"/>
      <c r="E221" s="17"/>
      <c r="F221" s="12"/>
      <c r="G221" s="12"/>
      <c r="H221" s="12"/>
      <c r="I221" s="12"/>
    </row>
    <row r="222" spans="2:9" ht="12.75" customHeight="1">
      <c r="B222" s="20"/>
      <c r="C222" s="12" t="s">
        <v>153</v>
      </c>
      <c r="D222" s="12"/>
      <c r="E222" s="17"/>
      <c r="F222" s="12"/>
      <c r="G222" s="12"/>
      <c r="H222" s="12"/>
      <c r="I222" s="12"/>
    </row>
    <row r="223" spans="2:9" ht="12.75" customHeight="1">
      <c r="B223" s="20"/>
      <c r="C223" s="191" t="s">
        <v>154</v>
      </c>
      <c r="D223" s="191"/>
      <c r="E223" s="17"/>
      <c r="F223" s="12">
        <v>0</v>
      </c>
      <c r="G223" s="12">
        <v>0</v>
      </c>
      <c r="H223" s="12">
        <v>0</v>
      </c>
      <c r="I223" s="12">
        <v>0</v>
      </c>
    </row>
    <row r="224" spans="2:9" ht="12.75" customHeight="1">
      <c r="B224" s="20"/>
      <c r="C224" s="191" t="s">
        <v>155</v>
      </c>
      <c r="D224" s="191"/>
      <c r="E224" s="17"/>
      <c r="F224" s="19">
        <v>0</v>
      </c>
      <c r="G224" s="19">
        <v>0</v>
      </c>
      <c r="H224" s="19">
        <v>0</v>
      </c>
      <c r="I224" s="19">
        <v>0</v>
      </c>
    </row>
    <row r="225" spans="2:9" ht="12.75" customHeight="1">
      <c r="B225" s="20"/>
      <c r="C225" s="12" t="s">
        <v>152</v>
      </c>
      <c r="D225" s="12"/>
      <c r="E225" s="17"/>
      <c r="F225" s="12"/>
      <c r="G225" s="12"/>
      <c r="H225" s="12"/>
      <c r="I225" s="12"/>
    </row>
    <row r="226" spans="2:9" ht="12.75" customHeight="1">
      <c r="B226" s="20"/>
      <c r="C226" s="12" t="s">
        <v>171</v>
      </c>
      <c r="D226" s="12"/>
      <c r="E226" s="17"/>
      <c r="F226" s="12"/>
      <c r="G226" s="12"/>
      <c r="H226" s="12"/>
      <c r="I226" s="12"/>
    </row>
    <row r="227" spans="2:9" ht="12.75" customHeight="1" thickBot="1">
      <c r="B227" s="20"/>
      <c r="C227" s="12" t="s">
        <v>172</v>
      </c>
      <c r="D227" s="12"/>
      <c r="E227" s="17"/>
      <c r="F227" s="190">
        <f>SUM(F220:F224)</f>
        <v>141403</v>
      </c>
      <c r="G227" s="190">
        <f>SUM(G220:G224)</f>
        <v>142150</v>
      </c>
      <c r="H227" s="190">
        <f>SUM(H220:H224)</f>
        <v>141403</v>
      </c>
      <c r="I227" s="190">
        <f>SUM(I220:I224)</f>
        <v>142150</v>
      </c>
    </row>
    <row r="228" spans="2:9" ht="12.75" customHeight="1" thickTop="1">
      <c r="B228" s="20"/>
      <c r="C228" s="12"/>
      <c r="D228" s="12"/>
      <c r="E228" s="17"/>
      <c r="F228" s="8"/>
      <c r="G228" s="8"/>
      <c r="H228" s="8"/>
      <c r="I228" s="8"/>
    </row>
    <row r="229" spans="2:9" ht="12.75" customHeight="1">
      <c r="B229" s="20"/>
      <c r="C229" s="12" t="s">
        <v>140</v>
      </c>
      <c r="D229" s="12"/>
      <c r="E229" s="17"/>
      <c r="F229" s="8">
        <f>(F217/F227)*100</f>
        <v>0.3366265213609329</v>
      </c>
      <c r="G229" s="8">
        <f>(G217/G227)*100</f>
        <v>0.6239887442842068</v>
      </c>
      <c r="H229" s="8">
        <f>(H217/H227)*100</f>
        <v>0.3366265213609329</v>
      </c>
      <c r="I229" s="8">
        <f>(I217/I227)*100</f>
        <v>0.6239887442842068</v>
      </c>
    </row>
    <row r="230" spans="2:8" ht="12.75" customHeight="1">
      <c r="B230" s="142"/>
      <c r="C230" s="30"/>
      <c r="D230" s="30"/>
      <c r="E230" s="30"/>
      <c r="F230" s="30"/>
      <c r="H230" s="142"/>
    </row>
    <row r="231" spans="1:11" ht="12.75" customHeight="1">
      <c r="A231" s="152"/>
      <c r="B231" s="17" t="s">
        <v>18</v>
      </c>
      <c r="C231" s="143"/>
      <c r="D231" s="143"/>
      <c r="E231" s="146"/>
      <c r="F231" s="143"/>
      <c r="G231" s="30"/>
      <c r="H231" s="143"/>
      <c r="J231" s="143"/>
      <c r="K231" s="143"/>
    </row>
    <row r="232" spans="1:11" ht="12.75" customHeight="1">
      <c r="A232" s="17"/>
      <c r="B232" s="143"/>
      <c r="C232" s="143"/>
      <c r="D232" s="143"/>
      <c r="E232" s="146"/>
      <c r="F232" s="143"/>
      <c r="G232" s="143"/>
      <c r="H232" s="143"/>
      <c r="I232" s="143"/>
      <c r="J232" s="143"/>
      <c r="K232" s="143"/>
    </row>
    <row r="233" spans="2:9" ht="12.75" customHeight="1">
      <c r="B233" s="17" t="s">
        <v>19</v>
      </c>
      <c r="G233" s="143"/>
      <c r="I233" s="143"/>
    </row>
    <row r="234" ht="12.75" customHeight="1">
      <c r="B234" s="17" t="s">
        <v>20</v>
      </c>
    </row>
  </sheetData>
  <mergeCells count="16">
    <mergeCell ref="B61:I61"/>
    <mergeCell ref="B69:I70"/>
    <mergeCell ref="B107:I107"/>
    <mergeCell ref="B78:I78"/>
    <mergeCell ref="B74:I74"/>
    <mergeCell ref="K189:M189"/>
    <mergeCell ref="F198:G198"/>
    <mergeCell ref="H198:I198"/>
    <mergeCell ref="F212:G212"/>
    <mergeCell ref="H212:I212"/>
    <mergeCell ref="B189:I189"/>
    <mergeCell ref="B56:I57"/>
    <mergeCell ref="B46:C50"/>
    <mergeCell ref="B51:C51"/>
    <mergeCell ref="B52:C52"/>
    <mergeCell ref="B53:C53"/>
  </mergeCells>
  <printOptions/>
  <pageMargins left="0.83" right="0.28" top="0.5" bottom="0.25" header="0" footer="0"/>
  <pageSetup horizontalDpi="600" verticalDpi="600" orientation="portrait" paperSize="9" scale="84" r:id="rId2"/>
  <rowBreaks count="3" manualBreakCount="3">
    <brk id="65" max="8" man="1"/>
    <brk id="125" max="7" man="1"/>
    <brk id="185"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dc:creator>
  <cp:keywords/>
  <dc:description/>
  <cp:lastModifiedBy>Azira Marini Ab. Rahim</cp:lastModifiedBy>
  <cp:lastPrinted>2005-05-30T08:16:06Z</cp:lastPrinted>
  <dcterms:created xsi:type="dcterms:W3CDTF">1998-04-16T02:45:35Z</dcterms:created>
  <dcterms:modified xsi:type="dcterms:W3CDTF">2005-05-31T07:15:54Z</dcterms:modified>
  <cp:category/>
  <cp:version/>
  <cp:contentType/>
  <cp:contentStatus/>
</cp:coreProperties>
</file>