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3735" tabRatio="341" activeTab="0"/>
  </bookViews>
  <sheets>
    <sheet name="p&amp;l" sheetId="1" r:id="rId1"/>
    <sheet name="b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<sst xmlns="http://schemas.openxmlformats.org/spreadsheetml/2006/main" count="276" uniqueCount="181">
  <si>
    <t>Turnover</t>
  </si>
  <si>
    <t>Taxation</t>
  </si>
  <si>
    <t>RM'000</t>
  </si>
  <si>
    <t>Fixed Assets</t>
  </si>
  <si>
    <t>Current Assets</t>
  </si>
  <si>
    <t>Stocks</t>
  </si>
  <si>
    <t>Trade Debtors</t>
  </si>
  <si>
    <t>Deposits with Licensed</t>
  </si>
  <si>
    <t xml:space="preserve">               Financial Institutions</t>
  </si>
  <si>
    <t>Current Liabilities</t>
  </si>
  <si>
    <t>Trade Creditors</t>
  </si>
  <si>
    <t>Other Creditors</t>
  </si>
  <si>
    <t>Proposed Dividend</t>
  </si>
  <si>
    <t>Provision for Taxation</t>
  </si>
  <si>
    <t>Share Capital</t>
  </si>
  <si>
    <t>Reserves</t>
  </si>
  <si>
    <t>Shareholders' Fund</t>
  </si>
  <si>
    <t>Minority Interests</t>
  </si>
  <si>
    <t>CONSOLIDATED INCOME STATEMENT</t>
  </si>
  <si>
    <t>INDIVIDUAL QUARTER</t>
  </si>
  <si>
    <t>CUMULATIVE QUARTER</t>
  </si>
  <si>
    <t>CURRENT</t>
  </si>
  <si>
    <t>YEAR</t>
  </si>
  <si>
    <t>QUARTER</t>
  </si>
  <si>
    <t>PRECEDING YEAR</t>
  </si>
  <si>
    <t>CORRESPONDING</t>
  </si>
  <si>
    <t>TO DATE</t>
  </si>
  <si>
    <t>PERIOD</t>
  </si>
  <si>
    <t>30/09/99</t>
  </si>
  <si>
    <t>30/09/98</t>
  </si>
  <si>
    <t>Quarterly report on consolidated results for the financial quarter ended 30/09/99.</t>
  </si>
  <si>
    <t>The figures have not been audited.</t>
  </si>
  <si>
    <t>(a)</t>
  </si>
  <si>
    <t>(b)</t>
  </si>
  <si>
    <t>Investment Income</t>
  </si>
  <si>
    <t xml:space="preserve">(c) </t>
  </si>
  <si>
    <t>Other income including interest income</t>
  </si>
  <si>
    <t>Operating profit/(loss)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</si>
  <si>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</si>
  <si>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</si>
  <si>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</si>
  <si>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</si>
  <si>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</si>
  <si>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</si>
  <si>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</si>
  <si>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</si>
  <si>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</si>
  <si>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 xml:space="preserve">amortisation and exceptional items but </t>
  </si>
  <si>
    <t>before income tax, minority interests and</t>
  </si>
  <si>
    <t>extraordinary items</t>
  </si>
  <si>
    <t>(f)</t>
  </si>
  <si>
    <t>Share in the results of associated</t>
  </si>
  <si>
    <t>companies</t>
  </si>
  <si>
    <t>(g)</t>
  </si>
  <si>
    <t>Profit/(loss) before taxation, minority</t>
  </si>
  <si>
    <t>interests and extraordinary items</t>
  </si>
  <si>
    <t>(h)</t>
  </si>
  <si>
    <t>(i)</t>
  </si>
  <si>
    <t>before deducting minority interests</t>
  </si>
  <si>
    <t>(j)</t>
  </si>
  <si>
    <t>Profit/(loss) after taxation</t>
  </si>
  <si>
    <t>attributable to members of the company</t>
  </si>
  <si>
    <t>QUARTERLY REPORT</t>
  </si>
  <si>
    <t>Appendix IIIA</t>
  </si>
  <si>
    <t>(k)</t>
  </si>
  <si>
    <t>(l)</t>
  </si>
  <si>
    <t>members of the company</t>
  </si>
  <si>
    <t>extraordinary items attributable to the</t>
  </si>
  <si>
    <t>Profit/(loss) after taxation and</t>
  </si>
  <si>
    <t xml:space="preserve">Earnings pershare based on 2(j) above </t>
  </si>
  <si>
    <t>after deducting any provision for</t>
  </si>
  <si>
    <t>preference dividends, if any:-</t>
  </si>
  <si>
    <t>Less minority interests</t>
  </si>
  <si>
    <t>(ii)</t>
  </si>
  <si>
    <t>Extraordinary items attributable to</t>
  </si>
  <si>
    <t>Extraordinary items</t>
  </si>
  <si>
    <t>(iii)</t>
  </si>
  <si>
    <t>ordinary shares) (sen)</t>
  </si>
  <si>
    <t>CONSOLIDATED BALANCE SHEET</t>
  </si>
  <si>
    <t>AS AT</t>
  </si>
  <si>
    <t>END OF</t>
  </si>
  <si>
    <t>PRECEDING</t>
  </si>
  <si>
    <t>FINANCIAL</t>
  </si>
  <si>
    <t>YEAR END</t>
  </si>
  <si>
    <t>Investment in Associated Companies</t>
  </si>
  <si>
    <t>Long Term Investments</t>
  </si>
  <si>
    <t>Intangible Assets</t>
  </si>
  <si>
    <t>Short Term Investments</t>
  </si>
  <si>
    <t xml:space="preserve">Cash </t>
  </si>
  <si>
    <t>Short Term Borrowings</t>
  </si>
  <si>
    <t>Net Current Assets or Current Liabilities</t>
  </si>
  <si>
    <t>Share Premium</t>
  </si>
  <si>
    <t>Retained Profit</t>
  </si>
  <si>
    <t>Long Term Borrowings</t>
  </si>
  <si>
    <t>Other Long Term Liabilities</t>
  </si>
  <si>
    <t>Net tangible assets per share (sen)</t>
  </si>
  <si>
    <t>Notes</t>
  </si>
  <si>
    <t>The tax figures do not contain any deferred tax or adjustment for any under or over-provision in respect of prior years.</t>
  </si>
  <si>
    <t>There were no pre-acquisition profits included in the results of the Group and the Company.</t>
  </si>
  <si>
    <t xml:space="preserve">There were no profits arising from the sale of investment or properties for the current financial year. </t>
  </si>
  <si>
    <t>31/12/98</t>
  </si>
  <si>
    <t>Work-in-Progress</t>
  </si>
  <si>
    <t>Development Properties</t>
  </si>
  <si>
    <t>Other Debtors</t>
  </si>
  <si>
    <t>There were no material litigation pending at the date of this report.</t>
  </si>
  <si>
    <t xml:space="preserve">Corporate guarantee to suppliers and licensed financial institutions in respect of purchases and </t>
  </si>
  <si>
    <t>Segment reporting</t>
  </si>
  <si>
    <t>By industry segments :</t>
  </si>
  <si>
    <t>(RM)</t>
  </si>
  <si>
    <t>Profit/(Loss)</t>
  </si>
  <si>
    <t>before</t>
  </si>
  <si>
    <t>taxation</t>
  </si>
  <si>
    <t>assets</t>
  </si>
  <si>
    <t>employed</t>
  </si>
  <si>
    <t>Construction</t>
  </si>
  <si>
    <t>Manufacturing and trading</t>
  </si>
  <si>
    <t>Corporate and others</t>
  </si>
  <si>
    <t>Rental of machineries</t>
  </si>
  <si>
    <t>September 1999 are the same as those disclosed in the Annual Report for the year ending 31 December 1999.</t>
  </si>
  <si>
    <t>The accounting policies and methods of computation used in the quarterly financial statement for period ended 30</t>
  </si>
  <si>
    <t>By geographical location :</t>
  </si>
  <si>
    <t>Malaysia</t>
  </si>
  <si>
    <t>South Africa</t>
  </si>
  <si>
    <t>Dividend</t>
  </si>
  <si>
    <t>Amount due from shareholders</t>
  </si>
  <si>
    <t>Group borrowings and debt securities</t>
  </si>
  <si>
    <t>Performance of company</t>
  </si>
  <si>
    <t>Current year prospects</t>
  </si>
  <si>
    <t>('000)</t>
  </si>
  <si>
    <t>Property development</t>
  </si>
  <si>
    <t>Bank overdrafts (secured)</t>
  </si>
  <si>
    <t>Short term loan (secured)</t>
  </si>
  <si>
    <t>Hire purchase creditors</t>
  </si>
  <si>
    <t>(RM'000)</t>
  </si>
  <si>
    <t>Bank Guarantee (secured)</t>
  </si>
  <si>
    <t>Term Loan (secured)</t>
  </si>
  <si>
    <t>During the financial year ended 31 December 1998, options to subscribe for 4,618,000 shares were granted to</t>
  </si>
  <si>
    <t xml:space="preserve">eligible employees of the Group. As at 30 September 1999, options for 3,163,000 shares remains unexercised </t>
  </si>
  <si>
    <t>The business operations of the Group are not materially affected by the seasonal or cyclical factors.</t>
  </si>
  <si>
    <t xml:space="preserve">There are no issuances and repayment of debt and equity securities, share buy-backs, share cancellations, </t>
  </si>
  <si>
    <t>banking facilities respectively, granted to subsidairy companies amounted to RM221.12 million.</t>
  </si>
  <si>
    <t>There are no financial instruments with off balance sheet risk utilised for the current financial period.</t>
  </si>
  <si>
    <t>The Company has announced on 9 September 1999, the private placement of 5,363,000 new ordinary shares of RM1.00</t>
  </si>
  <si>
    <t>Basic (based on weighted average of</t>
  </si>
  <si>
    <t>54,057,816 ordinary shares) (sen)</t>
  </si>
  <si>
    <t>Fully diluted (based on 82,385,005</t>
  </si>
  <si>
    <t>N/A</t>
  </si>
  <si>
    <t>There are no purchases or disposal of quoted securities in the Group for the current financial year.</t>
  </si>
  <si>
    <t>Y2K Compliance</t>
  </si>
  <si>
    <t xml:space="preserve">has made every effort to eliminate the risks of the Y2K issue, there can be no absolute assurance that its Y2K </t>
  </si>
  <si>
    <t>programme will be completely successful or that the date change from 1999 to 2000 will not affect the operations.</t>
  </si>
  <si>
    <t>During the nine months of operations for the Group that ended on 30 September 1999, the Group achieved a turnover</t>
  </si>
  <si>
    <t>of RM102.0 million which is lower compared to the previous year due to the weakened construction industry.</t>
  </si>
  <si>
    <t xml:space="preserve">Despite that, in the third quarter of the Group's financial year, the turnover has increased by RM27.3 million and  </t>
  </si>
  <si>
    <t>the profit before tax has also shown an increase of RM5.6 million compared to the results as at 30 June 1999.</t>
  </si>
  <si>
    <t>Net earnings per share has also rose from 37.5 sen in June 1999 to 48.6 sen in September 1999.</t>
  </si>
  <si>
    <t>each in the Company at a price of RM3.25 per share. The Directors would expect this proposal to be completed by</t>
  </si>
  <si>
    <t>the end of year 1999.</t>
  </si>
  <si>
    <t>Dividend per share (sen)</t>
  </si>
  <si>
    <t>Dividend description</t>
  </si>
  <si>
    <t>Net tangible assets per share (RM)</t>
  </si>
  <si>
    <t>As at end of current quarter</t>
  </si>
  <si>
    <t>As at preceding financial year end</t>
  </si>
  <si>
    <t>5.0</t>
  </si>
  <si>
    <t>Interim</t>
  </si>
  <si>
    <t>There are no exceptional items for the current financial period ended 30 September 1999.</t>
  </si>
  <si>
    <t>There are no extraordianry items for the current financial period ended 30 September 1999.</t>
  </si>
  <si>
    <t>shares held as treasury shares and resale of treasury shares in the current financial period ended 30 September 1999.</t>
  </si>
  <si>
    <t>As this is the first quarterly reporting for the Group, no comparison was made with the preceding quarter.</t>
  </si>
  <si>
    <t>The Group is not subject to any profit guarantee and any profit forecast.</t>
  </si>
  <si>
    <t xml:space="preserve">As per scheduled, the Group is pleased to confirm that the whole system is Y2K compliant. While the Group </t>
  </si>
  <si>
    <t>MITRAJAYA HOLDINGS BERHAD</t>
  </si>
  <si>
    <t>Primaharta Development Sdn Bhd, a subsidiary of the Group which is a property development company has launched</t>
  </si>
  <si>
    <t>its first phase of development in November 1999 with overwhelming response.</t>
  </si>
  <si>
    <t>The Group has secured more than RM500.0 Million book order as at todate. Barring unforeseen circumstances, the</t>
  </si>
  <si>
    <t>Directors expect the performance for the final financial quarter to be positive.</t>
  </si>
  <si>
    <t xml:space="preserve">The Board of Directors has declared an interim dividend of 5 sen gross per share less 28% (1998 : 5 sen) on 10 </t>
  </si>
  <si>
    <t xml:space="preserve">September 1999 and the interim dividend net of tax amounting to RM1,977,507.02  was paid on 28 October 1999. </t>
  </si>
  <si>
    <t>Total</t>
  </si>
  <si>
    <t>under the Scheme. In the third quarter, 187,000 options have been exercised and converted to new ordinary shares</t>
  </si>
  <si>
    <t>of the Company.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</si>
</sst>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0.0%"/>
    <numFmt numFmtId="170" formatCode="0.000%"/>
    <numFmt numFmtId="171" formatCode="0.0000%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Fill="1" applyBorder="1" applyAlignment="1">
      <alignment horizontal="center"/>
    </xf>
    <xf numFmtId="165" fontId="0" fillId="0" borderId="0" xfId="0" applyNumberFormat="1" applyBorder="1" applyAlignment="1">
      <alignment/>
    </xf>
    <xf numFmtId="165" fontId="1" fillId="0" borderId="0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15" applyNumberFormat="1" applyBorder="1" applyAlignment="1" quotePrefix="1">
      <alignment/>
    </xf>
    <xf numFmtId="165" fontId="0" fillId="0" borderId="0" xfId="15" applyNumberFormat="1" applyFont="1" applyBorder="1" applyAlignment="1">
      <alignment/>
    </xf>
    <xf numFmtId="0" fontId="2" fillId="0" borderId="0" xfId="0" applyFont="1" applyAlignment="1">
      <alignment/>
    </xf>
    <xf numFmtId="43" fontId="0" fillId="0" borderId="0" xfId="15" applyNumberFormat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165" fontId="0" fillId="0" borderId="0" xfId="15" applyNumberFormat="1" applyFill="1" applyBorder="1" applyAlignment="1" quotePrefix="1">
      <alignment horizontal="center"/>
    </xf>
    <xf numFmtId="165" fontId="0" fillId="0" borderId="1" xfId="15" applyNumberFormat="1" applyBorder="1" applyAlignment="1">
      <alignment/>
    </xf>
    <xf numFmtId="165" fontId="0" fillId="0" borderId="2" xfId="15" applyNumberFormat="1" applyFont="1" applyBorder="1" applyAlignment="1">
      <alignment/>
    </xf>
    <xf numFmtId="165" fontId="0" fillId="0" borderId="2" xfId="15" applyNumberFormat="1" applyBorder="1" applyAlignment="1">
      <alignment/>
    </xf>
    <xf numFmtId="0" fontId="0" fillId="0" borderId="0" xfId="0" applyAlignment="1" quotePrefix="1">
      <alignment/>
    </xf>
    <xf numFmtId="165" fontId="0" fillId="0" borderId="0" xfId="15" applyNumberFormat="1" applyFont="1" applyBorder="1" applyAlignment="1">
      <alignment horizontal="center"/>
    </xf>
    <xf numFmtId="165" fontId="0" fillId="0" borderId="0" xfId="15" applyNumberFormat="1" applyBorder="1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3" xfId="15" applyNumberFormat="1" applyBorder="1" applyAlignment="1">
      <alignment/>
    </xf>
    <xf numFmtId="165" fontId="0" fillId="0" borderId="0" xfId="15" applyNumberFormat="1" applyFont="1" applyAlignment="1">
      <alignment horizontal="right"/>
    </xf>
    <xf numFmtId="0" fontId="0" fillId="0" borderId="0" xfId="0" applyAlignment="1">
      <alignment vertical="top"/>
    </xf>
    <xf numFmtId="165" fontId="0" fillId="0" borderId="0" xfId="15" applyNumberFormat="1" applyAlignment="1">
      <alignment vertical="top"/>
    </xf>
    <xf numFmtId="165" fontId="0" fillId="0" borderId="0" xfId="15" applyNumberFormat="1" applyFont="1" applyFill="1" applyBorder="1" applyAlignment="1">
      <alignment horizontal="center"/>
    </xf>
    <xf numFmtId="165" fontId="1" fillId="0" borderId="0" xfId="15" applyNumberFormat="1" applyFont="1" applyBorder="1" applyAlignment="1">
      <alignment horizontal="center"/>
    </xf>
    <xf numFmtId="43" fontId="0" fillId="0" borderId="0" xfId="15" applyNumberFormat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43" fontId="0" fillId="0" borderId="0" xfId="15" applyNumberFormat="1" applyFont="1" applyBorder="1" applyAlignment="1">
      <alignment horizontal="center"/>
    </xf>
    <xf numFmtId="165" fontId="0" fillId="0" borderId="0" xfId="15" applyNumberFormat="1" applyFont="1" applyBorder="1" applyAlignment="1" quotePrefix="1">
      <alignment horizontal="right"/>
    </xf>
    <xf numFmtId="165" fontId="1" fillId="0" borderId="0" xfId="15" applyNumberFormat="1" applyFont="1" applyBorder="1" applyAlignment="1">
      <alignment horizontal="right"/>
    </xf>
    <xf numFmtId="165" fontId="0" fillId="0" borderId="0" xfId="15" applyNumberFormat="1" applyFont="1" applyBorder="1" applyAlignment="1">
      <alignment horizontal="right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9"/>
  <sheetViews>
    <sheetView tabSelected="1" zoomScale="84" zoomScaleNormal="84" workbookViewId="0" topLeftCell="A1">
      <selection activeCell="E72" sqref="E72"/>
    </sheetView>
  </sheetViews>
  <sheetFormatPr defaultColWidth="9.140625" defaultRowHeight="12.75"/>
  <cols>
    <col min="1" max="1" width="2.8515625" style="0" customWidth="1"/>
    <col min="2" max="2" width="3.28125" style="0" customWidth="1"/>
    <col min="3" max="3" width="3.140625" style="0" customWidth="1"/>
    <col min="4" max="4" width="33.140625" style="0" customWidth="1"/>
    <col min="5" max="5" width="15.57421875" style="5" customWidth="1"/>
    <col min="6" max="6" width="3.7109375" style="0" customWidth="1"/>
    <col min="7" max="7" width="15.57421875" style="0" customWidth="1"/>
    <col min="8" max="8" width="4.140625" style="0" customWidth="1"/>
    <col min="9" max="9" width="15.7109375" style="0" customWidth="1"/>
    <col min="10" max="10" width="3.7109375" style="0" customWidth="1"/>
    <col min="11" max="11" width="15.7109375" style="0" customWidth="1"/>
    <col min="12" max="12" width="2.7109375" style="0" customWidth="1"/>
  </cols>
  <sheetData>
    <row r="1" spans="1:11" ht="12.75">
      <c r="A1" s="1" t="s">
        <v>62</v>
      </c>
      <c r="K1" t="s">
        <v>63</v>
      </c>
    </row>
    <row r="3" ht="12.75">
      <c r="A3" t="s">
        <v>30</v>
      </c>
    </row>
    <row r="4" ht="12.75">
      <c r="A4" t="s">
        <v>31</v>
      </c>
    </row>
    <row r="6" ht="12.75">
      <c r="A6" s="1" t="s">
        <v>171</v>
      </c>
    </row>
    <row r="8" spans="1:6" ht="12.75">
      <c r="A8" s="40" t="s">
        <v>18</v>
      </c>
      <c r="B8" s="1"/>
      <c r="E8" s="11"/>
      <c r="F8" s="1"/>
    </row>
    <row r="9" spans="3:10" ht="12.75">
      <c r="C9" s="1"/>
      <c r="F9" s="11" t="s">
        <v>19</v>
      </c>
      <c r="J9" s="11" t="s">
        <v>20</v>
      </c>
    </row>
    <row r="10" spans="3:11" ht="12.75">
      <c r="C10" s="1"/>
      <c r="E10" s="12" t="s">
        <v>21</v>
      </c>
      <c r="F10" s="11"/>
      <c r="G10" s="5" t="s">
        <v>24</v>
      </c>
      <c r="H10" s="5"/>
      <c r="I10" s="12" t="s">
        <v>21</v>
      </c>
      <c r="J10" s="5"/>
      <c r="K10" s="5" t="s">
        <v>24</v>
      </c>
    </row>
    <row r="11" spans="3:11" ht="12.75">
      <c r="C11" s="1"/>
      <c r="E11" s="12" t="s">
        <v>22</v>
      </c>
      <c r="F11" s="11"/>
      <c r="G11" s="5" t="s">
        <v>25</v>
      </c>
      <c r="H11" s="5"/>
      <c r="I11" s="12" t="s">
        <v>22</v>
      </c>
      <c r="J11" s="5"/>
      <c r="K11" s="5" t="s">
        <v>25</v>
      </c>
    </row>
    <row r="12" spans="5:11" ht="12.75">
      <c r="E12" s="5" t="s">
        <v>23</v>
      </c>
      <c r="F12" s="5"/>
      <c r="G12" s="5" t="s">
        <v>23</v>
      </c>
      <c r="H12" s="5"/>
      <c r="I12" s="5" t="s">
        <v>26</v>
      </c>
      <c r="J12" s="5"/>
      <c r="K12" s="5" t="s">
        <v>27</v>
      </c>
    </row>
    <row r="13" spans="5:12" ht="12.75">
      <c r="E13" s="4" t="s">
        <v>28</v>
      </c>
      <c r="F13" s="4"/>
      <c r="G13" s="4" t="s">
        <v>29</v>
      </c>
      <c r="H13" s="4"/>
      <c r="I13" s="4" t="s">
        <v>28</v>
      </c>
      <c r="J13" s="4"/>
      <c r="K13" s="4" t="s">
        <v>29</v>
      </c>
      <c r="L13" s="4"/>
    </row>
    <row r="14" spans="5:12" ht="12.75">
      <c r="E14" s="4" t="s">
        <v>2</v>
      </c>
      <c r="F14" s="4"/>
      <c r="G14" s="4" t="s">
        <v>2</v>
      </c>
      <c r="H14" s="4"/>
      <c r="I14" s="4" t="s">
        <v>2</v>
      </c>
      <c r="J14" s="4"/>
      <c r="K14" s="4" t="s">
        <v>2</v>
      </c>
      <c r="L14" s="4"/>
    </row>
    <row r="15" spans="5:12" ht="12.75">
      <c r="E15" s="4"/>
      <c r="F15" s="4"/>
      <c r="G15" s="4"/>
      <c r="H15" s="4"/>
      <c r="I15" s="4"/>
      <c r="J15" s="4"/>
      <c r="K15" s="4"/>
      <c r="L15" s="4"/>
    </row>
    <row r="16" spans="1:12" ht="12.75">
      <c r="A16">
        <v>1</v>
      </c>
      <c r="B16" t="s">
        <v>32</v>
      </c>
      <c r="C16" t="s">
        <v>0</v>
      </c>
      <c r="E16" s="25">
        <v>27296</v>
      </c>
      <c r="F16" s="6"/>
      <c r="G16" s="24" t="s">
        <v>146</v>
      </c>
      <c r="H16" s="6"/>
      <c r="I16" s="6">
        <v>102011</v>
      </c>
      <c r="J16" s="6"/>
      <c r="K16" s="24" t="s">
        <v>146</v>
      </c>
      <c r="L16" s="3"/>
    </row>
    <row r="17" spans="5:12" ht="12.75">
      <c r="E17" s="25"/>
      <c r="F17" s="6"/>
      <c r="G17" s="25"/>
      <c r="H17" s="6"/>
      <c r="I17" s="6"/>
      <c r="J17" s="6"/>
      <c r="K17" s="25"/>
      <c r="L17" s="3"/>
    </row>
    <row r="18" spans="2:12" ht="12.75">
      <c r="B18" t="s">
        <v>33</v>
      </c>
      <c r="C18" t="s">
        <v>34</v>
      </c>
      <c r="E18" s="25">
        <v>0</v>
      </c>
      <c r="F18" s="6"/>
      <c r="G18" s="24" t="s">
        <v>146</v>
      </c>
      <c r="H18" s="6"/>
      <c r="I18" s="6">
        <v>0</v>
      </c>
      <c r="J18" s="6"/>
      <c r="K18" s="24" t="s">
        <v>146</v>
      </c>
      <c r="L18" s="3"/>
    </row>
    <row r="19" spans="5:12" ht="12.75">
      <c r="E19" s="25"/>
      <c r="F19" s="6"/>
      <c r="G19" s="25"/>
      <c r="H19" s="6"/>
      <c r="I19" s="6"/>
      <c r="J19" s="6"/>
      <c r="K19" s="25"/>
      <c r="L19" s="3"/>
    </row>
    <row r="20" spans="2:12" ht="12.75">
      <c r="B20" t="s">
        <v>35</v>
      </c>
      <c r="C20" t="s">
        <v>36</v>
      </c>
      <c r="E20" s="25">
        <v>378</v>
      </c>
      <c r="F20" s="6"/>
      <c r="G20" s="24" t="s">
        <v>146</v>
      </c>
      <c r="H20" s="6"/>
      <c r="I20" s="7">
        <v>2309</v>
      </c>
      <c r="J20" s="6"/>
      <c r="K20" s="24" t="s">
        <v>146</v>
      </c>
      <c r="L20" s="3"/>
    </row>
    <row r="21" spans="5:12" ht="12.75">
      <c r="E21" s="25"/>
      <c r="F21" s="6"/>
      <c r="G21" s="25"/>
      <c r="H21" s="6"/>
      <c r="I21" s="6"/>
      <c r="J21" s="6"/>
      <c r="K21" s="25"/>
      <c r="L21" s="3"/>
    </row>
    <row r="22" spans="1:12" ht="12.75">
      <c r="A22">
        <v>2</v>
      </c>
      <c r="B22" t="s">
        <v>32</v>
      </c>
      <c r="C22" t="s">
        <v>37</v>
      </c>
      <c r="E22" s="25"/>
      <c r="F22" s="6"/>
      <c r="G22" s="25"/>
      <c r="H22" s="6"/>
      <c r="I22" s="6"/>
      <c r="J22" s="6"/>
      <c r="K22" s="25"/>
      <c r="L22" s="3"/>
    </row>
    <row r="23" spans="3:12" ht="12.75">
      <c r="C23" t="s">
        <v>38</v>
      </c>
      <c r="E23" s="25"/>
      <c r="F23" s="6"/>
      <c r="G23" s="25"/>
      <c r="H23" s="6"/>
      <c r="I23" s="6"/>
      <c r="J23" s="6"/>
      <c r="K23" s="25"/>
      <c r="L23" s="3"/>
    </row>
    <row r="24" spans="3:12" ht="12.75">
      <c r="C24" t="s">
        <v>39</v>
      </c>
      <c r="E24" s="25"/>
      <c r="F24" s="6"/>
      <c r="G24" s="25"/>
      <c r="H24" s="6"/>
      <c r="I24" s="6"/>
      <c r="J24" s="6"/>
      <c r="K24" s="25"/>
      <c r="L24" s="3"/>
    </row>
    <row r="25" spans="3:12" ht="12.75">
      <c r="C25" t="s">
        <v>40</v>
      </c>
      <c r="E25" s="25">
        <v>6920</v>
      </c>
      <c r="F25" s="6"/>
      <c r="G25" s="24" t="s">
        <v>146</v>
      </c>
      <c r="H25" s="6"/>
      <c r="I25" s="6">
        <v>27863</v>
      </c>
      <c r="J25" s="6"/>
      <c r="K25" s="24" t="s">
        <v>146</v>
      </c>
      <c r="L25" s="3"/>
    </row>
    <row r="26" spans="5:12" ht="12.75">
      <c r="E26" s="25"/>
      <c r="F26" s="6"/>
      <c r="G26" s="25"/>
      <c r="H26" s="6"/>
      <c r="I26" s="6"/>
      <c r="J26" s="6"/>
      <c r="K26" s="25"/>
      <c r="L26" s="3"/>
    </row>
    <row r="27" spans="2:12" ht="12.75">
      <c r="B27" t="s">
        <v>33</v>
      </c>
      <c r="C27" t="s">
        <v>41</v>
      </c>
      <c r="E27" s="25">
        <v>116</v>
      </c>
      <c r="F27" s="6"/>
      <c r="G27" s="24" t="s">
        <v>146</v>
      </c>
      <c r="H27" s="6"/>
      <c r="I27" s="6">
        <v>149</v>
      </c>
      <c r="J27" s="6"/>
      <c r="K27" s="24" t="s">
        <v>146</v>
      </c>
      <c r="L27" s="3"/>
    </row>
    <row r="28" spans="5:12" ht="12.75">
      <c r="E28" s="25"/>
      <c r="F28" s="6"/>
      <c r="G28" s="25"/>
      <c r="H28" s="6"/>
      <c r="I28" s="6"/>
      <c r="J28" s="6"/>
      <c r="K28" s="25"/>
      <c r="L28" s="3"/>
    </row>
    <row r="29" spans="2:12" ht="12.75">
      <c r="B29" t="s">
        <v>35</v>
      </c>
      <c r="C29" t="s">
        <v>42</v>
      </c>
      <c r="E29" s="25">
        <v>1332</v>
      </c>
      <c r="F29" s="6"/>
      <c r="G29" s="24" t="s">
        <v>146</v>
      </c>
      <c r="H29" s="6"/>
      <c r="I29" s="6">
        <v>2163</v>
      </c>
      <c r="J29" s="6"/>
      <c r="K29" s="24" t="s">
        <v>146</v>
      </c>
      <c r="L29" s="3"/>
    </row>
    <row r="30" spans="5:12" ht="12.75">
      <c r="E30" s="25"/>
      <c r="F30" s="6"/>
      <c r="G30" s="25"/>
      <c r="H30" s="6"/>
      <c r="I30" s="6"/>
      <c r="J30" s="10"/>
      <c r="K30" s="25"/>
      <c r="L30" s="3"/>
    </row>
    <row r="31" spans="2:12" ht="12.75">
      <c r="B31" t="s">
        <v>43</v>
      </c>
      <c r="C31" t="s">
        <v>44</v>
      </c>
      <c r="E31" s="32">
        <v>0</v>
      </c>
      <c r="F31" s="10"/>
      <c r="G31" s="24" t="s">
        <v>146</v>
      </c>
      <c r="H31" s="6"/>
      <c r="I31" s="6">
        <v>0</v>
      </c>
      <c r="J31" s="10"/>
      <c r="K31" s="24" t="s">
        <v>146</v>
      </c>
      <c r="L31" s="3"/>
    </row>
    <row r="32" spans="5:12" ht="12.75">
      <c r="E32" s="25"/>
      <c r="F32" s="6"/>
      <c r="G32" s="25"/>
      <c r="H32" s="6"/>
      <c r="I32" s="6"/>
      <c r="J32" s="6"/>
      <c r="K32" s="25"/>
      <c r="L32" s="3"/>
    </row>
    <row r="33" spans="2:11" ht="12.75">
      <c r="B33" t="s">
        <v>45</v>
      </c>
      <c r="C33" t="s">
        <v>46</v>
      </c>
      <c r="E33" s="18"/>
      <c r="F33" s="7"/>
      <c r="G33" s="18"/>
      <c r="H33" s="7"/>
      <c r="I33" s="7"/>
      <c r="J33" s="7"/>
      <c r="K33" s="18"/>
    </row>
    <row r="34" spans="3:11" ht="12.75">
      <c r="C34" t="s">
        <v>38</v>
      </c>
      <c r="E34" s="18"/>
      <c r="F34" s="7"/>
      <c r="G34" s="18"/>
      <c r="H34" s="7"/>
      <c r="I34" s="7"/>
      <c r="J34" s="7"/>
      <c r="K34" s="18"/>
    </row>
    <row r="35" spans="3:11" ht="12.75">
      <c r="C35" t="s">
        <v>47</v>
      </c>
      <c r="E35" s="18"/>
      <c r="F35" s="7"/>
      <c r="G35" s="18"/>
      <c r="H35" s="7"/>
      <c r="I35" s="7"/>
      <c r="J35" s="7"/>
      <c r="K35" s="18"/>
    </row>
    <row r="36" spans="3:11" ht="12.75">
      <c r="C36" t="s">
        <v>48</v>
      </c>
      <c r="E36" s="18"/>
      <c r="F36" s="7"/>
      <c r="G36" s="18"/>
      <c r="H36" s="7"/>
      <c r="I36" s="7"/>
      <c r="J36" s="7"/>
      <c r="K36" s="18"/>
    </row>
    <row r="37" spans="3:11" ht="12.75">
      <c r="C37" t="s">
        <v>49</v>
      </c>
      <c r="E37" s="18">
        <f>+E25-E27-E29</f>
        <v>5472</v>
      </c>
      <c r="F37" s="7"/>
      <c r="G37" s="24" t="s">
        <v>146</v>
      </c>
      <c r="H37" s="7"/>
      <c r="I37" s="7">
        <f>+I25-I27-I29</f>
        <v>25551</v>
      </c>
      <c r="J37" s="7"/>
      <c r="K37" s="24" t="s">
        <v>146</v>
      </c>
    </row>
    <row r="38" spans="5:11" ht="12.75">
      <c r="E38" s="18"/>
      <c r="F38" s="7"/>
      <c r="G38" s="18"/>
      <c r="H38" s="7"/>
      <c r="I38" s="7"/>
      <c r="J38" s="7"/>
      <c r="K38" s="18"/>
    </row>
    <row r="39" spans="2:11" ht="12.75">
      <c r="B39" t="s">
        <v>50</v>
      </c>
      <c r="C39" t="s">
        <v>51</v>
      </c>
      <c r="E39" s="18"/>
      <c r="F39" s="7"/>
      <c r="G39" s="17"/>
      <c r="H39" s="7"/>
      <c r="I39" s="7"/>
      <c r="J39" s="7"/>
      <c r="K39" s="17"/>
    </row>
    <row r="40" spans="3:11" ht="12.75">
      <c r="C40" t="s">
        <v>52</v>
      </c>
      <c r="E40" s="18">
        <v>122</v>
      </c>
      <c r="F40" s="7"/>
      <c r="G40" s="24" t="s">
        <v>146</v>
      </c>
      <c r="H40" s="7"/>
      <c r="I40" s="7">
        <v>172</v>
      </c>
      <c r="J40" s="7"/>
      <c r="K40" s="24" t="s">
        <v>146</v>
      </c>
    </row>
    <row r="41" spans="5:11" ht="12.75">
      <c r="E41" s="18"/>
      <c r="F41" s="7"/>
      <c r="G41" s="18"/>
      <c r="H41" s="7"/>
      <c r="I41" s="7"/>
      <c r="J41" s="7"/>
      <c r="K41" s="18"/>
    </row>
    <row r="42" spans="2:11" ht="12.75">
      <c r="B42" t="s">
        <v>53</v>
      </c>
      <c r="C42" t="s">
        <v>54</v>
      </c>
      <c r="E42" s="18"/>
      <c r="F42" s="7"/>
      <c r="G42" s="18"/>
      <c r="H42" s="7"/>
      <c r="I42" s="7"/>
      <c r="J42" s="7"/>
      <c r="K42" s="18"/>
    </row>
    <row r="43" spans="3:11" ht="12.75">
      <c r="C43" t="s">
        <v>55</v>
      </c>
      <c r="E43" s="18">
        <f>+E37+E40:E40</f>
        <v>5594</v>
      </c>
      <c r="F43" s="7"/>
      <c r="G43" s="24" t="s">
        <v>146</v>
      </c>
      <c r="H43" s="7"/>
      <c r="I43" s="7">
        <f>+I37+I40:I40</f>
        <v>25723</v>
      </c>
      <c r="J43" s="7"/>
      <c r="K43" s="24" t="s">
        <v>146</v>
      </c>
    </row>
    <row r="44" spans="5:11" ht="12.75">
      <c r="E44" s="18"/>
      <c r="F44" s="7"/>
      <c r="G44" s="24"/>
      <c r="H44" s="7"/>
      <c r="I44" s="7"/>
      <c r="J44" s="7"/>
      <c r="K44" s="24"/>
    </row>
    <row r="45" spans="2:11" ht="12.75">
      <c r="B45" t="s">
        <v>56</v>
      </c>
      <c r="C45" t="s">
        <v>1</v>
      </c>
      <c r="E45" s="18">
        <v>0</v>
      </c>
      <c r="F45" s="7"/>
      <c r="G45" s="24" t="s">
        <v>146</v>
      </c>
      <c r="H45" s="7"/>
      <c r="I45" s="7">
        <v>0</v>
      </c>
      <c r="J45" s="7"/>
      <c r="K45" s="24" t="s">
        <v>146</v>
      </c>
    </row>
    <row r="46" spans="5:11" ht="12.75">
      <c r="E46" s="18"/>
      <c r="F46" s="7"/>
      <c r="G46" s="18"/>
      <c r="H46" s="7"/>
      <c r="I46" s="7"/>
      <c r="J46" s="7"/>
      <c r="K46" s="18"/>
    </row>
    <row r="47" spans="2:11" ht="12.75">
      <c r="B47" t="s">
        <v>57</v>
      </c>
      <c r="C47" t="s">
        <v>57</v>
      </c>
      <c r="D47" t="s">
        <v>60</v>
      </c>
      <c r="E47" s="18"/>
      <c r="F47" s="7"/>
      <c r="G47" s="18"/>
      <c r="H47" s="7"/>
      <c r="I47" s="7"/>
      <c r="J47" s="7"/>
      <c r="K47" s="18"/>
    </row>
    <row r="48" spans="4:11" ht="12.75">
      <c r="D48" t="s">
        <v>58</v>
      </c>
      <c r="E48" s="18">
        <f>+E43-E45</f>
        <v>5594</v>
      </c>
      <c r="F48" s="7"/>
      <c r="G48" s="24" t="s">
        <v>146</v>
      </c>
      <c r="H48" s="7"/>
      <c r="I48" s="7">
        <f>+I43-I45</f>
        <v>25723</v>
      </c>
      <c r="J48" s="7"/>
      <c r="K48" s="24" t="s">
        <v>146</v>
      </c>
    </row>
    <row r="49" spans="5:11" ht="12.75">
      <c r="E49" s="18"/>
      <c r="F49" s="7"/>
      <c r="G49" s="18"/>
      <c r="H49" s="7"/>
      <c r="I49" s="7"/>
      <c r="J49" s="7"/>
      <c r="K49" s="18"/>
    </row>
    <row r="50" spans="3:11" ht="12.75">
      <c r="C50" t="s">
        <v>73</v>
      </c>
      <c r="D50" t="s">
        <v>72</v>
      </c>
      <c r="E50" s="18">
        <v>390</v>
      </c>
      <c r="F50" s="7"/>
      <c r="G50" s="24" t="s">
        <v>146</v>
      </c>
      <c r="H50" s="7"/>
      <c r="I50" s="7">
        <v>559</v>
      </c>
      <c r="J50" s="7"/>
      <c r="K50" s="24" t="s">
        <v>146</v>
      </c>
    </row>
    <row r="51" spans="5:11" ht="12.75">
      <c r="E51" s="18"/>
      <c r="F51" s="7"/>
      <c r="G51" s="18"/>
      <c r="H51" s="7"/>
      <c r="I51" s="7"/>
      <c r="J51" s="7"/>
      <c r="K51" s="18"/>
    </row>
    <row r="52" spans="2:11" ht="12.75">
      <c r="B52" t="s">
        <v>59</v>
      </c>
      <c r="C52" t="s">
        <v>60</v>
      </c>
      <c r="E52" s="18"/>
      <c r="F52" s="7"/>
      <c r="G52" s="18"/>
      <c r="H52" s="7"/>
      <c r="I52" s="7"/>
      <c r="J52" s="7"/>
      <c r="K52" s="18"/>
    </row>
    <row r="53" spans="3:11" ht="12.75">
      <c r="C53" t="s">
        <v>61</v>
      </c>
      <c r="E53" s="18">
        <f>+E48+E50</f>
        <v>5984</v>
      </c>
      <c r="F53" s="7"/>
      <c r="G53" s="24" t="s">
        <v>146</v>
      </c>
      <c r="H53" s="7"/>
      <c r="I53" s="7">
        <f>+I48+I50</f>
        <v>26282</v>
      </c>
      <c r="J53" s="7"/>
      <c r="K53" s="24" t="s">
        <v>146</v>
      </c>
    </row>
    <row r="54" spans="5:11" ht="12.75">
      <c r="E54" s="18"/>
      <c r="F54" s="7"/>
      <c r="G54" s="18"/>
      <c r="H54" s="7"/>
      <c r="I54" s="7"/>
      <c r="J54" s="7"/>
      <c r="K54" s="18"/>
    </row>
    <row r="55" spans="2:11" ht="12.75">
      <c r="B55" t="s">
        <v>64</v>
      </c>
      <c r="C55" t="s">
        <v>57</v>
      </c>
      <c r="D55" t="s">
        <v>75</v>
      </c>
      <c r="E55" s="18">
        <v>0</v>
      </c>
      <c r="F55" s="7"/>
      <c r="G55" s="24" t="s">
        <v>146</v>
      </c>
      <c r="H55" s="24"/>
      <c r="I55" s="7">
        <v>0</v>
      </c>
      <c r="J55" s="7"/>
      <c r="K55" s="24" t="s">
        <v>146</v>
      </c>
    </row>
    <row r="56" spans="3:11" ht="12.75">
      <c r="C56" t="s">
        <v>73</v>
      </c>
      <c r="D56" t="s">
        <v>72</v>
      </c>
      <c r="E56" s="18">
        <v>0</v>
      </c>
      <c r="F56" s="7"/>
      <c r="G56" s="24" t="s">
        <v>146</v>
      </c>
      <c r="H56" s="7"/>
      <c r="I56" s="7">
        <v>0</v>
      </c>
      <c r="J56" s="7"/>
      <c r="K56" s="24" t="s">
        <v>146</v>
      </c>
    </row>
    <row r="57" spans="3:11" ht="12.75">
      <c r="C57" t="s">
        <v>76</v>
      </c>
      <c r="D57" t="s">
        <v>74</v>
      </c>
      <c r="E57" s="18"/>
      <c r="F57" s="7"/>
      <c r="G57" s="18"/>
      <c r="H57" s="7"/>
      <c r="I57" s="7"/>
      <c r="J57" s="7"/>
      <c r="K57" s="18"/>
    </row>
    <row r="58" spans="4:11" ht="12.75">
      <c r="D58" t="s">
        <v>66</v>
      </c>
      <c r="E58" s="18">
        <v>0</v>
      </c>
      <c r="F58" s="7"/>
      <c r="G58" s="24" t="s">
        <v>146</v>
      </c>
      <c r="H58" s="7"/>
      <c r="I58" s="7">
        <v>0</v>
      </c>
      <c r="J58" s="7"/>
      <c r="K58" s="24" t="s">
        <v>146</v>
      </c>
    </row>
    <row r="59" spans="5:11" ht="12.75">
      <c r="E59" s="18"/>
      <c r="F59" s="7"/>
      <c r="G59" s="24"/>
      <c r="H59" s="7"/>
      <c r="I59" s="7"/>
      <c r="J59" s="7"/>
      <c r="K59" s="24"/>
    </row>
    <row r="60" spans="2:11" ht="12.75">
      <c r="B60" t="s">
        <v>65</v>
      </c>
      <c r="C60" t="s">
        <v>68</v>
      </c>
      <c r="E60" s="18"/>
      <c r="F60" s="7"/>
      <c r="G60" s="18"/>
      <c r="H60" s="7"/>
      <c r="I60" s="7"/>
      <c r="J60" s="7"/>
      <c r="K60" s="18"/>
    </row>
    <row r="61" spans="3:11" ht="12.75">
      <c r="C61" t="s">
        <v>67</v>
      </c>
      <c r="E61" s="18"/>
      <c r="F61" s="7"/>
      <c r="G61" s="17"/>
      <c r="H61" s="7"/>
      <c r="I61" s="7"/>
      <c r="J61" s="7"/>
      <c r="K61" s="17"/>
    </row>
    <row r="62" spans="3:11" ht="12.75">
      <c r="C62" t="s">
        <v>66</v>
      </c>
      <c r="E62" s="18">
        <f>+E53-E58</f>
        <v>5984</v>
      </c>
      <c r="F62" s="7"/>
      <c r="G62" s="24" t="s">
        <v>146</v>
      </c>
      <c r="H62" s="7"/>
      <c r="I62" s="7">
        <v>26282</v>
      </c>
      <c r="J62" s="7"/>
      <c r="K62" s="24" t="s">
        <v>146</v>
      </c>
    </row>
    <row r="63" spans="5:11" ht="12.75">
      <c r="E63" s="18"/>
      <c r="F63" s="7"/>
      <c r="G63" s="18"/>
      <c r="H63" s="7"/>
      <c r="I63" s="7"/>
      <c r="J63" s="7"/>
      <c r="K63" s="18"/>
    </row>
    <row r="64" spans="1:11" ht="12.75">
      <c r="A64">
        <v>3</v>
      </c>
      <c r="B64" t="s">
        <v>32</v>
      </c>
      <c r="C64" t="s">
        <v>69</v>
      </c>
      <c r="E64" s="18"/>
      <c r="F64" s="7"/>
      <c r="G64" s="18"/>
      <c r="H64" s="7"/>
      <c r="I64" s="7"/>
      <c r="J64" s="7"/>
      <c r="K64" s="18"/>
    </row>
    <row r="65" spans="3:11" ht="12.75">
      <c r="C65" t="s">
        <v>70</v>
      </c>
      <c r="E65" s="18"/>
      <c r="F65" s="7"/>
      <c r="G65" s="18"/>
      <c r="H65" s="7"/>
      <c r="I65" s="7"/>
      <c r="J65" s="7"/>
      <c r="K65" s="18"/>
    </row>
    <row r="66" spans="3:11" ht="12.75">
      <c r="C66" t="s">
        <v>71</v>
      </c>
      <c r="E66" s="18"/>
      <c r="F66" s="7"/>
      <c r="G66" s="18"/>
      <c r="H66" s="7"/>
      <c r="I66" s="7"/>
      <c r="J66" s="7"/>
      <c r="K66" s="18"/>
    </row>
    <row r="67" spans="5:11" ht="12.75">
      <c r="E67" s="18"/>
      <c r="F67" s="7"/>
      <c r="G67" s="18"/>
      <c r="H67" s="7"/>
      <c r="I67" s="7"/>
      <c r="J67" s="7"/>
      <c r="K67" s="18"/>
    </row>
    <row r="68" spans="3:11" ht="12.75">
      <c r="C68" t="s">
        <v>57</v>
      </c>
      <c r="D68" t="s">
        <v>143</v>
      </c>
      <c r="E68" s="18"/>
      <c r="F68" s="7"/>
      <c r="G68" s="18"/>
      <c r="H68" s="7"/>
      <c r="I68" s="7"/>
      <c r="J68" s="7"/>
      <c r="K68" s="18"/>
    </row>
    <row r="69" spans="4:11" ht="12.75">
      <c r="D69" t="s">
        <v>144</v>
      </c>
      <c r="E69" s="33">
        <v>11.07</v>
      </c>
      <c r="F69" s="7"/>
      <c r="G69" s="24" t="s">
        <v>146</v>
      </c>
      <c r="H69" s="7"/>
      <c r="I69" s="16">
        <v>48.62</v>
      </c>
      <c r="J69" s="7"/>
      <c r="K69" s="24" t="s">
        <v>146</v>
      </c>
    </row>
    <row r="70" spans="5:11" ht="12.75">
      <c r="E70" s="18"/>
      <c r="F70" s="7"/>
      <c r="G70" s="18"/>
      <c r="H70" s="7"/>
      <c r="I70" s="7"/>
      <c r="J70" s="7"/>
      <c r="K70" s="18"/>
    </row>
    <row r="71" spans="3:11" ht="12.75">
      <c r="C71" t="s">
        <v>73</v>
      </c>
      <c r="D71" t="s">
        <v>145</v>
      </c>
      <c r="E71" s="18"/>
      <c r="F71" s="7"/>
      <c r="G71" s="18"/>
      <c r="H71" s="7"/>
      <c r="I71" s="7"/>
      <c r="J71" s="7"/>
      <c r="K71" s="18"/>
    </row>
    <row r="72" spans="4:11" ht="12.75">
      <c r="D72" t="s">
        <v>77</v>
      </c>
      <c r="E72" s="33">
        <v>9.34</v>
      </c>
      <c r="F72" s="7"/>
      <c r="G72" s="24" t="s">
        <v>146</v>
      </c>
      <c r="H72" s="7"/>
      <c r="I72" s="16">
        <v>33.98</v>
      </c>
      <c r="J72" s="7"/>
      <c r="K72" s="24" t="s">
        <v>146</v>
      </c>
    </row>
    <row r="73" spans="5:11" ht="12.75">
      <c r="E73" s="18"/>
      <c r="F73" s="7"/>
      <c r="G73" s="7"/>
      <c r="H73" s="7"/>
      <c r="I73" s="7"/>
      <c r="J73" s="7"/>
      <c r="K73" s="7"/>
    </row>
    <row r="74" spans="1:12" ht="12.75">
      <c r="A74">
        <v>4</v>
      </c>
      <c r="B74" t="s">
        <v>32</v>
      </c>
      <c r="C74" t="s">
        <v>158</v>
      </c>
      <c r="E74" s="32">
        <v>0</v>
      </c>
      <c r="F74" s="6"/>
      <c r="G74" s="24" t="s">
        <v>146</v>
      </c>
      <c r="H74" s="6"/>
      <c r="I74" s="37" t="s">
        <v>163</v>
      </c>
      <c r="J74" s="10"/>
      <c r="K74" s="24" t="s">
        <v>146</v>
      </c>
      <c r="L74" s="3"/>
    </row>
    <row r="75" spans="5:12" ht="12.75">
      <c r="E75" s="32"/>
      <c r="F75" s="13"/>
      <c r="G75" s="6"/>
      <c r="H75" s="6"/>
      <c r="I75" s="38"/>
      <c r="J75" s="6"/>
      <c r="K75" s="6"/>
      <c r="L75" s="3"/>
    </row>
    <row r="76" spans="2:12" ht="12.75">
      <c r="B76" t="s">
        <v>33</v>
      </c>
      <c r="C76" t="s">
        <v>159</v>
      </c>
      <c r="E76" s="8">
        <v>0</v>
      </c>
      <c r="F76" s="6"/>
      <c r="G76" s="24" t="s">
        <v>146</v>
      </c>
      <c r="H76" s="8"/>
      <c r="I76" s="39" t="s">
        <v>164</v>
      </c>
      <c r="J76" s="6"/>
      <c r="K76" s="24" t="s">
        <v>146</v>
      </c>
      <c r="L76" s="4"/>
    </row>
    <row r="77" spans="5:12" ht="12.75">
      <c r="E77" s="8"/>
      <c r="F77" s="6"/>
      <c r="G77" s="24"/>
      <c r="H77" s="8"/>
      <c r="I77" s="6"/>
      <c r="J77" s="6"/>
      <c r="K77" s="24"/>
      <c r="L77" s="4"/>
    </row>
    <row r="78" spans="6:12" ht="12.75">
      <c r="F78" s="31" t="s">
        <v>161</v>
      </c>
      <c r="G78" s="24"/>
      <c r="H78" s="8"/>
      <c r="I78" s="6"/>
      <c r="J78" s="24" t="s">
        <v>162</v>
      </c>
      <c r="K78" s="24"/>
      <c r="L78" s="4"/>
    </row>
    <row r="79" spans="5:12" ht="12.75">
      <c r="E79" s="8"/>
      <c r="F79" s="31" t="s">
        <v>28</v>
      </c>
      <c r="G79" s="8"/>
      <c r="H79" s="8"/>
      <c r="I79" s="6"/>
      <c r="J79" s="24" t="s">
        <v>100</v>
      </c>
      <c r="K79" s="8"/>
      <c r="L79" s="4"/>
    </row>
    <row r="80" spans="1:12" ht="12.75">
      <c r="A80">
        <v>5</v>
      </c>
      <c r="C80" t="s">
        <v>160</v>
      </c>
      <c r="E80" s="31"/>
      <c r="F80" s="8"/>
      <c r="G80" s="36">
        <f>+'bs'!D56</f>
        <v>1.8011471230881282</v>
      </c>
      <c r="H80" s="8"/>
      <c r="I80" s="6"/>
      <c r="J80" s="6"/>
      <c r="K80" s="36">
        <f>+'bs'!F56</f>
        <v>1.4295808785144306</v>
      </c>
      <c r="L80" s="4"/>
    </row>
    <row r="81" spans="5:13" ht="12.75">
      <c r="E81" s="8"/>
      <c r="F81" s="8"/>
      <c r="G81" s="8"/>
      <c r="H81" s="4"/>
      <c r="I81" s="3"/>
      <c r="J81" s="3"/>
      <c r="K81" s="4"/>
      <c r="L81" s="4"/>
      <c r="M81" s="4"/>
    </row>
    <row r="82" spans="5:12" ht="12.75">
      <c r="E82" s="25"/>
      <c r="F82" s="6"/>
      <c r="G82" s="6"/>
      <c r="H82" s="3"/>
      <c r="I82" s="3"/>
      <c r="J82" s="3"/>
      <c r="K82" s="3"/>
      <c r="L82" s="3"/>
    </row>
    <row r="83" spans="5:12" ht="12.75">
      <c r="E83" s="25"/>
      <c r="F83" s="6"/>
      <c r="G83" s="6"/>
      <c r="H83" s="3"/>
      <c r="I83" s="3"/>
      <c r="J83" s="3"/>
      <c r="K83" s="6"/>
      <c r="L83" s="6"/>
    </row>
    <row r="84" spans="5:12" ht="12.75">
      <c r="E84" s="25"/>
      <c r="F84" s="6"/>
      <c r="G84" s="6"/>
      <c r="H84" s="3"/>
      <c r="I84" s="3"/>
      <c r="J84" s="3"/>
      <c r="K84" s="6"/>
      <c r="L84" s="6"/>
    </row>
    <row r="85" spans="5:12" ht="12.75">
      <c r="E85" s="25"/>
      <c r="F85" s="6"/>
      <c r="G85" s="6"/>
      <c r="H85" s="3"/>
      <c r="I85" s="3"/>
      <c r="J85" s="3"/>
      <c r="K85" s="6"/>
      <c r="L85" s="6"/>
    </row>
    <row r="86" spans="5:12" ht="12.75">
      <c r="E86" s="25"/>
      <c r="F86" s="6"/>
      <c r="G86" s="6"/>
      <c r="H86" s="3"/>
      <c r="I86" s="3"/>
      <c r="J86" s="3"/>
      <c r="K86" s="6"/>
      <c r="L86" s="6"/>
    </row>
    <row r="87" spans="5:12" ht="12.75">
      <c r="E87" s="25"/>
      <c r="F87" s="6"/>
      <c r="G87" s="6"/>
      <c r="H87" s="3"/>
      <c r="I87" s="3"/>
      <c r="J87" s="3"/>
      <c r="K87" s="6"/>
      <c r="L87" s="6"/>
    </row>
    <row r="88" spans="5:12" ht="12.75">
      <c r="E88" s="25"/>
      <c r="F88" s="6"/>
      <c r="G88" s="6"/>
      <c r="H88" s="3"/>
      <c r="I88" s="3"/>
      <c r="J88" s="3"/>
      <c r="K88" s="6"/>
      <c r="L88" s="6"/>
    </row>
    <row r="89" spans="5:12" ht="12.75">
      <c r="E89" s="25"/>
      <c r="F89" s="6"/>
      <c r="G89" s="6"/>
      <c r="H89" s="3"/>
      <c r="I89" s="3"/>
      <c r="J89" s="3"/>
      <c r="K89" s="6"/>
      <c r="L89" s="6"/>
    </row>
    <row r="90" spans="5:12" ht="12.75">
      <c r="E90" s="25"/>
      <c r="F90" s="6"/>
      <c r="G90" s="6"/>
      <c r="H90" s="3"/>
      <c r="I90" s="3"/>
      <c r="J90" s="3"/>
      <c r="K90" s="6"/>
      <c r="L90" s="6"/>
    </row>
    <row r="91" spans="5:12" ht="12.75">
      <c r="E91" s="25"/>
      <c r="F91" s="6"/>
      <c r="G91" s="6"/>
      <c r="H91" s="3"/>
      <c r="I91" s="3"/>
      <c r="J91" s="3"/>
      <c r="K91" s="6"/>
      <c r="L91" s="6"/>
    </row>
    <row r="92" spans="5:12" ht="12.75">
      <c r="E92" s="25"/>
      <c r="F92" s="6"/>
      <c r="G92" s="6"/>
      <c r="H92" s="3"/>
      <c r="I92" s="3"/>
      <c r="J92" s="3"/>
      <c r="K92" s="6"/>
      <c r="L92" s="3"/>
    </row>
    <row r="93" spans="5:12" ht="12.75">
      <c r="E93" s="25"/>
      <c r="F93" s="6"/>
      <c r="G93" s="6"/>
      <c r="H93" s="3"/>
      <c r="I93" s="3"/>
      <c r="J93" s="3"/>
      <c r="K93" s="3"/>
      <c r="L93" s="3"/>
    </row>
    <row r="94" spans="5:12" ht="12.75">
      <c r="E94" s="34"/>
      <c r="F94" s="3"/>
      <c r="G94" s="3"/>
      <c r="H94" s="3"/>
      <c r="I94" s="3"/>
      <c r="J94" s="3"/>
      <c r="K94" s="6"/>
      <c r="L94" s="6"/>
    </row>
    <row r="95" spans="5:12" ht="12.75">
      <c r="E95" s="24"/>
      <c r="F95" s="3"/>
      <c r="G95" s="14"/>
      <c r="H95" s="3"/>
      <c r="I95" s="3"/>
      <c r="J95" s="3"/>
      <c r="K95" s="6"/>
      <c r="L95" s="6"/>
    </row>
    <row r="96" spans="5:12" ht="12.75">
      <c r="E96" s="24"/>
      <c r="F96" s="3"/>
      <c r="G96" s="14"/>
      <c r="H96" s="3"/>
      <c r="I96" s="3"/>
      <c r="J96" s="3"/>
      <c r="K96" s="3"/>
      <c r="L96" s="3"/>
    </row>
    <row r="97" spans="5:12" ht="12.75">
      <c r="E97" s="35"/>
      <c r="F97" s="3"/>
      <c r="G97" s="9"/>
      <c r="H97" s="3"/>
      <c r="I97" s="3"/>
      <c r="J97" s="3"/>
      <c r="K97" s="6"/>
      <c r="L97" s="6"/>
    </row>
    <row r="98" spans="5:12" ht="12.75">
      <c r="E98" s="34"/>
      <c r="F98" s="3"/>
      <c r="G98" s="3"/>
      <c r="H98" s="3"/>
      <c r="I98" s="3"/>
      <c r="J98" s="3"/>
      <c r="K98" s="6"/>
      <c r="L98" s="6"/>
    </row>
    <row r="99" spans="5:12" ht="12.75">
      <c r="E99" s="34"/>
      <c r="F99" s="3"/>
      <c r="G99" s="3"/>
      <c r="H99" s="3"/>
      <c r="I99" s="3"/>
      <c r="J99" s="3"/>
      <c r="K99" s="6"/>
      <c r="L99" s="3"/>
    </row>
    <row r="100" spans="5:12" ht="12.75">
      <c r="E100" s="25"/>
      <c r="F100" s="6"/>
      <c r="G100" s="6"/>
      <c r="H100" s="3"/>
      <c r="I100" s="3"/>
      <c r="J100" s="3"/>
      <c r="K100" s="6"/>
      <c r="L100" s="6"/>
    </row>
    <row r="101" spans="5:12" ht="12.75">
      <c r="E101" s="25"/>
      <c r="F101" s="6"/>
      <c r="G101" s="6"/>
      <c r="H101" s="3"/>
      <c r="I101" s="3"/>
      <c r="J101" s="3"/>
      <c r="K101" s="9"/>
      <c r="L101" s="3"/>
    </row>
    <row r="102" spans="5:12" ht="12.75">
      <c r="E102" s="25"/>
      <c r="F102" s="6"/>
      <c r="G102" s="6"/>
      <c r="H102" s="3"/>
      <c r="I102" s="3"/>
      <c r="J102" s="3"/>
      <c r="K102" s="3"/>
      <c r="L102" s="3"/>
    </row>
    <row r="103" spans="5:12" ht="12.75">
      <c r="E103" s="25"/>
      <c r="F103" s="6"/>
      <c r="G103" s="6"/>
      <c r="H103" s="3"/>
      <c r="I103" s="3"/>
      <c r="J103" s="3"/>
      <c r="K103" s="6"/>
      <c r="L103" s="6"/>
    </row>
    <row r="104" spans="5:12" ht="12.75">
      <c r="E104" s="25"/>
      <c r="F104" s="6"/>
      <c r="G104" s="6"/>
      <c r="H104" s="3"/>
      <c r="I104" s="3"/>
      <c r="J104" s="3"/>
      <c r="K104" s="10"/>
      <c r="L104" s="10"/>
    </row>
    <row r="105" spans="5:12" ht="12.75">
      <c r="E105" s="25"/>
      <c r="F105" s="6"/>
      <c r="G105" s="6"/>
      <c r="H105" s="3"/>
      <c r="I105" s="3"/>
      <c r="J105" s="3"/>
      <c r="K105" s="10"/>
      <c r="L105" s="10"/>
    </row>
    <row r="106" spans="5:12" ht="12.75">
      <c r="E106" s="25"/>
      <c r="F106" s="6"/>
      <c r="G106" s="6"/>
      <c r="H106" s="3"/>
      <c r="I106" s="3"/>
      <c r="J106" s="3"/>
      <c r="K106" s="6"/>
      <c r="L106" s="6"/>
    </row>
    <row r="107" spans="5:12" ht="12.75">
      <c r="E107" s="25"/>
      <c r="F107" s="6"/>
      <c r="G107" s="6"/>
      <c r="H107" s="3"/>
      <c r="I107" s="3"/>
      <c r="J107" s="3"/>
      <c r="K107" s="6"/>
      <c r="L107" s="6"/>
    </row>
    <row r="108" spans="5:12" ht="12.75">
      <c r="E108" s="25"/>
      <c r="F108" s="6"/>
      <c r="G108" s="6"/>
      <c r="H108" s="3"/>
      <c r="I108" s="3"/>
      <c r="J108" s="3"/>
      <c r="K108" s="6"/>
      <c r="L108" s="6"/>
    </row>
    <row r="109" spans="5:12" ht="12.75">
      <c r="E109" s="32"/>
      <c r="F109" s="10"/>
      <c r="G109" s="10"/>
      <c r="H109" s="3"/>
      <c r="I109" s="3"/>
      <c r="J109" s="3"/>
      <c r="K109" s="6"/>
      <c r="L109" s="6"/>
    </row>
    <row r="110" spans="5:12" ht="12.75">
      <c r="E110" s="25"/>
      <c r="F110" s="6"/>
      <c r="G110" s="6"/>
      <c r="H110" s="3"/>
      <c r="I110" s="3"/>
      <c r="J110" s="3"/>
      <c r="K110" s="6"/>
      <c r="L110" s="6"/>
    </row>
    <row r="111" spans="5:12" ht="12.75">
      <c r="E111" s="25"/>
      <c r="F111" s="6"/>
      <c r="G111" s="6"/>
      <c r="H111" s="3"/>
      <c r="I111" s="3"/>
      <c r="J111" s="3"/>
      <c r="K111" s="6"/>
      <c r="L111" s="6"/>
    </row>
    <row r="112" spans="5:12" ht="12.75">
      <c r="E112" s="25"/>
      <c r="F112" s="6"/>
      <c r="G112" s="6"/>
      <c r="H112" s="3"/>
      <c r="I112" s="3"/>
      <c r="J112" s="3"/>
      <c r="K112" s="6"/>
      <c r="L112" s="6"/>
    </row>
    <row r="113" spans="5:12" ht="12.75">
      <c r="E113" s="25"/>
      <c r="F113" s="6"/>
      <c r="G113" s="6"/>
      <c r="H113" s="3"/>
      <c r="I113" s="3"/>
      <c r="J113" s="3"/>
      <c r="K113" s="6"/>
      <c r="L113" s="6"/>
    </row>
    <row r="114" spans="5:12" ht="12.75">
      <c r="E114" s="25"/>
      <c r="F114" s="6"/>
      <c r="G114" s="6"/>
      <c r="H114" s="3"/>
      <c r="I114" s="3"/>
      <c r="J114" s="3"/>
      <c r="K114" s="6"/>
      <c r="L114" s="6"/>
    </row>
    <row r="115" spans="5:12" ht="12.75">
      <c r="E115" s="25"/>
      <c r="F115" s="6"/>
      <c r="G115" s="6"/>
      <c r="H115" s="3"/>
      <c r="I115" s="3"/>
      <c r="J115" s="3"/>
      <c r="K115" s="6"/>
      <c r="L115" s="6"/>
    </row>
    <row r="116" spans="5:12" ht="12.75">
      <c r="E116" s="25"/>
      <c r="F116" s="6"/>
      <c r="G116" s="6"/>
      <c r="H116" s="3"/>
      <c r="I116" s="3"/>
      <c r="J116" s="3"/>
      <c r="K116" s="3"/>
      <c r="L116" s="3"/>
    </row>
    <row r="117" spans="5:12" ht="12.75">
      <c r="E117" s="32"/>
      <c r="F117" s="10"/>
      <c r="G117" s="10"/>
      <c r="H117" s="3"/>
      <c r="I117" s="3"/>
      <c r="J117" s="3"/>
      <c r="K117" s="3"/>
      <c r="L117" s="3"/>
    </row>
    <row r="118" spans="5:7" ht="12.75">
      <c r="E118" s="18"/>
      <c r="F118" s="7"/>
      <c r="G118" s="7"/>
    </row>
    <row r="119" spans="5:7" ht="12.75">
      <c r="E119" s="18"/>
      <c r="F119" s="7"/>
      <c r="G119" s="7"/>
    </row>
  </sheetData>
  <printOptions/>
  <pageMargins left="0.55" right="0.55" top="0.33" bottom="0.33" header="0.36" footer="0.29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="84" zoomScaleNormal="84" workbookViewId="0" topLeftCell="A1">
      <selection activeCell="A3" sqref="A3"/>
    </sheetView>
  </sheetViews>
  <sheetFormatPr defaultColWidth="9.140625" defaultRowHeight="12.75"/>
  <cols>
    <col min="1" max="1" width="4.140625" style="0" customWidth="1"/>
    <col min="2" max="2" width="3.8515625" style="0" customWidth="1"/>
    <col min="3" max="3" width="30.8515625" style="0" customWidth="1"/>
    <col min="4" max="4" width="15.7109375" style="7" customWidth="1"/>
    <col min="5" max="5" width="6.28125" style="0" customWidth="1"/>
    <col min="6" max="6" width="15.7109375" style="7" customWidth="1"/>
  </cols>
  <sheetData>
    <row r="1" ht="12.75">
      <c r="A1" s="1" t="s">
        <v>62</v>
      </c>
    </row>
    <row r="3" ht="12.75">
      <c r="A3" s="1" t="s">
        <v>171</v>
      </c>
    </row>
    <row r="5" ht="12.75">
      <c r="A5" s="40" t="s">
        <v>78</v>
      </c>
    </row>
    <row r="6" ht="12.75">
      <c r="A6" s="1"/>
    </row>
    <row r="7" spans="4:6" ht="12.75">
      <c r="D7" s="18" t="s">
        <v>79</v>
      </c>
      <c r="E7" s="5"/>
      <c r="F7" s="18" t="s">
        <v>79</v>
      </c>
    </row>
    <row r="8" spans="4:6" ht="12.75">
      <c r="D8" s="18" t="s">
        <v>80</v>
      </c>
      <c r="E8" s="11"/>
      <c r="F8" s="18" t="s">
        <v>81</v>
      </c>
    </row>
    <row r="9" spans="4:6" ht="12.75">
      <c r="D9" s="26" t="s">
        <v>21</v>
      </c>
      <c r="E9" s="11"/>
      <c r="F9" s="18" t="s">
        <v>82</v>
      </c>
    </row>
    <row r="10" spans="4:6" ht="12.75">
      <c r="D10" s="18" t="s">
        <v>23</v>
      </c>
      <c r="E10" s="5"/>
      <c r="F10" s="18" t="s">
        <v>83</v>
      </c>
    </row>
    <row r="11" spans="4:6" ht="12.75">
      <c r="D11" s="8" t="s">
        <v>28</v>
      </c>
      <c r="E11" s="4"/>
      <c r="F11" s="19" t="s">
        <v>100</v>
      </c>
    </row>
    <row r="12" spans="4:6" ht="12.75">
      <c r="D12" s="8" t="s">
        <v>2</v>
      </c>
      <c r="E12" s="4"/>
      <c r="F12" s="8" t="s">
        <v>2</v>
      </c>
    </row>
    <row r="13" spans="1:6" ht="12.75">
      <c r="A13">
        <v>1</v>
      </c>
      <c r="B13" t="s">
        <v>3</v>
      </c>
      <c r="D13" s="7">
        <v>36599</v>
      </c>
      <c r="F13" s="7">
        <v>16192</v>
      </c>
    </row>
    <row r="14" spans="1:6" ht="12.75">
      <c r="A14">
        <v>2</v>
      </c>
      <c r="B14" t="s">
        <v>84</v>
      </c>
      <c r="D14" s="7">
        <v>991</v>
      </c>
      <c r="F14" s="7">
        <v>904</v>
      </c>
    </row>
    <row r="15" spans="1:6" ht="12.75">
      <c r="A15">
        <v>3</v>
      </c>
      <c r="B15" t="s">
        <v>85</v>
      </c>
      <c r="D15" s="7">
        <v>0</v>
      </c>
      <c r="F15" s="7">
        <v>0</v>
      </c>
    </row>
    <row r="16" spans="1:6" ht="12.75">
      <c r="A16">
        <v>4</v>
      </c>
      <c r="B16" t="s">
        <v>86</v>
      </c>
      <c r="D16" s="7">
        <v>4099</v>
      </c>
      <c r="F16" s="7">
        <v>64</v>
      </c>
    </row>
    <row r="19" spans="1:2" ht="12.75">
      <c r="A19">
        <v>5</v>
      </c>
      <c r="B19" s="2" t="s">
        <v>4</v>
      </c>
    </row>
    <row r="20" spans="3:6" ht="12.75">
      <c r="C20" s="15" t="s">
        <v>5</v>
      </c>
      <c r="D20" s="7">
        <v>83</v>
      </c>
      <c r="F20" s="7">
        <v>110</v>
      </c>
    </row>
    <row r="21" spans="3:6" ht="12.75">
      <c r="C21" s="15" t="s">
        <v>6</v>
      </c>
      <c r="D21" s="7">
        <v>49845</v>
      </c>
      <c r="F21" s="7">
        <v>67399</v>
      </c>
    </row>
    <row r="22" spans="3:6" ht="12.75">
      <c r="C22" s="15" t="s">
        <v>87</v>
      </c>
      <c r="D22" s="7">
        <v>0</v>
      </c>
      <c r="F22" s="7">
        <v>0</v>
      </c>
    </row>
    <row r="23" spans="3:6" ht="12.75">
      <c r="C23" s="15" t="s">
        <v>88</v>
      </c>
      <c r="D23" s="7">
        <v>3467</v>
      </c>
      <c r="F23" s="7">
        <v>771</v>
      </c>
    </row>
    <row r="24" ht="12.75">
      <c r="C24" s="15" t="s">
        <v>7</v>
      </c>
    </row>
    <row r="25" spans="3:6" ht="12.75">
      <c r="C25" s="15" t="s">
        <v>8</v>
      </c>
      <c r="D25" s="7">
        <v>7972</v>
      </c>
      <c r="F25" s="7">
        <v>42138</v>
      </c>
    </row>
    <row r="26" spans="3:6" ht="12.75">
      <c r="C26" s="15" t="s">
        <v>102</v>
      </c>
      <c r="D26" s="7">
        <v>77869</v>
      </c>
      <c r="F26" s="7">
        <v>2441</v>
      </c>
    </row>
    <row r="27" spans="3:6" ht="12.75">
      <c r="C27" s="15" t="s">
        <v>101</v>
      </c>
      <c r="D27" s="7">
        <f>54585-83-46820</f>
        <v>7682</v>
      </c>
      <c r="F27" s="7">
        <v>0</v>
      </c>
    </row>
    <row r="28" spans="3:6" ht="12.75">
      <c r="C28" s="15" t="s">
        <v>124</v>
      </c>
      <c r="D28" s="7">
        <v>3592</v>
      </c>
      <c r="F28" s="7">
        <v>0</v>
      </c>
    </row>
    <row r="29" spans="3:6" ht="12.75">
      <c r="C29" s="15" t="s">
        <v>103</v>
      </c>
      <c r="D29" s="20">
        <v>36334</v>
      </c>
      <c r="F29" s="20">
        <v>5889</v>
      </c>
    </row>
    <row r="30" spans="4:6" ht="12.75">
      <c r="D30" s="7">
        <f>SUM(D20:D29)</f>
        <v>186844</v>
      </c>
      <c r="F30" s="7">
        <f>SUM(F20:F29)</f>
        <v>118748</v>
      </c>
    </row>
    <row r="32" spans="1:2" ht="12.75">
      <c r="A32">
        <v>6</v>
      </c>
      <c r="B32" s="2" t="s">
        <v>9</v>
      </c>
    </row>
    <row r="33" spans="3:6" ht="12.75">
      <c r="C33" s="15" t="s">
        <v>89</v>
      </c>
      <c r="D33" s="7">
        <f>10000+3552+16</f>
        <v>13568</v>
      </c>
      <c r="F33" s="7">
        <v>234</v>
      </c>
    </row>
    <row r="34" spans="3:6" ht="12.75">
      <c r="C34" s="15" t="s">
        <v>10</v>
      </c>
      <c r="D34" s="7">
        <v>31964</v>
      </c>
      <c r="F34" s="7">
        <v>36431</v>
      </c>
    </row>
    <row r="35" spans="3:6" ht="12.75">
      <c r="C35" s="15" t="s">
        <v>11</v>
      </c>
      <c r="D35" s="7">
        <f>27360+273</f>
        <v>27633</v>
      </c>
      <c r="F35" s="7">
        <v>4953</v>
      </c>
    </row>
    <row r="36" spans="3:6" ht="12.75">
      <c r="C36" s="15" t="s">
        <v>13</v>
      </c>
      <c r="D36" s="7">
        <v>1374</v>
      </c>
      <c r="F36" s="7">
        <v>7128</v>
      </c>
    </row>
    <row r="37" spans="3:6" ht="12.75">
      <c r="C37" s="15" t="s">
        <v>12</v>
      </c>
      <c r="D37" s="7">
        <v>1970</v>
      </c>
      <c r="F37" s="7">
        <v>1931</v>
      </c>
    </row>
    <row r="38" spans="3:6" ht="12.75">
      <c r="C38" s="15" t="s">
        <v>101</v>
      </c>
      <c r="D38" s="20">
        <v>0</v>
      </c>
      <c r="F38" s="20">
        <v>7825</v>
      </c>
    </row>
    <row r="39" spans="4:6" ht="12.75">
      <c r="D39" s="7">
        <f>SUM(D33:D38)</f>
        <v>76509</v>
      </c>
      <c r="F39" s="7">
        <f>SUM(F33:F38)</f>
        <v>58502</v>
      </c>
    </row>
    <row r="41" spans="1:6" ht="12.75">
      <c r="A41">
        <v>7</v>
      </c>
      <c r="B41" s="2" t="s">
        <v>90</v>
      </c>
      <c r="D41" s="20">
        <f>+D30-D39</f>
        <v>110335</v>
      </c>
      <c r="F41" s="20">
        <f>+F30-F39</f>
        <v>60246</v>
      </c>
    </row>
    <row r="42" spans="4:6" ht="12.75">
      <c r="D42" s="21">
        <f>+SUM(D13:D16)+D41</f>
        <v>152024</v>
      </c>
      <c r="F42" s="21">
        <f>+SUM(F13:F16)+F41</f>
        <v>77406</v>
      </c>
    </row>
    <row r="43" ht="12.75">
      <c r="B43" s="1"/>
    </row>
    <row r="44" spans="1:2" ht="12.75">
      <c r="A44">
        <v>8</v>
      </c>
      <c r="B44" t="s">
        <v>16</v>
      </c>
    </row>
    <row r="45" spans="2:6" ht="12.75">
      <c r="B45" t="s">
        <v>14</v>
      </c>
      <c r="D45" s="7">
        <v>54920</v>
      </c>
      <c r="F45" s="7">
        <v>53636</v>
      </c>
    </row>
    <row r="46" ht="12.75">
      <c r="B46" t="s">
        <v>15</v>
      </c>
    </row>
    <row r="47" spans="3:6" ht="12.75">
      <c r="C47" s="15" t="s">
        <v>91</v>
      </c>
      <c r="D47" s="7">
        <v>3079</v>
      </c>
      <c r="F47" s="7">
        <v>2741</v>
      </c>
    </row>
    <row r="48" spans="3:6" ht="12.75">
      <c r="C48" s="15" t="s">
        <v>92</v>
      </c>
      <c r="D48" s="20">
        <v>45019</v>
      </c>
      <c r="F48" s="20">
        <v>20364</v>
      </c>
    </row>
    <row r="49" spans="4:6" ht="12.75">
      <c r="D49" s="7">
        <f>SUM(D45:D48)</f>
        <v>103018</v>
      </c>
      <c r="F49" s="7">
        <f>SUM(F45:F48)</f>
        <v>76741</v>
      </c>
    </row>
    <row r="51" spans="1:6" ht="12.75">
      <c r="A51">
        <v>9</v>
      </c>
      <c r="B51" t="s">
        <v>17</v>
      </c>
      <c r="D51" s="7">
        <v>2966</v>
      </c>
      <c r="F51" s="7">
        <v>465</v>
      </c>
    </row>
    <row r="52" spans="1:6" ht="12.75">
      <c r="A52">
        <v>10</v>
      </c>
      <c r="B52" t="s">
        <v>93</v>
      </c>
      <c r="D52" s="7">
        <v>45840</v>
      </c>
      <c r="F52" s="7">
        <v>0</v>
      </c>
    </row>
    <row r="53" spans="1:6" ht="12.75">
      <c r="A53">
        <v>11</v>
      </c>
      <c r="B53" t="s">
        <v>94</v>
      </c>
      <c r="D53" s="7">
        <v>200</v>
      </c>
      <c r="F53" s="20">
        <v>200</v>
      </c>
    </row>
    <row r="54" spans="4:6" ht="12.75">
      <c r="D54" s="22">
        <f>SUM(D49:D53)</f>
        <v>152024</v>
      </c>
      <c r="F54" s="22">
        <f>SUM(F49:F53)</f>
        <v>77406</v>
      </c>
    </row>
    <row r="56" spans="1:6" ht="12.75">
      <c r="A56">
        <v>12</v>
      </c>
      <c r="B56" t="s">
        <v>95</v>
      </c>
      <c r="D56" s="16">
        <f>+(D49-D16)/D45</f>
        <v>1.8011471230881282</v>
      </c>
      <c r="F56" s="16">
        <f>+(F49-F16)/F45</f>
        <v>1.4295808785144306</v>
      </c>
    </row>
  </sheetData>
  <printOptions/>
  <pageMargins left="0.75" right="0.75" top="0.45" bottom="0.49" header="0.5" footer="0.5"/>
  <pageSetup fitToHeight="1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zoomScale="88" zoomScaleNormal="88" workbookViewId="0" topLeftCell="A1">
      <selection activeCell="B22" sqref="B22"/>
    </sheetView>
  </sheetViews>
  <sheetFormatPr defaultColWidth="9.140625" defaultRowHeight="12.75"/>
  <cols>
    <col min="1" max="1" width="3.7109375" style="1" customWidth="1"/>
    <col min="2" max="2" width="12.00390625" style="0" customWidth="1"/>
    <col min="5" max="5" width="12.8515625" style="7" bestFit="1" customWidth="1"/>
    <col min="6" max="6" width="11.28125" style="0" bestFit="1" customWidth="1"/>
    <col min="7" max="7" width="11.00390625" style="0" bestFit="1" customWidth="1"/>
    <col min="8" max="8" width="10.421875" style="0" customWidth="1"/>
    <col min="11" max="11" width="10.7109375" style="0" customWidth="1"/>
  </cols>
  <sheetData>
    <row r="1" ht="12.75">
      <c r="A1" s="1" t="s">
        <v>96</v>
      </c>
    </row>
    <row r="3" spans="1:2" ht="12.75">
      <c r="A3" s="1">
        <v>1</v>
      </c>
      <c r="B3" t="s">
        <v>119</v>
      </c>
    </row>
    <row r="4" ht="12.75">
      <c r="B4" t="s">
        <v>118</v>
      </c>
    </row>
    <row r="6" spans="1:2" ht="12.75">
      <c r="A6" s="1">
        <v>2</v>
      </c>
      <c r="B6" t="s">
        <v>165</v>
      </c>
    </row>
    <row r="8" spans="1:2" ht="12.75">
      <c r="A8" s="1">
        <v>3</v>
      </c>
      <c r="B8" t="s">
        <v>166</v>
      </c>
    </row>
    <row r="10" spans="1:2" ht="12.75">
      <c r="A10" s="1">
        <v>4</v>
      </c>
      <c r="B10" t="s">
        <v>97</v>
      </c>
    </row>
    <row r="12" spans="1:2" ht="12.75">
      <c r="A12" s="1">
        <v>5</v>
      </c>
      <c r="B12" t="s">
        <v>98</v>
      </c>
    </row>
    <row r="14" spans="1:2" ht="12.75">
      <c r="A14" s="1">
        <v>6</v>
      </c>
      <c r="B14" t="s">
        <v>99</v>
      </c>
    </row>
    <row r="16" spans="1:2" ht="12.75">
      <c r="A16" s="1">
        <v>7</v>
      </c>
      <c r="B16" t="s">
        <v>147</v>
      </c>
    </row>
    <row r="18" spans="1:2" ht="12.75">
      <c r="A18" s="1">
        <v>8</v>
      </c>
      <c r="B18" t="s">
        <v>136</v>
      </c>
    </row>
    <row r="19" ht="12.75">
      <c r="B19" t="s">
        <v>137</v>
      </c>
    </row>
    <row r="20" ht="12.75">
      <c r="B20" t="s">
        <v>179</v>
      </c>
    </row>
    <row r="21" ht="12.75">
      <c r="B21" t="s">
        <v>180</v>
      </c>
    </row>
    <row r="23" spans="1:2" ht="12.75">
      <c r="A23" s="1">
        <v>9</v>
      </c>
      <c r="B23" t="s">
        <v>142</v>
      </c>
    </row>
    <row r="24" ht="12.75">
      <c r="B24" t="s">
        <v>156</v>
      </c>
    </row>
    <row r="25" ht="12.75">
      <c r="B25" t="s">
        <v>157</v>
      </c>
    </row>
    <row r="27" spans="1:2" ht="12.75">
      <c r="A27" s="1">
        <v>10</v>
      </c>
      <c r="B27" t="s">
        <v>138</v>
      </c>
    </row>
    <row r="29" spans="1:2" ht="12.75">
      <c r="A29" s="1">
        <v>11</v>
      </c>
      <c r="B29" t="s">
        <v>139</v>
      </c>
    </row>
    <row r="30" ht="12.75">
      <c r="B30" t="s">
        <v>167</v>
      </c>
    </row>
    <row r="32" spans="1:2" ht="12.75">
      <c r="A32" s="1">
        <v>12</v>
      </c>
      <c r="B32" s="1" t="s">
        <v>125</v>
      </c>
    </row>
    <row r="34" spans="2:5" ht="12.75">
      <c r="B34" s="1" t="s">
        <v>89</v>
      </c>
      <c r="E34" s="28" t="s">
        <v>133</v>
      </c>
    </row>
    <row r="35" spans="2:5" ht="12.75">
      <c r="B35" t="s">
        <v>130</v>
      </c>
      <c r="E35" s="7">
        <v>3552</v>
      </c>
    </row>
    <row r="36" spans="2:5" ht="12.75">
      <c r="B36" t="s">
        <v>131</v>
      </c>
      <c r="E36" s="7">
        <v>10000</v>
      </c>
    </row>
    <row r="37" spans="2:5" ht="12.75">
      <c r="B37" t="s">
        <v>132</v>
      </c>
      <c r="E37" s="7">
        <v>16</v>
      </c>
    </row>
    <row r="38" ht="13.5" thickBot="1">
      <c r="E38" s="27">
        <f>SUM(E35:E37)</f>
        <v>13568</v>
      </c>
    </row>
    <row r="40" spans="2:5" ht="12.75">
      <c r="B40" s="1" t="s">
        <v>93</v>
      </c>
      <c r="E40" s="28" t="s">
        <v>133</v>
      </c>
    </row>
    <row r="41" spans="2:5" ht="12.75">
      <c r="B41" t="s">
        <v>134</v>
      </c>
      <c r="E41" s="7">
        <v>10000</v>
      </c>
    </row>
    <row r="42" spans="2:5" ht="12.75">
      <c r="B42" t="s">
        <v>135</v>
      </c>
      <c r="E42" s="7">
        <v>35840</v>
      </c>
    </row>
    <row r="43" ht="13.5" thickBot="1">
      <c r="E43" s="27">
        <f>SUM(E41:E42)</f>
        <v>45840</v>
      </c>
    </row>
    <row r="45" spans="1:2" ht="12.75">
      <c r="A45" s="1">
        <v>13</v>
      </c>
      <c r="B45" t="s">
        <v>105</v>
      </c>
    </row>
    <row r="46" ht="12.75">
      <c r="B46" t="s">
        <v>140</v>
      </c>
    </row>
    <row r="48" spans="1:2" ht="12.75">
      <c r="A48" s="1">
        <v>14</v>
      </c>
      <c r="B48" t="s">
        <v>141</v>
      </c>
    </row>
    <row r="50" spans="1:2" ht="12.75">
      <c r="A50" s="1">
        <v>15</v>
      </c>
      <c r="B50" t="s">
        <v>104</v>
      </c>
    </row>
    <row r="52" spans="1:2" ht="12.75">
      <c r="A52" s="1">
        <v>16</v>
      </c>
      <c r="B52" s="1" t="s">
        <v>106</v>
      </c>
    </row>
    <row r="53" spans="6:8" ht="12.75">
      <c r="F53" s="5"/>
      <c r="G53" s="5" t="s">
        <v>109</v>
      </c>
      <c r="H53" s="5" t="s">
        <v>178</v>
      </c>
    </row>
    <row r="54" spans="6:8" ht="12.75">
      <c r="F54" s="5"/>
      <c r="G54" s="5" t="s">
        <v>110</v>
      </c>
      <c r="H54" s="5" t="s">
        <v>112</v>
      </c>
    </row>
    <row r="55" spans="6:8" ht="12.75">
      <c r="F55" s="5" t="s">
        <v>0</v>
      </c>
      <c r="G55" s="5" t="s">
        <v>111</v>
      </c>
      <c r="H55" s="5" t="s">
        <v>113</v>
      </c>
    </row>
    <row r="56" spans="2:8" ht="12.75">
      <c r="B56" s="1" t="s">
        <v>107</v>
      </c>
      <c r="F56" s="5" t="s">
        <v>108</v>
      </c>
      <c r="G56" s="5" t="s">
        <v>108</v>
      </c>
      <c r="H56" s="5" t="s">
        <v>108</v>
      </c>
    </row>
    <row r="57" spans="6:8" ht="12.75">
      <c r="F57" s="5" t="s">
        <v>128</v>
      </c>
      <c r="G57" s="5" t="s">
        <v>128</v>
      </c>
      <c r="H57" s="5" t="s">
        <v>128</v>
      </c>
    </row>
    <row r="58" spans="2:9" ht="12.75">
      <c r="B58" t="s">
        <v>114</v>
      </c>
      <c r="F58" s="7">
        <v>101776</v>
      </c>
      <c r="G58" s="7">
        <v>28368</v>
      </c>
      <c r="H58" s="7">
        <v>112790</v>
      </c>
      <c r="I58" s="7"/>
    </row>
    <row r="59" spans="2:9" ht="12.75">
      <c r="B59" t="s">
        <v>115</v>
      </c>
      <c r="F59" s="7">
        <v>20</v>
      </c>
      <c r="G59" s="7">
        <v>-619</v>
      </c>
      <c r="H59" s="7">
        <v>3284</v>
      </c>
      <c r="I59" s="7"/>
    </row>
    <row r="60" spans="2:9" ht="12.75">
      <c r="B60" t="s">
        <v>129</v>
      </c>
      <c r="F60" s="7">
        <v>0</v>
      </c>
      <c r="G60" s="7">
        <v>-422</v>
      </c>
      <c r="H60" s="7">
        <v>83695</v>
      </c>
      <c r="I60" s="7"/>
    </row>
    <row r="61" spans="2:9" ht="12.75">
      <c r="B61" t="s">
        <v>116</v>
      </c>
      <c r="F61" s="7">
        <v>0</v>
      </c>
      <c r="G61" s="7">
        <v>347</v>
      </c>
      <c r="H61" s="7">
        <v>23843</v>
      </c>
      <c r="I61" s="7"/>
    </row>
    <row r="62" spans="2:9" ht="12.75">
      <c r="B62" t="s">
        <v>117</v>
      </c>
      <c r="F62" s="20">
        <v>215</v>
      </c>
      <c r="G62" s="20">
        <v>-1951</v>
      </c>
      <c r="H62" s="20">
        <v>4921</v>
      </c>
      <c r="I62" s="7"/>
    </row>
    <row r="63" spans="6:9" ht="13.5" thickBot="1">
      <c r="F63" s="27">
        <f>SUM(F58:F62)</f>
        <v>102011</v>
      </c>
      <c r="G63" s="27">
        <f>SUM(G58:G62)</f>
        <v>25723</v>
      </c>
      <c r="H63" s="27">
        <f>SUM(H58:H62)</f>
        <v>228533</v>
      </c>
      <c r="I63" s="7"/>
    </row>
    <row r="64" spans="6:9" ht="12.75">
      <c r="F64" s="7"/>
      <c r="G64" s="7"/>
      <c r="H64" s="7"/>
      <c r="I64" s="7"/>
    </row>
    <row r="65" spans="6:9" ht="12.75">
      <c r="F65" s="7"/>
      <c r="G65" s="7"/>
      <c r="H65" s="7"/>
      <c r="I65" s="7"/>
    </row>
    <row r="66" spans="6:9" ht="12.75">
      <c r="F66" s="5"/>
      <c r="G66" s="5" t="s">
        <v>109</v>
      </c>
      <c r="H66" s="7"/>
      <c r="I66" s="7"/>
    </row>
    <row r="67" spans="6:9" ht="12.75">
      <c r="F67" s="5"/>
      <c r="G67" s="5" t="s">
        <v>110</v>
      </c>
      <c r="H67" s="7"/>
      <c r="I67" s="7"/>
    </row>
    <row r="68" spans="6:9" ht="12.75">
      <c r="F68" s="5" t="s">
        <v>0</v>
      </c>
      <c r="G68" s="5" t="s">
        <v>111</v>
      </c>
      <c r="H68" s="7"/>
      <c r="I68" s="7"/>
    </row>
    <row r="69" spans="2:9" ht="12.75">
      <c r="B69" s="1" t="s">
        <v>120</v>
      </c>
      <c r="F69" s="5" t="s">
        <v>108</v>
      </c>
      <c r="G69" s="5" t="s">
        <v>108</v>
      </c>
      <c r="H69" s="7"/>
      <c r="I69" s="7"/>
    </row>
    <row r="70" spans="6:9" ht="12.75">
      <c r="F70" s="5" t="s">
        <v>128</v>
      </c>
      <c r="G70" s="5" t="s">
        <v>128</v>
      </c>
      <c r="H70" s="7"/>
      <c r="I70" s="7"/>
    </row>
    <row r="71" spans="2:9" ht="12.75">
      <c r="B71" t="s">
        <v>121</v>
      </c>
      <c r="F71" s="7">
        <v>101956</v>
      </c>
      <c r="G71" s="7">
        <v>26142</v>
      </c>
      <c r="H71" s="7"/>
      <c r="I71" s="7"/>
    </row>
    <row r="72" spans="2:9" ht="12.75">
      <c r="B72" t="s">
        <v>122</v>
      </c>
      <c r="F72" s="7">
        <v>55</v>
      </c>
      <c r="G72" s="7">
        <v>-419</v>
      </c>
      <c r="H72" s="7"/>
      <c r="I72" s="7"/>
    </row>
    <row r="73" spans="6:9" ht="13.5" thickBot="1">
      <c r="F73" s="27">
        <f>SUM(F71:F72)</f>
        <v>102011</v>
      </c>
      <c r="G73" s="27">
        <f>SUM(G71:G72)</f>
        <v>25723</v>
      </c>
      <c r="H73" s="6"/>
      <c r="I73" s="7"/>
    </row>
    <row r="74" spans="6:9" ht="12.75">
      <c r="F74" s="7"/>
      <c r="G74" s="7"/>
      <c r="H74" s="7"/>
      <c r="I74" s="7"/>
    </row>
    <row r="76" spans="1:2" ht="12.75">
      <c r="A76" s="1">
        <v>17</v>
      </c>
      <c r="B76" t="s">
        <v>168</v>
      </c>
    </row>
    <row r="78" spans="1:2" ht="12.75">
      <c r="A78" s="1">
        <v>18</v>
      </c>
      <c r="B78" s="1" t="s">
        <v>126</v>
      </c>
    </row>
    <row r="79" ht="12.75">
      <c r="B79" s="2" t="s">
        <v>151</v>
      </c>
    </row>
    <row r="80" ht="12.75">
      <c r="B80" s="2" t="s">
        <v>152</v>
      </c>
    </row>
    <row r="81" ht="12.75">
      <c r="B81" t="s">
        <v>153</v>
      </c>
    </row>
    <row r="82" ht="12.75">
      <c r="B82" t="s">
        <v>154</v>
      </c>
    </row>
    <row r="83" ht="12.75">
      <c r="B83" t="s">
        <v>155</v>
      </c>
    </row>
    <row r="85" spans="1:2" ht="12.75">
      <c r="A85" s="1">
        <v>19</v>
      </c>
      <c r="B85" s="1" t="s">
        <v>127</v>
      </c>
    </row>
    <row r="86" ht="12.75">
      <c r="B86" s="2" t="s">
        <v>172</v>
      </c>
    </row>
    <row r="87" ht="12.75">
      <c r="B87" s="2" t="s">
        <v>173</v>
      </c>
    </row>
    <row r="88" ht="12.75">
      <c r="B88" s="2"/>
    </row>
    <row r="89" ht="12.75">
      <c r="B89" s="2" t="s">
        <v>174</v>
      </c>
    </row>
    <row r="90" ht="12.75">
      <c r="B90" t="s">
        <v>175</v>
      </c>
    </row>
    <row r="92" spans="1:2" ht="12.75">
      <c r="A92" s="1">
        <v>20</v>
      </c>
      <c r="B92" t="s">
        <v>169</v>
      </c>
    </row>
    <row r="94" spans="1:2" ht="12.75">
      <c r="A94" s="1">
        <v>21</v>
      </c>
      <c r="B94" s="1" t="s">
        <v>123</v>
      </c>
    </row>
    <row r="95" ht="12.75">
      <c r="B95" t="s">
        <v>176</v>
      </c>
    </row>
    <row r="96" ht="12.75">
      <c r="B96" t="s">
        <v>177</v>
      </c>
    </row>
    <row r="97" ht="12.75">
      <c r="C97" s="23"/>
    </row>
    <row r="98" spans="1:3" ht="12.75">
      <c r="A98" s="1">
        <v>22</v>
      </c>
      <c r="B98" s="1" t="s">
        <v>148</v>
      </c>
      <c r="C98" s="23"/>
    </row>
    <row r="99" spans="2:11" ht="12.75">
      <c r="B99" s="29" t="s">
        <v>170</v>
      </c>
      <c r="C99" s="29"/>
      <c r="D99" s="29"/>
      <c r="E99" s="30"/>
      <c r="F99" s="29"/>
      <c r="G99" s="29"/>
      <c r="H99" s="29"/>
      <c r="I99" s="29"/>
      <c r="J99" s="29"/>
      <c r="K99" s="29"/>
    </row>
    <row r="100" spans="2:11" ht="12.75">
      <c r="B100" s="29" t="s">
        <v>149</v>
      </c>
      <c r="C100" s="29"/>
      <c r="D100" s="29"/>
      <c r="E100" s="30"/>
      <c r="F100" s="29"/>
      <c r="G100" s="29"/>
      <c r="H100" s="29"/>
      <c r="I100" s="29"/>
      <c r="J100" s="29"/>
      <c r="K100" s="29"/>
    </row>
    <row r="101" spans="2:11" ht="12.75">
      <c r="B101" s="29" t="s">
        <v>150</v>
      </c>
      <c r="C101" s="29"/>
      <c r="D101" s="29"/>
      <c r="E101" s="30"/>
      <c r="F101" s="29"/>
      <c r="G101" s="29"/>
      <c r="H101" s="29"/>
      <c r="I101" s="29"/>
      <c r="J101" s="29"/>
      <c r="K101" s="29"/>
    </row>
    <row r="102" spans="2:11" ht="12.75">
      <c r="B102" s="29"/>
      <c r="C102" s="29"/>
      <c r="D102" s="29"/>
      <c r="E102" s="30"/>
      <c r="F102" s="29"/>
      <c r="G102" s="29"/>
      <c r="H102" s="29"/>
      <c r="I102" s="29"/>
      <c r="J102" s="29"/>
      <c r="K102" s="29"/>
    </row>
    <row r="103" spans="2:11" ht="12.75">
      <c r="B103" s="29"/>
      <c r="C103" s="29"/>
      <c r="D103" s="29"/>
      <c r="E103" s="30"/>
      <c r="F103" s="29"/>
      <c r="G103" s="29"/>
      <c r="H103" s="29"/>
      <c r="I103" s="29"/>
      <c r="J103" s="29"/>
      <c r="K103" s="29"/>
    </row>
    <row r="104" spans="2:11" ht="12.75">
      <c r="B104" s="29"/>
      <c r="C104" s="29"/>
      <c r="D104" s="29"/>
      <c r="E104" s="30"/>
      <c r="F104" s="29"/>
      <c r="G104" s="29"/>
      <c r="H104" s="29"/>
      <c r="I104" s="29"/>
      <c r="J104" s="29"/>
      <c r="K104" s="29"/>
    </row>
  </sheetData>
  <printOptions/>
  <pageMargins left="0.75" right="0.56" top="0.45" bottom="0.45" header="0.5" footer="0.5"/>
  <pageSetup fitToHeight="2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Syarikat Ismail Ibrahim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MITRAJAYA</dc:creator>
  <cp:keywords/>
  <dc:description/>
  <cp:lastModifiedBy>WWYONG</cp:lastModifiedBy>
  <cp:lastPrinted>2000-01-13T02:28:16Z</cp:lastPrinted>
  <dcterms:created xsi:type="dcterms:W3CDTF">1998-07-21T03:21:55Z</dcterms:created>
  <dcterms:modified xsi:type="dcterms:W3CDTF">2000-01-14T02:32:10Z</dcterms:modified>
  <cp:category/>
  <cp:version/>
  <cp:contentType/>
  <cp:contentStatus/>
</cp:coreProperties>
</file>