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75" windowWidth="7995" windowHeight="4905" tabRatio="523" activeTab="0"/>
  </bookViews>
  <sheets>
    <sheet name="IS" sheetId="1" r:id="rId1"/>
    <sheet name="BS" sheetId="2" r:id="rId2"/>
    <sheet name="CF" sheetId="3" r:id="rId3"/>
    <sheet name="EQ" sheetId="4" r:id="rId4"/>
    <sheet name="NT" sheetId="5" r:id="rId5"/>
  </sheets>
  <definedNames>
    <definedName name="_xlnm.Print_Area" localSheetId="1">'BS'!$A$15:$J$66</definedName>
    <definedName name="_xlnm.Print_Area" localSheetId="2">'CF'!$A$1:$L$60</definedName>
    <definedName name="_xlnm.Print_Area" localSheetId="0">'IS'!$A$1:$L$60</definedName>
    <definedName name="_xlnm.Print_Area" localSheetId="4">'NT'!$A$1:$M$212</definedName>
    <definedName name="_xlnm.Print_Titles" localSheetId="1">'BS'!$1:$14</definedName>
    <definedName name="_xlnm.Print_Titles" localSheetId="3">'EQ'!$1:$8</definedName>
    <definedName name="_xlnm.Print_Titles" localSheetId="4">'NT'!$1:$8</definedName>
  </definedNames>
  <calcPr fullCalcOnLoad="1" fullPrecision="0"/>
</workbook>
</file>

<file path=xl/sharedStrings.xml><?xml version="1.0" encoding="utf-8"?>
<sst xmlns="http://schemas.openxmlformats.org/spreadsheetml/2006/main" count="418" uniqueCount="299">
  <si>
    <t>The significant accounting policies adopted are consistent with those of the audited financial statements for the year ended 30 June 2007 except for the adoption of the following new/revised Financial Reporting Standards ("FRS") effective for the financial period beginning 1 July 2007:</t>
  </si>
  <si>
    <t>FRS 112</t>
  </si>
  <si>
    <t>Income Taxes</t>
  </si>
  <si>
    <t>Employee Benefits - Actuarial Gains and Losses, Group Plans and Disclosures</t>
  </si>
  <si>
    <r>
      <t>Amendment to FRS 119</t>
    </r>
    <r>
      <rPr>
        <vertAlign val="subscript"/>
        <sz val="10"/>
        <rFont val="Arial Narrow"/>
        <family val="2"/>
      </rPr>
      <t>2004</t>
    </r>
  </si>
  <si>
    <t>FRS 112: Income Taxes</t>
  </si>
  <si>
    <r>
      <t>Prior to 1 July 2007, the Group do not recognise deferred tax assets on unused reinvestment allowances as required by paragraph 36 of FRS 112</t>
    </r>
    <r>
      <rPr>
        <vertAlign val="subscript"/>
        <sz val="10"/>
        <rFont val="Arial Narrow"/>
        <family val="2"/>
      </rPr>
      <t>2004</t>
    </r>
    <r>
      <rPr>
        <sz val="10"/>
        <rFont val="Arial Narrow"/>
        <family val="2"/>
      </rPr>
      <t>: Income Taxes. Under the revised FRS 112: Income Taxes, the Group had recognised deferred tax assets on such unused reinvestment allowances to the extent that it is probable that future taxable profit will be available against which the unused reinvestment allowances can be utilised.</t>
    </r>
  </si>
  <si>
    <t>(Note A2(a))</t>
  </si>
  <si>
    <t>Effect of adopting FRS 112</t>
  </si>
  <si>
    <t>Apart from the above, there were no other changes in the composition of the Group for the financial quarter under review.</t>
  </si>
  <si>
    <t>Hire purchase payable</t>
  </si>
  <si>
    <t>(Incorporated in Malaysia)</t>
  </si>
  <si>
    <t>RM '000</t>
  </si>
  <si>
    <t>BY ORDER OF THE BOARD</t>
  </si>
  <si>
    <t>CHAI CHURN HWA (MAICSA 0811600)</t>
  </si>
  <si>
    <t>Company Secretaries</t>
  </si>
  <si>
    <t>Penang</t>
  </si>
  <si>
    <t xml:space="preserve"> </t>
  </si>
  <si>
    <t>RM'000</t>
  </si>
  <si>
    <t>Current Assets</t>
  </si>
  <si>
    <t>Current Liabilities</t>
  </si>
  <si>
    <t>Secured</t>
  </si>
  <si>
    <t>Unsecured</t>
  </si>
  <si>
    <t>Bank overdrafts</t>
  </si>
  <si>
    <t xml:space="preserve">Taxation </t>
  </si>
  <si>
    <t>a)</t>
  </si>
  <si>
    <t>b)</t>
  </si>
  <si>
    <t>Dividend</t>
  </si>
  <si>
    <t>Current</t>
  </si>
  <si>
    <t>Preceding Year</t>
  </si>
  <si>
    <t>Year</t>
  </si>
  <si>
    <t>Corresponding</t>
  </si>
  <si>
    <t>To Date</t>
  </si>
  <si>
    <t>Period</t>
  </si>
  <si>
    <t>Financial Year</t>
  </si>
  <si>
    <t>As At Preceding</t>
  </si>
  <si>
    <t>Short term borrowings</t>
  </si>
  <si>
    <t>Bills Discounted</t>
  </si>
  <si>
    <t>check balance</t>
  </si>
  <si>
    <t>Income tax</t>
  </si>
  <si>
    <t>Deferred tax</t>
  </si>
  <si>
    <t>Revolving credit</t>
  </si>
  <si>
    <t>Export credit refinancing</t>
  </si>
  <si>
    <t>Current portion of term loan</t>
  </si>
  <si>
    <t>Quarter Ended</t>
  </si>
  <si>
    <t>End</t>
  </si>
  <si>
    <t>Long term borrowings</t>
  </si>
  <si>
    <t>Term loan</t>
  </si>
  <si>
    <t>Quarter</t>
  </si>
  <si>
    <t xml:space="preserve">a) </t>
  </si>
  <si>
    <t xml:space="preserve">Revenue </t>
  </si>
  <si>
    <t xml:space="preserve">(Incorporated in Malaysia) </t>
  </si>
  <si>
    <t xml:space="preserve">Operating expenses </t>
  </si>
  <si>
    <t xml:space="preserve">Other operating income </t>
  </si>
  <si>
    <t xml:space="preserve">Finance cost </t>
  </si>
  <si>
    <t xml:space="preserve">- Diluted </t>
  </si>
  <si>
    <t xml:space="preserve">Minority Interest </t>
  </si>
  <si>
    <t>CONDENSED CONSOLIDATED CASH FLOW STATEMENT</t>
  </si>
  <si>
    <t>Non-cash items</t>
  </si>
  <si>
    <t>Non-operating items</t>
  </si>
  <si>
    <t>Changes in working capital</t>
  </si>
  <si>
    <t>Net change in current assets</t>
  </si>
  <si>
    <t>Net change in current liabilities</t>
  </si>
  <si>
    <t>Investing activities</t>
  </si>
  <si>
    <t>Equity investments</t>
  </si>
  <si>
    <t>Other investments</t>
  </si>
  <si>
    <t>Financing activities</t>
  </si>
  <si>
    <t>Transactions with owners as owners</t>
  </si>
  <si>
    <t>Bank borrowings</t>
  </si>
  <si>
    <t>Net change in cash and cash equivalents</t>
  </si>
  <si>
    <t>Cash and cash equivalents at beginning of the period</t>
  </si>
  <si>
    <t>Cash and cash equivalents at end of the period</t>
  </si>
  <si>
    <t xml:space="preserve">Non Distributable </t>
  </si>
  <si>
    <t xml:space="preserve">Distributable </t>
  </si>
  <si>
    <t xml:space="preserve">Share capital </t>
  </si>
  <si>
    <t xml:space="preserve">Share premium </t>
  </si>
  <si>
    <t xml:space="preserve">Revaluation reserve </t>
  </si>
  <si>
    <t xml:space="preserve">Other capital reserve </t>
  </si>
  <si>
    <t xml:space="preserve">Retained profit </t>
  </si>
  <si>
    <t xml:space="preserve">Total </t>
  </si>
  <si>
    <t>Restated balance</t>
  </si>
  <si>
    <t>As At End Of</t>
  </si>
  <si>
    <t>EXPLANATORY NOTES TO CONDENSED FINANCIAL STATEMENTS</t>
  </si>
  <si>
    <t>Dividends paid</t>
  </si>
  <si>
    <t xml:space="preserve">Segment Information </t>
  </si>
  <si>
    <t>Material Subsequent Events</t>
  </si>
  <si>
    <t>Effect of Changes in the Composition of the Group</t>
  </si>
  <si>
    <t xml:space="preserve">Financial </t>
  </si>
  <si>
    <t>Year ended</t>
  </si>
  <si>
    <t>Ended</t>
  </si>
  <si>
    <t>Contingent Liabilities or Assets</t>
  </si>
  <si>
    <t xml:space="preserve">Current Year Prospects </t>
  </si>
  <si>
    <t>Profit Forecast</t>
  </si>
  <si>
    <t>Sale of Unquoted Investments and/or Properties</t>
  </si>
  <si>
    <t>Purchases and sales of quoted securities</t>
  </si>
  <si>
    <t>There were no purchases or sales of quoted securities for the current quarter and financial year to date.</t>
  </si>
  <si>
    <t>Status of corporate proposal</t>
  </si>
  <si>
    <t>Group Borrowings and Debt Securities</t>
  </si>
  <si>
    <t xml:space="preserve">Changes in Material Litigation </t>
  </si>
  <si>
    <t>CONDENSED CONSOLIDATED INCOME STATEMENTS</t>
  </si>
  <si>
    <t>CONDENSED CONSOLIDATED BALANCE SHEETS</t>
  </si>
  <si>
    <t xml:space="preserve">Interest paid </t>
  </si>
  <si>
    <t xml:space="preserve">Retirement benefit paid </t>
  </si>
  <si>
    <t xml:space="preserve">Prior year adjustments </t>
  </si>
  <si>
    <t>Operating profit before changes in working capital</t>
  </si>
  <si>
    <t xml:space="preserve">Seasonal or Cyclical Factors </t>
  </si>
  <si>
    <t xml:space="preserve">Nature and Amount of Unusual Items </t>
  </si>
  <si>
    <t>Nature and Amount of Changes in Estimates</t>
  </si>
  <si>
    <t>The contingent liabilities for the Group are as follows :</t>
  </si>
  <si>
    <t xml:space="preserve">Review of Performance </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</si>
  <si>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</si>
  <si>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</si>
  <si>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</si>
  <si>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</si>
  <si>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</si>
  <si>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</si>
  <si>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</si>
  <si>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</si>
  <si>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</si>
  <si>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</si>
  <si>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</si>
  <si>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</si>
  <si>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</si>
  <si>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</si>
  <si>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</si>
  <si>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</si>
  <si>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</si>
  <si>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</si>
  <si>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</si>
  <si>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</si>
  <si>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</si>
  <si>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</si>
  <si>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</si>
  <si>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</si>
  <si>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</si>
  <si>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Comparison with Immediate Preceding Quarter's Results</t>
  </si>
  <si>
    <t xml:space="preserve">Off Balance Sheet Financial Instruments </t>
  </si>
  <si>
    <t>Number of ordinary shares ('000)</t>
  </si>
  <si>
    <t xml:space="preserve">As at beginning of the period </t>
  </si>
  <si>
    <t xml:space="preserve">Effects of weighted average number of shares issued during the year </t>
  </si>
  <si>
    <t>There are no major changes in estimates from those of the prior financial year which have a material effect in the current quarter.</t>
  </si>
  <si>
    <t>Deposits, cash &amp; bank balances</t>
  </si>
  <si>
    <t>Individual Quarter</t>
  </si>
  <si>
    <t>Cash and cash equivalents at end of the period consist of :-</t>
  </si>
  <si>
    <t xml:space="preserve">Bankers' acceptances and trust receipts </t>
  </si>
  <si>
    <t>1st Quarter</t>
  </si>
  <si>
    <t>Exchange Reserve</t>
  </si>
  <si>
    <t>2nd Quarter</t>
  </si>
  <si>
    <t>Effects of Exchange Rate Changes</t>
  </si>
  <si>
    <t>Basic weighted average number of shares</t>
  </si>
  <si>
    <t>Authorisation For Issue</t>
  </si>
  <si>
    <t>3rd Quarter</t>
  </si>
  <si>
    <t>Hire Purchase Payable</t>
  </si>
  <si>
    <t>Audited</t>
  </si>
  <si>
    <t>30/9/03</t>
  </si>
  <si>
    <t>31/12/2003</t>
  </si>
  <si>
    <t>Unaudited</t>
  </si>
  <si>
    <t>Current Year</t>
  </si>
  <si>
    <t>Malaysia</t>
  </si>
  <si>
    <t>Other Asia-Pacific countries</t>
  </si>
  <si>
    <t>Middle East countries</t>
  </si>
  <si>
    <t>European countries</t>
  </si>
  <si>
    <t xml:space="preserve">Effect of share options </t>
  </si>
  <si>
    <t>Diluted weighted average number of shares</t>
  </si>
  <si>
    <t xml:space="preserve">PART B : REQUIREMENTS OF PARA 9.22 BMSB LISTING REQUIREMENTS </t>
  </si>
  <si>
    <t>No dividend was paid during the current quarter.</t>
  </si>
  <si>
    <t>The directors are of the opinion that all inter-segment transfers have been entered into in the normal course of business and have been established  on terms and conditions that are not materially different from that obtainable in transactions with unrelated parties.  Those transfers are eliminated on consolidation.</t>
  </si>
  <si>
    <r>
      <t>CHEE WAH CORPORATION BERHAD</t>
    </r>
    <r>
      <rPr>
        <sz val="10"/>
        <rFont val="Arial Narrow"/>
        <family val="2"/>
      </rPr>
      <t>(32250-D)</t>
    </r>
  </si>
  <si>
    <r>
      <t xml:space="preserve">CHEE WAH CORPORATION BERHAD </t>
    </r>
    <r>
      <rPr>
        <sz val="10"/>
        <rFont val="Arial Narrow"/>
        <family val="2"/>
      </rPr>
      <t>(32250-D)</t>
    </r>
  </si>
  <si>
    <t>Cumulative Quarter</t>
  </si>
  <si>
    <t>CONDENSED CONSOLIDATED STATEMENTS OF CHANGES IN EQUITY</t>
  </si>
  <si>
    <t xml:space="preserve">- Basic   </t>
  </si>
  <si>
    <t>Adjustments for non-cash flow items :</t>
  </si>
  <si>
    <t xml:space="preserve">Income tax  </t>
  </si>
  <si>
    <t>African and American Countries</t>
  </si>
  <si>
    <t>Onshore Foreign Currency Loan</t>
  </si>
  <si>
    <t>Over provision in prior year</t>
  </si>
  <si>
    <t>No interim dividend has been recommended.</t>
  </si>
  <si>
    <t xml:space="preserve">PART A : REQUIREMENTS OF FRS 134 INTERIM FINANCIAL REPORTING </t>
  </si>
  <si>
    <t>The Group's activities fall within one business segment being the manufacture and sale of stationery and printing materials which are predominantly carried out in Malaysia. Apart from revenue from external customers by location of customers which are shown below, the required segmental information has already been disclosed in the interim financial statements:</t>
  </si>
  <si>
    <t>c)</t>
  </si>
  <si>
    <t>All borrowings are denominated in Ringgit Malaysia.</t>
  </si>
  <si>
    <t>Retained profit / (Accumulated loss)</t>
  </si>
  <si>
    <t>Proceeds from insurance claim</t>
  </si>
  <si>
    <t>Attributable to:</t>
  </si>
  <si>
    <t xml:space="preserve">Inventories </t>
  </si>
  <si>
    <t xml:space="preserve">Trade and other receivables </t>
  </si>
  <si>
    <t xml:space="preserve">Tax recoverable </t>
  </si>
  <si>
    <t>ASSETS</t>
  </si>
  <si>
    <t>Non-Current Assets</t>
  </si>
  <si>
    <t>TOTAL ASSETS</t>
  </si>
  <si>
    <t xml:space="preserve">Trade and other payables </t>
  </si>
  <si>
    <t>Provision for taxation</t>
  </si>
  <si>
    <t>Share capital</t>
  </si>
  <si>
    <t>Reserves</t>
  </si>
  <si>
    <t>Equity Attributable To Equity Holders Of The Parent</t>
  </si>
  <si>
    <t>Total Equity</t>
  </si>
  <si>
    <t>Non-Current Liabilities</t>
  </si>
  <si>
    <t>Total Liabilities</t>
  </si>
  <si>
    <t>TOTAL EQUITY AND LIABILITIES</t>
  </si>
  <si>
    <t>EQUITY AND LIABILITIES</t>
  </si>
  <si>
    <t>Minority Interest</t>
  </si>
  <si>
    <t>Attributable to Equity Holders of the Parent</t>
  </si>
  <si>
    <t>Net Assets per Share Attributable to Ordinary Equity Holders of the Parent (sen)</t>
  </si>
  <si>
    <t xml:space="preserve">Property, plant and equipment </t>
  </si>
  <si>
    <t>Prepaid lease payments</t>
  </si>
  <si>
    <t xml:space="preserve">Goodwill on consolidation </t>
  </si>
  <si>
    <t>Deferred tax assets</t>
  </si>
  <si>
    <t xml:space="preserve">Long term borrowings </t>
  </si>
  <si>
    <t>Deferred tax liabilities</t>
  </si>
  <si>
    <t xml:space="preserve">Deferred liabilities </t>
  </si>
  <si>
    <t xml:space="preserve">    Equity holders of the parent</t>
  </si>
  <si>
    <t xml:space="preserve">    Minority interest</t>
  </si>
  <si>
    <t>3 months quarter ended 
30 September 2006</t>
  </si>
  <si>
    <t>Balance as at 01/07/2006</t>
  </si>
  <si>
    <t>Changes in Accounting Policies</t>
  </si>
  <si>
    <t>Cash and bank balances</t>
  </si>
  <si>
    <t>Comparatives</t>
  </si>
  <si>
    <t>Previously stated</t>
  </si>
  <si>
    <t>Restated</t>
  </si>
  <si>
    <t>Adjustment</t>
  </si>
  <si>
    <t>Basis of Preparation</t>
  </si>
  <si>
    <t>The interim financial statements have been prepared under the historical cost convention except for the revaluation of certain factory buildings included within property, plant and equipment.</t>
  </si>
  <si>
    <t xml:space="preserve">   recognised in income statement</t>
  </si>
  <si>
    <t xml:space="preserve">Share 
capital </t>
  </si>
  <si>
    <t xml:space="preserve">     ordinary equity holders of the parent:</t>
  </si>
  <si>
    <t>Acquisition of shares from minority interest</t>
  </si>
  <si>
    <t>The following comparative amounts have been restated due to the adoption of new/revised FRSs:</t>
  </si>
  <si>
    <t>Non-Current Assets Held For Sale</t>
  </si>
  <si>
    <t xml:space="preserve">There were no profit forecasts published. </t>
  </si>
  <si>
    <t>Issue of shares in subsidiary companies</t>
  </si>
  <si>
    <t>Disposal of shares to minority interest</t>
  </si>
  <si>
    <t>Year Quarter</t>
  </si>
  <si>
    <t>Year To Date</t>
  </si>
  <si>
    <t xml:space="preserve">  recognised directly in equity</t>
  </si>
  <si>
    <t>Effect of adopting FRS 3</t>
  </si>
  <si>
    <t xml:space="preserve">   the period</t>
  </si>
  <si>
    <t>Total recognised income and expenses for</t>
  </si>
  <si>
    <t>Exchange reserve, representing net gain not</t>
  </si>
  <si>
    <t>30/06/2007</t>
  </si>
  <si>
    <t>There are no items affecting the current quarter's assets, liabilities, equity, net income or cash flows that are unusual because of their nature, size or incidence.</t>
  </si>
  <si>
    <t>Balance as at 01/07/2007</t>
  </si>
  <si>
    <t>There were no contingent assets as at the end of the current quarter or last financial year ended 30 June 2007.</t>
  </si>
  <si>
    <t xml:space="preserve">There were no sale of unquoted investments and/or properties for the current quarter and financial year to date.
</t>
  </si>
  <si>
    <t>Exchange reserve, representing net loss</t>
  </si>
  <si>
    <t>Profit  for the period</t>
  </si>
  <si>
    <t>Tax paid</t>
  </si>
  <si>
    <t>Net cash flows used in operating activities</t>
  </si>
  <si>
    <t xml:space="preserve">Net cash flows (used in) / from investing activities </t>
  </si>
  <si>
    <t xml:space="preserve">Net cash flows from financing activities </t>
  </si>
  <si>
    <t>Earnings per share (sen)</t>
  </si>
  <si>
    <t>Net Assets per Share Attributable to Ordinary Equity Holders of 
      the Parent (sen)</t>
  </si>
  <si>
    <t>(Restated)</t>
  </si>
  <si>
    <t>At 30 June 2007</t>
  </si>
  <si>
    <t>Retained profits carried forward</t>
  </si>
  <si>
    <t>The principal effects of the changes in accounting policies resulting from the adoption of the new/revised FRSs are discussed below:</t>
  </si>
  <si>
    <t>Barring any unforeseen circumstances, the Board expects the Group's results to improve during the current financial year ending 30 June 2008.</t>
  </si>
  <si>
    <t>Net deferred tax (assets) / liabilities</t>
  </si>
  <si>
    <r>
      <t>The adoption of FRS 119</t>
    </r>
    <r>
      <rPr>
        <vertAlign val="subscript"/>
        <sz val="10"/>
        <rFont val="Arial Narrow"/>
        <family val="2"/>
      </rPr>
      <t>2004</t>
    </r>
    <r>
      <rPr>
        <sz val="10"/>
        <rFont val="Arial Narrow"/>
        <family val="2"/>
      </rPr>
      <t xml:space="preserve"> does not have any significant financial impact on the Group.</t>
    </r>
  </si>
  <si>
    <t>The interim financial statements are unaudited and have been prepared in accordance with the requirements of FRS 134, Interim Financial Reporting and paragraph 9.22 of the Bursa Malaysia Securities Berhad ("BMSB") Listing Requirements. These explanatory notes attached to the interim financial statements provide an explanation of events and transactions that are significant to an understanding of the changes in the financial position and performance of the Group since the financial year ended 30 June 2007.</t>
  </si>
  <si>
    <t>Issuance, Repurchases and Repayments of Debt and Equity Securities</t>
  </si>
  <si>
    <t xml:space="preserve">There were no issuance, repurchase and repayment of debt and equity securities during the current quarter. </t>
  </si>
  <si>
    <t>The Board of Directors of CHEE WAH CORPORATION BERHAD is pleased to announce the consolidated results for the second quarter ended 31 December 2007. The figures have not been audited.</t>
  </si>
  <si>
    <t>31/12/2007</t>
  </si>
  <si>
    <t>31/12/2006</t>
  </si>
  <si>
    <t>6 Months Ended</t>
  </si>
  <si>
    <t>6 months quarter ended 
31 December</t>
  </si>
  <si>
    <t>Balance as at 31/12/2006</t>
  </si>
  <si>
    <t>Profit for the period</t>
  </si>
  <si>
    <t>Balance as at 31/12/2007</t>
  </si>
  <si>
    <t>Quarter ended 31 December 2006</t>
  </si>
  <si>
    <t>Profit attributable to equity holders of the parent</t>
  </si>
  <si>
    <t>Issue of share in subsidiary company</t>
  </si>
  <si>
    <t>Acquisition of subsidiary company</t>
  </si>
  <si>
    <t>There are no material events subsequent to the end of the current quarter that have not been reflected in the financial statements for the current quarter.</t>
  </si>
  <si>
    <t>Breakdown of taxation as at  31 December 2007 is as follows:</t>
  </si>
  <si>
    <t>There were no other corporate proposals which have been announced but not completed as at 8 February 2008.</t>
  </si>
  <si>
    <t>Group borrowings as at 31 December 2007 are as follows:</t>
  </si>
  <si>
    <t>The Interim Financial Statements were authorised for issue by the Board of Directors in accordance with a resolution of the directors on 14 February 2008.</t>
  </si>
  <si>
    <t>14 February 2008</t>
  </si>
  <si>
    <t>The Group is not engaged in any material litigation as at 8 February 2008.</t>
  </si>
  <si>
    <t>KHOR LEE NEE (MAICSA 7025554)</t>
  </si>
  <si>
    <t xml:space="preserve">Profit from operations </t>
  </si>
  <si>
    <t>Profit before tax</t>
  </si>
  <si>
    <t xml:space="preserve">Profit before tax </t>
  </si>
  <si>
    <t xml:space="preserve">Earnings per share (sen) attributable to </t>
  </si>
  <si>
    <t>Cumulative Quarter ended 31 December 2006</t>
  </si>
  <si>
    <t>The Group recorded a profit before tax of RM0.216 million in the current quarter as compared to a profit before tax of RM0.161 million recorded in the immediate preceding quarter. There are no exceptional operational or economic factors which have contributed to any changes in the results of the current quarter.</t>
  </si>
  <si>
    <t>Earnings Per Share</t>
  </si>
  <si>
    <t>Profit for the period (RM'000)</t>
  </si>
  <si>
    <t xml:space="preserve">Basic earnings per share (sen) </t>
  </si>
  <si>
    <t xml:space="preserve">Diluted earnings per share (sen) </t>
  </si>
  <si>
    <t>The effect on the basic earnings per share for the current year quarter arising from the assumed conversion of the outstanding ESOS option is anti-dilutive.  Accordingly, the diluted earnings per share for the current year quarter is presented as equal to basic earnings per share.</t>
  </si>
  <si>
    <t>There were no financial instruments with off balance sheet risk as at 8 February 2008.</t>
  </si>
  <si>
    <t>Because the revised accounting policy has been applied restrospectively, the changes have resulted in certain comparative figures being restated as disclosed under Note A3. The adoption of the FRS does not have any significant financial impact in current period.</t>
  </si>
  <si>
    <t>Due to the increase in export sales, the Group has minimised the impact of seasonal or cyclical factors. However, the Group's local sales is normally higher in the second quarter as compared to the remaining quarters in the financial year.</t>
  </si>
  <si>
    <t>Campap Distributor Sdn Bhd ("CAMD"), a wholly owned subsidiary of Chee Wah Corporation Berhad ("CWCB"), had acquired a 70.39% stake in the share capital of Syarikat Kertas Nam Sun Sdn Bhd ("SKNS") representing 401,250 ordinary shares of RM1 each for a cash consideration of RM682,125 from Mr Tan Kean Eng.</t>
  </si>
  <si>
    <t>Revenue for the current quarter of RM29.114 million was higher than RM28.378 million posted in the preceding year corresponding quarter by RM0.736 million. The higher revenue was mainly due to higher local sales. The Group recorded a net profit amounting to RM0.146 million in the current quarter as compared to a net profit of RM0.347 million posted in the preceding year corresponding quarter.</t>
  </si>
  <si>
    <t>For the current quarter under review, the effective tax rate is higher than the staturoty tax rate mainly due to the change in deferred tax rate. However, for the current year to date under review, the effective tax rate is lower than the statutory tax rate mainly due to the over provision for tax in prior year.</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</si>
</sst>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 &quot;RM&quot;* #,##0_ ;_ &quot;RM&quot;* \-#,##0_ ;_ &quot;RM&quot;* &quot;-&quot;_ ;_ @_ "/>
    <numFmt numFmtId="183" formatCode="_ &quot;RM&quot;* #,##0.00_ ;_ &quot;RM&quot;* \-#,##0.00_ ;_ &quot;RM&quot;* &quot;-&quot;??_ ;_ @_ "/>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 #,##0_-;\-* #,##0_-;_-* &quot;-&quot;_-;_-@_-"/>
    <numFmt numFmtId="190" formatCode="_-&quot;NT$&quot;* #,##0.00_-;\-&quot;NT$&quot;* #,##0.00_-;_-&quot;NT$&quot;* &quot;-&quot;??_-;_-@_-"/>
    <numFmt numFmtId="191" formatCode="_-* #,##0.00_-;\-* #,##0.00_-;_-*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quot;#,##0;&quot;\&quot;\-#,##0"/>
    <numFmt numFmtId="199" formatCode="&quot;\&quot;#,##0;[Red]&quot;\&quot;\-#,##0"/>
    <numFmt numFmtId="200" formatCode="&quot;\&quot;#,##0.00;&quot;\&quot;\-#,##0.00"/>
    <numFmt numFmtId="201" formatCode="&quot;\&quot;#,##0.00;[Red]&quot;\&quot;\-#,##0.00"/>
    <numFmt numFmtId="202" formatCode="_ &quot;\&quot;* #,##0_ ;_ &quot;\&quot;* \-#,##0_ ;_ &quot;\&quot;* &quot;-&quot;_ ;_ @_ "/>
    <numFmt numFmtId="203" formatCode="_ &quot;\&quot;* #,##0.00_ ;_ &quot;\&quot;* \-#,##0.00_ ;_ &quot;\&quot;* &quot;-&quot;??_ ;_ @_ "/>
    <numFmt numFmtId="204" formatCode="#,##0.0_);\(#,##0.0\)"/>
    <numFmt numFmtId="205" formatCode="0."/>
    <numFmt numFmtId="206" formatCode="_(* #,##0.0_);_(* \(#,##0.0\);_(* &quot;-&quot;??_);_(@_)"/>
    <numFmt numFmtId="207" formatCode="_(* #,##0_);_(* \(#,##0\);_(* &quot;-&quot;??_);_(@_)"/>
    <numFmt numFmtId="208" formatCode="#,##0.0_);[Red]\(#,##0.0\)"/>
    <numFmt numFmtId="209" formatCode="0_)"/>
    <numFmt numFmtId="210" formatCode="dd/mm/yyyy"/>
    <numFmt numFmtId="211" formatCode="#,##0.0;[Red]\-#,##0.0"/>
    <numFmt numFmtId="212" formatCode="_(* #,##0.000_);_(* \(#,##0.000\);_(* &quot;-&quot;??_);_(@_)"/>
    <numFmt numFmtId="213" formatCode="_(* #,##0.0000_);_(* \(#,##0.0000\);_(* &quot;-&quot;??_);_(@_)"/>
    <numFmt numFmtId="214" formatCode="&quot;Yes&quot;;&quot;Yes&quot;;&quot;No&quot;"/>
    <numFmt numFmtId="215" formatCode="&quot;True&quot;;&quot;True&quot;;&quot;False&quot;"/>
    <numFmt numFmtId="216" formatCode="&quot;On&quot;;&quot;On&quot;;&quot;Off&quot;"/>
    <numFmt numFmtId="217" formatCode="_(* #,##0.0_);_(* \(#,##0.0\);_(* &quot;-&quot;_);_(@_)"/>
    <numFmt numFmtId="218" formatCode="_(* #,##0.00_);_(* \(#,##0.00\);_(* &quot;-&quot;_);_(@_)"/>
    <numFmt numFmtId="219" formatCode="_-* #,##0_-;\-* #,##0_-;_-* &quot;-&quot;??_-;_-@_-"/>
    <numFmt numFmtId="220" formatCode="_(* #,##0.0_);_(* \(#,##0.0\);_(* &quot;-&quot;?_);_(@_)"/>
    <numFmt numFmtId="221" formatCode="mm/dd/yy"/>
    <numFmt numFmtId="222" formatCode="d/mmm/yyyy"/>
    <numFmt numFmtId="223" formatCode="[$€-2]\ #,##0.00_);[Red]\([$€-2]\ #,##0.00\)"/>
    <numFmt numFmtId="224" formatCode="[$MYR]\ #,##0"/>
    <numFmt numFmtId="225" formatCode="[$USD]\ #,##0"/>
  </numFmts>
  <fonts count="34">
    <font>
      <sz val="10"/>
      <name val="Arial"/>
      <family val="0"/>
    </font>
    <font>
      <b/>
      <sz val="10"/>
      <name val="Times New Roman"/>
      <family val="0"/>
    </font>
    <font>
      <i/>
      <sz val="10"/>
      <name val="Times New Roman"/>
      <family val="0"/>
    </font>
    <font>
      <b/>
      <i/>
      <sz val="10"/>
      <name val="Times New Roman"/>
      <family val="0"/>
    </font>
    <font>
      <sz val="10"/>
      <name val="Times New Roman"/>
      <family val="0"/>
    </font>
    <font>
      <sz val="10"/>
      <name val="Arial Narrow"/>
      <family val="2"/>
    </font>
    <font>
      <b/>
      <sz val="10"/>
      <name val="Arial Narrow"/>
      <family val="2"/>
    </font>
    <font>
      <sz val="8"/>
      <name val="Arial Narrow"/>
      <family val="2"/>
    </font>
    <font>
      <b/>
      <u val="single"/>
      <sz val="12"/>
      <name val="Arial Narrow"/>
      <family val="2"/>
    </font>
    <font>
      <u val="single"/>
      <sz val="10"/>
      <name val="Arial Narrow"/>
      <family val="2"/>
    </font>
    <font>
      <sz val="11"/>
      <name val="Arial Narrow"/>
      <family val="2"/>
    </font>
    <font>
      <b/>
      <sz val="12"/>
      <name val="Arial Narrow"/>
      <family val="2"/>
    </font>
    <font>
      <sz val="16"/>
      <name val="Arial Narrow"/>
      <family val="2"/>
    </font>
    <font>
      <b/>
      <u val="single"/>
      <sz val="10"/>
      <name val="Arial Narrow"/>
      <family val="2"/>
    </font>
    <font>
      <i/>
      <sz val="10"/>
      <name val="Arial Narrow"/>
      <family val="2"/>
    </font>
    <font>
      <u val="single"/>
      <sz val="10"/>
      <color indexed="12"/>
      <name val="Arial"/>
      <family val="0"/>
    </font>
    <font>
      <u val="single"/>
      <sz val="10"/>
      <color indexed="36"/>
      <name val="Arial"/>
      <family val="0"/>
    </font>
    <font>
      <vertAlign val="subscript"/>
      <sz val="10"/>
      <name val="Arial Narrow"/>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style="double"/>
      <top style="thin"/>
      <bottom style="thin"/>
    </border>
    <border>
      <left>
        <color indexed="63"/>
      </left>
      <right>
        <color indexed="63"/>
      </right>
      <top>
        <color indexed="63"/>
      </top>
      <bottom style="thin"/>
    </border>
    <border>
      <left>
        <color indexed="63"/>
      </left>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thin"/>
    </border>
  </borders>
  <cellStyleXfs count="6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1" applyNumberFormat="0" applyAlignment="0" applyProtection="0"/>
    <xf numFmtId="0" fontId="22" fillId="17"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177" fontId="4" fillId="0" borderId="0" applyFont="0" applyFill="0" applyBorder="0" applyAlignment="0" applyProtection="0"/>
    <xf numFmtId="176" fontId="4" fillId="0" borderId="0" applyFont="0" applyFill="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7" borderId="0" applyNumberFormat="0" applyBorder="0" applyAlignment="0" applyProtection="0"/>
    <xf numFmtId="0" fontId="0" fillId="0" borderId="0">
      <alignment/>
      <protection/>
    </xf>
    <xf numFmtId="0" fontId="0" fillId="4" borderId="7" applyNumberFormat="0" applyFont="0" applyAlignment="0" applyProtection="0"/>
    <xf numFmtId="0" fontId="31" fillId="16" borderId="8" applyNumberFormat="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29" fillId="0" borderId="0" applyNumberFormat="0" applyFill="0" applyBorder="0" applyAlignment="0" applyProtection="0"/>
  </cellStyleXfs>
  <cellXfs count="280">
    <xf numFmtId="37" fontId="0" fillId="0" borderId="0" xfId="0" applyAlignment="1">
      <alignment/>
    </xf>
    <xf numFmtId="0" fontId="5" fillId="0" borderId="0" xfId="57" applyFont="1" applyBorder="1" applyAlignment="1" applyProtection="1">
      <alignment horizontal="left"/>
      <protection hidden="1"/>
    </xf>
    <xf numFmtId="37" fontId="5" fillId="0" borderId="10" xfId="0" applyFont="1" applyBorder="1" applyAlignment="1" applyProtection="1">
      <alignment/>
      <protection hidden="1"/>
    </xf>
    <xf numFmtId="37" fontId="5" fillId="0" borderId="11" xfId="0" applyFont="1" applyBorder="1" applyAlignment="1" applyProtection="1">
      <alignment/>
      <protection hidden="1"/>
    </xf>
    <xf numFmtId="37" fontId="6" fillId="0" borderId="11" xfId="0" applyFont="1" applyBorder="1" applyAlignment="1" applyProtection="1">
      <alignment horizontal="right"/>
      <protection hidden="1"/>
    </xf>
    <xf numFmtId="37" fontId="5" fillId="0" borderId="12" xfId="0" applyFont="1" applyBorder="1" applyAlignment="1" applyProtection="1">
      <alignment/>
      <protection hidden="1"/>
    </xf>
    <xf numFmtId="38" fontId="5" fillId="0" borderId="0" xfId="0" applyNumberFormat="1" applyFont="1" applyBorder="1" applyAlignment="1" applyProtection="1">
      <alignment horizontal="left" vertical="top" wrapText="1"/>
      <protection hidden="1"/>
    </xf>
    <xf numFmtId="37" fontId="0" fillId="0" borderId="0" xfId="0" applyAlignment="1" applyProtection="1">
      <alignment horizontal="left" vertical="top" wrapText="1"/>
      <protection hidden="1"/>
    </xf>
    <xf numFmtId="37" fontId="5" fillId="0" borderId="0" xfId="0" applyFont="1" applyAlignment="1" applyProtection="1">
      <alignment/>
      <protection hidden="1"/>
    </xf>
    <xf numFmtId="37" fontId="5" fillId="0" borderId="13" xfId="0" applyFont="1" applyBorder="1" applyAlignment="1" applyProtection="1">
      <alignment/>
      <protection hidden="1"/>
    </xf>
    <xf numFmtId="37" fontId="5" fillId="0" borderId="0" xfId="0" applyFont="1" applyBorder="1" applyAlignment="1" applyProtection="1">
      <alignment/>
      <protection hidden="1"/>
    </xf>
    <xf numFmtId="37" fontId="5" fillId="0" borderId="14" xfId="0" applyFont="1" applyBorder="1" applyAlignment="1" applyProtection="1">
      <alignment horizontal="left"/>
      <protection hidden="1"/>
    </xf>
    <xf numFmtId="37" fontId="5" fillId="0" borderId="0" xfId="0" applyFont="1" applyBorder="1" applyAlignment="1" applyProtection="1">
      <alignment horizontal="left" vertical="center"/>
      <protection hidden="1"/>
    </xf>
    <xf numFmtId="37" fontId="5" fillId="0" borderId="14" xfId="0" applyFont="1" applyBorder="1" applyAlignment="1" applyProtection="1">
      <alignment/>
      <protection hidden="1"/>
    </xf>
    <xf numFmtId="37" fontId="5" fillId="0" borderId="0" xfId="0" applyFont="1" applyBorder="1" applyAlignment="1" applyProtection="1">
      <alignment wrapText="1"/>
      <protection hidden="1"/>
    </xf>
    <xf numFmtId="37" fontId="5" fillId="0" borderId="0" xfId="0" applyFont="1" applyBorder="1" applyAlignment="1" applyProtection="1">
      <alignment horizontal="centerContinuous" vertical="center"/>
      <protection hidden="1"/>
    </xf>
    <xf numFmtId="37" fontId="5" fillId="0" borderId="14" xfId="0" applyFont="1" applyBorder="1" applyAlignment="1" applyProtection="1">
      <alignment horizontal="centerContinuous" vertical="center"/>
      <protection hidden="1"/>
    </xf>
    <xf numFmtId="37" fontId="7" fillId="18" borderId="15" xfId="0" applyFont="1" applyFill="1" applyBorder="1" applyAlignment="1" applyProtection="1">
      <alignment/>
      <protection hidden="1"/>
    </xf>
    <xf numFmtId="37" fontId="7" fillId="18" borderId="16" xfId="0" applyFont="1" applyFill="1" applyBorder="1" applyAlignment="1" applyProtection="1">
      <alignment/>
      <protection hidden="1"/>
    </xf>
    <xf numFmtId="37" fontId="7" fillId="0" borderId="0" xfId="0" applyFont="1" applyAlignment="1" applyProtection="1">
      <alignment/>
      <protection hidden="1"/>
    </xf>
    <xf numFmtId="37" fontId="7" fillId="0" borderId="13" xfId="0" applyFont="1" applyBorder="1" applyAlignment="1" applyProtection="1">
      <alignment/>
      <protection hidden="1"/>
    </xf>
    <xf numFmtId="0" fontId="8" fillId="0" borderId="0" xfId="57" applyFont="1" applyBorder="1" applyProtection="1">
      <alignment/>
      <protection hidden="1"/>
    </xf>
    <xf numFmtId="37" fontId="7" fillId="0" borderId="0" xfId="0" applyFont="1" applyBorder="1" applyAlignment="1" applyProtection="1">
      <alignment/>
      <protection hidden="1"/>
    </xf>
    <xf numFmtId="37" fontId="7" fillId="0" borderId="14" xfId="0" applyFont="1" applyBorder="1" applyAlignment="1" applyProtection="1">
      <alignment/>
      <protection hidden="1"/>
    </xf>
    <xf numFmtId="37" fontId="5" fillId="0" borderId="0" xfId="0" applyFont="1" applyFill="1" applyBorder="1" applyAlignment="1" applyProtection="1">
      <alignment/>
      <protection hidden="1"/>
    </xf>
    <xf numFmtId="37" fontId="5" fillId="0" borderId="0" xfId="0" applyFont="1" applyBorder="1" applyAlignment="1" applyProtection="1">
      <alignment horizontal="right"/>
      <protection hidden="1"/>
    </xf>
    <xf numFmtId="37" fontId="9" fillId="0" borderId="0" xfId="0" applyFont="1" applyBorder="1" applyAlignment="1" applyProtection="1" quotePrefix="1">
      <alignment horizontal="right"/>
      <protection hidden="1"/>
    </xf>
    <xf numFmtId="37" fontId="9" fillId="0" borderId="0" xfId="0" applyFont="1" applyBorder="1" applyAlignment="1" applyProtection="1">
      <alignment horizontal="right"/>
      <protection hidden="1"/>
    </xf>
    <xf numFmtId="222" fontId="9" fillId="0" borderId="0" xfId="0" applyNumberFormat="1" applyFont="1" applyBorder="1" applyAlignment="1" applyProtection="1" quotePrefix="1">
      <alignment horizontal="right"/>
      <protection hidden="1"/>
    </xf>
    <xf numFmtId="38" fontId="5" fillId="0" borderId="0" xfId="0" applyNumberFormat="1" applyFont="1" applyBorder="1" applyAlignment="1" applyProtection="1">
      <alignment/>
      <protection hidden="1"/>
    </xf>
    <xf numFmtId="41" fontId="5" fillId="0" borderId="0" xfId="0" applyNumberFormat="1" applyFont="1" applyBorder="1" applyAlignment="1" applyProtection="1">
      <alignment/>
      <protection hidden="1"/>
    </xf>
    <xf numFmtId="41" fontId="5" fillId="0" borderId="0" xfId="0" applyNumberFormat="1" applyFont="1" applyBorder="1" applyAlignment="1" applyProtection="1">
      <alignment horizontal="right"/>
      <protection hidden="1"/>
    </xf>
    <xf numFmtId="41" fontId="5" fillId="0" borderId="17" xfId="42" applyNumberFormat="1" applyFont="1" applyBorder="1" applyAlignment="1" applyProtection="1">
      <alignment/>
      <protection hidden="1"/>
    </xf>
    <xf numFmtId="41" fontId="5" fillId="0" borderId="17" xfId="0" applyNumberFormat="1" applyFont="1" applyBorder="1" applyAlignment="1" applyProtection="1">
      <alignment horizontal="right"/>
      <protection hidden="1"/>
    </xf>
    <xf numFmtId="41" fontId="5" fillId="0" borderId="17" xfId="0" applyNumberFormat="1" applyFont="1" applyBorder="1" applyAlignment="1" applyProtection="1">
      <alignment/>
      <protection hidden="1"/>
    </xf>
    <xf numFmtId="41" fontId="5" fillId="0" borderId="0" xfId="42" applyNumberFormat="1" applyFont="1" applyBorder="1" applyAlignment="1" applyProtection="1">
      <alignment horizontal="right"/>
      <protection hidden="1"/>
    </xf>
    <xf numFmtId="41" fontId="5" fillId="0" borderId="0" xfId="42" applyNumberFormat="1" applyFont="1" applyBorder="1" applyAlignment="1" applyProtection="1">
      <alignment horizontal="left"/>
      <protection hidden="1"/>
    </xf>
    <xf numFmtId="41" fontId="5" fillId="0" borderId="18" xfId="0" applyNumberFormat="1" applyFont="1" applyBorder="1" applyAlignment="1" applyProtection="1">
      <alignment/>
      <protection hidden="1"/>
    </xf>
    <xf numFmtId="37" fontId="5" fillId="0" borderId="17" xfId="0" applyFont="1" applyBorder="1" applyAlignment="1" applyProtection="1">
      <alignment/>
      <protection hidden="1"/>
    </xf>
    <xf numFmtId="37" fontId="5" fillId="0" borderId="0" xfId="0" applyFont="1" applyBorder="1" applyAlignment="1" applyProtection="1" quotePrefix="1">
      <alignment/>
      <protection hidden="1"/>
    </xf>
    <xf numFmtId="43" fontId="5" fillId="0" borderId="0" xfId="42" applyFont="1" applyBorder="1" applyAlignment="1" applyProtection="1">
      <alignment horizontal="right"/>
      <protection hidden="1"/>
    </xf>
    <xf numFmtId="43" fontId="5" fillId="0" borderId="0" xfId="42" applyFont="1" applyBorder="1" applyAlignment="1" applyProtection="1">
      <alignment/>
      <protection hidden="1"/>
    </xf>
    <xf numFmtId="43" fontId="5" fillId="0" borderId="0" xfId="42" applyFont="1" applyFill="1" applyBorder="1" applyAlignment="1" applyProtection="1">
      <alignment horizontal="right"/>
      <protection hidden="1"/>
    </xf>
    <xf numFmtId="43" fontId="5" fillId="0" borderId="0" xfId="42" applyFont="1" applyAlignment="1" applyProtection="1">
      <alignment/>
      <protection hidden="1"/>
    </xf>
    <xf numFmtId="43" fontId="5" fillId="0" borderId="0" xfId="42" applyFont="1" applyBorder="1" applyAlignment="1" applyProtection="1">
      <alignment horizontal="left"/>
      <protection hidden="1"/>
    </xf>
    <xf numFmtId="37" fontId="5" fillId="0" borderId="0" xfId="0" applyFont="1" applyBorder="1" applyAlignment="1" applyProtection="1" quotePrefix="1">
      <alignment horizontal="center"/>
      <protection hidden="1"/>
    </xf>
    <xf numFmtId="37" fontId="5" fillId="0" borderId="19" xfId="0" applyFont="1" applyBorder="1" applyAlignment="1" applyProtection="1">
      <alignment/>
      <protection hidden="1"/>
    </xf>
    <xf numFmtId="37" fontId="5" fillId="0" borderId="18" xfId="0" applyFont="1" applyBorder="1" applyAlignment="1" applyProtection="1">
      <alignment/>
      <protection hidden="1"/>
    </xf>
    <xf numFmtId="41" fontId="5" fillId="0" borderId="18" xfId="0" applyNumberFormat="1" applyFont="1" applyBorder="1" applyAlignment="1" applyProtection="1">
      <alignment horizontal="right"/>
      <protection hidden="1"/>
    </xf>
    <xf numFmtId="37" fontId="5" fillId="0" borderId="20" xfId="0" applyFont="1" applyBorder="1" applyAlignment="1" applyProtection="1">
      <alignment/>
      <protection hidden="1"/>
    </xf>
    <xf numFmtId="218" fontId="5" fillId="0" borderId="0" xfId="0" applyNumberFormat="1" applyFont="1" applyBorder="1" applyAlignment="1" applyProtection="1">
      <alignment/>
      <protection hidden="1"/>
    </xf>
    <xf numFmtId="218" fontId="5" fillId="0" borderId="0" xfId="42" applyNumberFormat="1" applyFont="1" applyBorder="1" applyAlignment="1" applyProtection="1">
      <alignment horizontal="right"/>
      <protection hidden="1"/>
    </xf>
    <xf numFmtId="218" fontId="5" fillId="0" borderId="0" xfId="0" applyNumberFormat="1" applyFont="1" applyBorder="1" applyAlignment="1" applyProtection="1">
      <alignment horizontal="right"/>
      <protection hidden="1"/>
    </xf>
    <xf numFmtId="39" fontId="5" fillId="0" borderId="0" xfId="0" applyNumberFormat="1" applyFont="1" applyAlignment="1" applyProtection="1">
      <alignment/>
      <protection hidden="1"/>
    </xf>
    <xf numFmtId="39" fontId="5" fillId="0" borderId="0" xfId="0" applyNumberFormat="1" applyFont="1" applyAlignment="1" applyProtection="1">
      <alignment horizontal="right"/>
      <protection hidden="1"/>
    </xf>
    <xf numFmtId="37" fontId="5" fillId="0" borderId="0" xfId="0" applyFont="1" applyAlignment="1" applyProtection="1">
      <alignment horizontal="right"/>
      <protection hidden="1"/>
    </xf>
    <xf numFmtId="0" fontId="5" fillId="0" borderId="10" xfId="57" applyFont="1" applyBorder="1" applyProtection="1">
      <alignment/>
      <protection hidden="1"/>
    </xf>
    <xf numFmtId="0" fontId="5" fillId="0" borderId="11" xfId="57" applyFont="1" applyBorder="1" applyProtection="1">
      <alignment/>
      <protection hidden="1"/>
    </xf>
    <xf numFmtId="0" fontId="5" fillId="0" borderId="11" xfId="57" applyFont="1" applyBorder="1" applyAlignment="1" applyProtection="1">
      <alignment horizontal="right"/>
      <protection hidden="1"/>
    </xf>
    <xf numFmtId="0" fontId="5" fillId="0" borderId="11" xfId="57" applyFont="1" applyBorder="1" applyAlignment="1" applyProtection="1">
      <alignment horizontal="center"/>
      <protection hidden="1"/>
    </xf>
    <xf numFmtId="0" fontId="5" fillId="0" borderId="12" xfId="57" applyFont="1" applyBorder="1" applyProtection="1">
      <alignment/>
      <protection hidden="1"/>
    </xf>
    <xf numFmtId="0" fontId="5" fillId="0" borderId="0" xfId="57" applyFont="1" applyProtection="1">
      <alignment/>
      <protection hidden="1"/>
    </xf>
    <xf numFmtId="37" fontId="12" fillId="0" borderId="0" xfId="0" applyFont="1" applyBorder="1" applyAlignment="1" applyProtection="1">
      <alignment horizontal="left" vertical="center"/>
      <protection hidden="1"/>
    </xf>
    <xf numFmtId="37" fontId="5" fillId="0" borderId="0" xfId="0" applyFont="1" applyBorder="1" applyAlignment="1" applyProtection="1">
      <alignment horizontal="left"/>
      <protection hidden="1"/>
    </xf>
    <xf numFmtId="37" fontId="5" fillId="0" borderId="0" xfId="0" applyFont="1" applyBorder="1" applyAlignment="1" applyProtection="1">
      <alignment horizontal="center"/>
      <protection hidden="1"/>
    </xf>
    <xf numFmtId="37" fontId="5" fillId="0" borderId="0" xfId="0" applyFont="1" applyAlignment="1" applyProtection="1">
      <alignment horizontal="left"/>
      <protection hidden="1"/>
    </xf>
    <xf numFmtId="37" fontId="6" fillId="0" borderId="0" xfId="0" applyFont="1" applyBorder="1" applyAlignment="1" applyProtection="1">
      <alignment horizontal="centerContinuous" vertical="center"/>
      <protection hidden="1"/>
    </xf>
    <xf numFmtId="37" fontId="5" fillId="0" borderId="0" xfId="0" applyFont="1" applyAlignment="1" applyProtection="1">
      <alignment horizontal="centerContinuous" vertical="center"/>
      <protection hidden="1"/>
    </xf>
    <xf numFmtId="0" fontId="5" fillId="0" borderId="13" xfId="57" applyFont="1" applyBorder="1" applyProtection="1">
      <alignment/>
      <protection hidden="1"/>
    </xf>
    <xf numFmtId="0" fontId="5" fillId="0" borderId="0" xfId="57" applyFont="1" applyBorder="1" applyProtection="1">
      <alignment/>
      <protection hidden="1"/>
    </xf>
    <xf numFmtId="0" fontId="5" fillId="0" borderId="14" xfId="57" applyFont="1" applyBorder="1" applyAlignment="1" applyProtection="1">
      <alignment horizontal="center"/>
      <protection hidden="1"/>
    </xf>
    <xf numFmtId="0" fontId="11" fillId="0" borderId="0" xfId="57" applyFont="1" applyBorder="1" applyProtection="1">
      <alignment/>
      <protection hidden="1"/>
    </xf>
    <xf numFmtId="0" fontId="13" fillId="0" borderId="0" xfId="57" applyFont="1" applyBorder="1" applyProtection="1">
      <alignment/>
      <protection hidden="1"/>
    </xf>
    <xf numFmtId="0" fontId="5" fillId="0" borderId="0" xfId="57" applyFont="1" applyBorder="1" applyAlignment="1" applyProtection="1">
      <alignment horizontal="right"/>
      <protection hidden="1"/>
    </xf>
    <xf numFmtId="0" fontId="5" fillId="0" borderId="0" xfId="57" applyFont="1" applyBorder="1" applyAlignment="1" applyProtection="1">
      <alignment horizontal="center"/>
      <protection hidden="1"/>
    </xf>
    <xf numFmtId="14" fontId="5" fillId="0" borderId="17" xfId="57" applyNumberFormat="1" applyFont="1" applyBorder="1" applyAlignment="1" applyProtection="1" quotePrefix="1">
      <alignment horizontal="right"/>
      <protection hidden="1"/>
    </xf>
    <xf numFmtId="0" fontId="6" fillId="0" borderId="0" xfId="57" applyFont="1" applyBorder="1" applyProtection="1">
      <alignment/>
      <protection hidden="1"/>
    </xf>
    <xf numFmtId="207" fontId="5" fillId="0" borderId="0" xfId="0" applyNumberFormat="1" applyFont="1" applyBorder="1" applyAlignment="1" applyProtection="1">
      <alignment/>
      <protection hidden="1"/>
    </xf>
    <xf numFmtId="207" fontId="5" fillId="0" borderId="0" xfId="57" applyNumberFormat="1" applyFont="1" applyBorder="1" applyAlignment="1" applyProtection="1">
      <alignment horizontal="center"/>
      <protection hidden="1"/>
    </xf>
    <xf numFmtId="0" fontId="14" fillId="0" borderId="0" xfId="57" applyFont="1" applyBorder="1" applyProtection="1">
      <alignment/>
      <protection hidden="1"/>
    </xf>
    <xf numFmtId="0" fontId="5" fillId="0" borderId="14" xfId="57" applyFont="1" applyBorder="1" applyProtection="1">
      <alignment/>
      <protection hidden="1"/>
    </xf>
    <xf numFmtId="207" fontId="5" fillId="0" borderId="17" xfId="0" applyNumberFormat="1" applyFont="1" applyBorder="1" applyAlignment="1" applyProtection="1">
      <alignment/>
      <protection hidden="1"/>
    </xf>
    <xf numFmtId="38" fontId="5" fillId="0" borderId="0" xfId="57" applyNumberFormat="1" applyFont="1" applyBorder="1" applyAlignment="1" applyProtection="1">
      <alignment horizontal="right"/>
      <protection hidden="1"/>
    </xf>
    <xf numFmtId="38" fontId="5" fillId="0" borderId="0" xfId="57" applyNumberFormat="1" applyFont="1" applyBorder="1" applyAlignment="1" applyProtection="1">
      <alignment horizontal="center"/>
      <protection hidden="1"/>
    </xf>
    <xf numFmtId="0" fontId="5" fillId="0" borderId="0" xfId="57" applyFont="1" applyBorder="1" applyAlignment="1" applyProtection="1">
      <alignment vertical="top" wrapText="1"/>
      <protection hidden="1"/>
    </xf>
    <xf numFmtId="0" fontId="5" fillId="0" borderId="19" xfId="57" applyFont="1" applyBorder="1" applyProtection="1">
      <alignment/>
      <protection hidden="1"/>
    </xf>
    <xf numFmtId="0" fontId="5" fillId="0" borderId="18" xfId="57" applyFont="1" applyBorder="1" applyAlignment="1" applyProtection="1">
      <alignment horizontal="left"/>
      <protection hidden="1"/>
    </xf>
    <xf numFmtId="38" fontId="5" fillId="0" borderId="18" xfId="57" applyNumberFormat="1" applyFont="1" applyBorder="1" applyAlignment="1" applyProtection="1">
      <alignment horizontal="right"/>
      <protection hidden="1"/>
    </xf>
    <xf numFmtId="38" fontId="5" fillId="0" borderId="18" xfId="57" applyNumberFormat="1" applyFont="1" applyBorder="1" applyAlignment="1" applyProtection="1">
      <alignment horizontal="center"/>
      <protection hidden="1"/>
    </xf>
    <xf numFmtId="0" fontId="5" fillId="0" borderId="20" xfId="57" applyFont="1" applyBorder="1" applyProtection="1">
      <alignment/>
      <protection hidden="1"/>
    </xf>
    <xf numFmtId="0" fontId="5" fillId="0" borderId="0" xfId="57" applyFont="1" applyAlignment="1" applyProtection="1">
      <alignment horizontal="left"/>
      <protection hidden="1"/>
    </xf>
    <xf numFmtId="38" fontId="5" fillId="0" borderId="0" xfId="57" applyNumberFormat="1" applyFont="1" applyAlignment="1" applyProtection="1">
      <alignment horizontal="right"/>
      <protection hidden="1"/>
    </xf>
    <xf numFmtId="38" fontId="5" fillId="0" borderId="0" xfId="57" applyNumberFormat="1" applyFont="1" applyAlignment="1" applyProtection="1">
      <alignment horizontal="center"/>
      <protection hidden="1"/>
    </xf>
    <xf numFmtId="0" fontId="5" fillId="0" borderId="0" xfId="57" applyFont="1" applyAlignment="1" applyProtection="1">
      <alignment horizontal="right"/>
      <protection hidden="1"/>
    </xf>
    <xf numFmtId="0" fontId="5" fillId="0" borderId="0" xfId="57" applyFont="1" applyAlignment="1" applyProtection="1">
      <alignment horizontal="center"/>
      <protection hidden="1"/>
    </xf>
    <xf numFmtId="210" fontId="5" fillId="0" borderId="0" xfId="0" applyNumberFormat="1" applyFont="1" applyBorder="1" applyAlignment="1" applyProtection="1">
      <alignment horizontal="right"/>
      <protection hidden="1"/>
    </xf>
    <xf numFmtId="210" fontId="5" fillId="0" borderId="17" xfId="0" applyNumberFormat="1" applyFont="1" applyBorder="1" applyAlignment="1" applyProtection="1">
      <alignment horizontal="center"/>
      <protection hidden="1"/>
    </xf>
    <xf numFmtId="210" fontId="5" fillId="0" borderId="17" xfId="0" applyNumberFormat="1" applyFont="1" applyBorder="1" applyAlignment="1" applyProtection="1" quotePrefix="1">
      <alignment horizontal="right"/>
      <protection hidden="1"/>
    </xf>
    <xf numFmtId="207" fontId="5" fillId="0" borderId="0" xfId="42" applyNumberFormat="1" applyFont="1" applyBorder="1" applyAlignment="1" applyProtection="1">
      <alignment/>
      <protection hidden="1"/>
    </xf>
    <xf numFmtId="207" fontId="5" fillId="0" borderId="17" xfId="42" applyNumberFormat="1" applyFont="1" applyBorder="1" applyAlignment="1" applyProtection="1">
      <alignment/>
      <protection hidden="1"/>
    </xf>
    <xf numFmtId="37" fontId="5" fillId="0" borderId="0" xfId="0" applyFont="1" applyBorder="1" applyAlignment="1" applyProtection="1">
      <alignment vertical="top"/>
      <protection hidden="1"/>
    </xf>
    <xf numFmtId="207" fontId="5" fillId="0" borderId="0" xfId="42" applyNumberFormat="1" applyFont="1" applyFill="1" applyBorder="1" applyAlignment="1" applyProtection="1">
      <alignment/>
      <protection hidden="1"/>
    </xf>
    <xf numFmtId="207" fontId="5" fillId="0" borderId="17" xfId="42" applyNumberFormat="1" applyFont="1" applyFill="1" applyBorder="1" applyAlignment="1" applyProtection="1">
      <alignment/>
      <protection hidden="1"/>
    </xf>
    <xf numFmtId="37" fontId="14" fillId="0" borderId="0" xfId="0" applyFont="1" applyBorder="1" applyAlignment="1" applyProtection="1">
      <alignment/>
      <protection hidden="1"/>
    </xf>
    <xf numFmtId="207" fontId="5" fillId="0" borderId="21" xfId="42" applyNumberFormat="1" applyFont="1" applyBorder="1" applyAlignment="1" applyProtection="1">
      <alignment/>
      <protection hidden="1"/>
    </xf>
    <xf numFmtId="37" fontId="6" fillId="0" borderId="0" xfId="0" applyFont="1" applyBorder="1" applyAlignment="1" applyProtection="1">
      <alignment/>
      <protection hidden="1"/>
    </xf>
    <xf numFmtId="37" fontId="5" fillId="0" borderId="0" xfId="0" applyFont="1" applyAlignment="1" applyProtection="1">
      <alignment wrapText="1"/>
      <protection hidden="1"/>
    </xf>
    <xf numFmtId="37" fontId="5" fillId="0" borderId="22" xfId="0" applyFont="1" applyBorder="1" applyAlignment="1" applyProtection="1">
      <alignment/>
      <protection hidden="1"/>
    </xf>
    <xf numFmtId="37" fontId="5" fillId="0" borderId="23" xfId="0" applyFont="1" applyBorder="1" applyAlignment="1" applyProtection="1">
      <alignment/>
      <protection hidden="1"/>
    </xf>
    <xf numFmtId="37" fontId="5" fillId="0" borderId="22" xfId="0" applyFont="1" applyBorder="1" applyAlignment="1" applyProtection="1">
      <alignment horizontal="right"/>
      <protection hidden="1"/>
    </xf>
    <xf numFmtId="37" fontId="5" fillId="0" borderId="24" xfId="0" applyFont="1" applyBorder="1" applyAlignment="1" applyProtection="1">
      <alignment horizontal="right"/>
      <protection hidden="1"/>
    </xf>
    <xf numFmtId="37" fontId="5" fillId="0" borderId="22" xfId="0" applyFont="1" applyBorder="1" applyAlignment="1" applyProtection="1">
      <alignment horizontal="center"/>
      <protection hidden="1"/>
    </xf>
    <xf numFmtId="37" fontId="5" fillId="0" borderId="23" xfId="0" applyFont="1" applyBorder="1" applyAlignment="1" applyProtection="1">
      <alignment horizontal="center"/>
      <protection hidden="1"/>
    </xf>
    <xf numFmtId="37" fontId="5" fillId="0" borderId="14" xfId="0" applyFont="1" applyBorder="1" applyAlignment="1" applyProtection="1">
      <alignment horizontal="center"/>
      <protection hidden="1"/>
    </xf>
    <xf numFmtId="37" fontId="5" fillId="0" borderId="25" xfId="0" applyFont="1" applyBorder="1" applyAlignment="1" applyProtection="1">
      <alignment/>
      <protection hidden="1"/>
    </xf>
    <xf numFmtId="37" fontId="5" fillId="0" borderId="26" xfId="0" applyFont="1" applyBorder="1" applyAlignment="1" applyProtection="1">
      <alignment/>
      <protection hidden="1"/>
    </xf>
    <xf numFmtId="37" fontId="5" fillId="0" borderId="27" xfId="0" applyFont="1" applyBorder="1" applyAlignment="1" applyProtection="1">
      <alignment horizontal="center"/>
      <protection hidden="1"/>
    </xf>
    <xf numFmtId="37" fontId="5" fillId="0" borderId="28" xfId="0" applyFont="1" applyBorder="1" applyAlignment="1" applyProtection="1">
      <alignment horizontal="center"/>
      <protection hidden="1"/>
    </xf>
    <xf numFmtId="37" fontId="5" fillId="0" borderId="24" xfId="0" applyFont="1" applyBorder="1" applyAlignment="1" applyProtection="1">
      <alignment horizontal="center"/>
      <protection hidden="1"/>
    </xf>
    <xf numFmtId="37" fontId="5" fillId="0" borderId="29" xfId="0" applyFont="1" applyBorder="1" applyAlignment="1" applyProtection="1">
      <alignment horizontal="right"/>
      <protection hidden="1"/>
    </xf>
    <xf numFmtId="37" fontId="5" fillId="0" borderId="23" xfId="0" applyFont="1" applyBorder="1" applyAlignment="1" applyProtection="1">
      <alignment horizontal="right"/>
      <protection hidden="1"/>
    </xf>
    <xf numFmtId="37" fontId="5" fillId="0" borderId="26" xfId="0" applyFont="1" applyBorder="1" applyAlignment="1" applyProtection="1">
      <alignment horizontal="right"/>
      <protection hidden="1"/>
    </xf>
    <xf numFmtId="37" fontId="5" fillId="0" borderId="25" xfId="0" applyFont="1" applyBorder="1" applyAlignment="1" applyProtection="1">
      <alignment horizontal="center"/>
      <protection hidden="1"/>
    </xf>
    <xf numFmtId="37" fontId="5" fillId="0" borderId="26" xfId="0" applyFont="1" applyBorder="1" applyAlignment="1" applyProtection="1">
      <alignment horizontal="center"/>
      <protection hidden="1"/>
    </xf>
    <xf numFmtId="37" fontId="6" fillId="0" borderId="25" xfId="0" applyFont="1" applyBorder="1" applyAlignment="1" applyProtection="1">
      <alignment wrapText="1"/>
      <protection hidden="1"/>
    </xf>
    <xf numFmtId="37" fontId="6" fillId="0" borderId="26" xfId="0" applyFont="1" applyBorder="1" applyAlignment="1" applyProtection="1">
      <alignment wrapText="1"/>
      <protection hidden="1"/>
    </xf>
    <xf numFmtId="37" fontId="5" fillId="0" borderId="25" xfId="0" applyFont="1" applyBorder="1" applyAlignment="1" applyProtection="1">
      <alignment horizontal="right" wrapText="1"/>
      <protection hidden="1"/>
    </xf>
    <xf numFmtId="37" fontId="5" fillId="0" borderId="22" xfId="0" applyFont="1" applyBorder="1" applyAlignment="1" applyProtection="1">
      <alignment horizontal="right" wrapText="1"/>
      <protection hidden="1"/>
    </xf>
    <xf numFmtId="37" fontId="5" fillId="0" borderId="25" xfId="0" applyFont="1" applyBorder="1" applyAlignment="1" applyProtection="1">
      <alignment horizontal="right"/>
      <protection hidden="1"/>
    </xf>
    <xf numFmtId="37" fontId="5" fillId="0" borderId="0" xfId="0" applyFont="1" applyBorder="1" applyAlignment="1" applyProtection="1">
      <alignment horizontal="right" wrapText="1"/>
      <protection hidden="1"/>
    </xf>
    <xf numFmtId="37" fontId="5" fillId="0" borderId="27" xfId="0" applyFont="1" applyBorder="1" applyAlignment="1" applyProtection="1">
      <alignment/>
      <protection hidden="1"/>
    </xf>
    <xf numFmtId="37" fontId="5" fillId="0" borderId="28" xfId="0" applyFont="1" applyBorder="1" applyAlignment="1" applyProtection="1">
      <alignment/>
      <protection hidden="1"/>
    </xf>
    <xf numFmtId="37" fontId="5" fillId="0" borderId="27" xfId="0" applyFont="1" applyBorder="1" applyAlignment="1" applyProtection="1">
      <alignment horizontal="right"/>
      <protection hidden="1"/>
    </xf>
    <xf numFmtId="37" fontId="5" fillId="0" borderId="28" xfId="0" applyFont="1" applyBorder="1" applyAlignment="1" applyProtection="1">
      <alignment horizontal="right"/>
      <protection hidden="1"/>
    </xf>
    <xf numFmtId="37" fontId="5" fillId="0" borderId="17" xfId="0" applyFont="1" applyBorder="1" applyAlignment="1" applyProtection="1">
      <alignment horizontal="right"/>
      <protection hidden="1"/>
    </xf>
    <xf numFmtId="37" fontId="5" fillId="0" borderId="0" xfId="0" applyFont="1" applyBorder="1" applyAlignment="1" applyProtection="1">
      <alignment vertical="top" wrapText="1"/>
      <protection hidden="1"/>
    </xf>
    <xf numFmtId="37" fontId="5" fillId="0" borderId="30" xfId="0" applyFont="1" applyBorder="1" applyAlignment="1" applyProtection="1">
      <alignment/>
      <protection hidden="1"/>
    </xf>
    <xf numFmtId="37" fontId="5" fillId="0" borderId="13" xfId="0" applyFont="1" applyBorder="1" applyAlignment="1" applyProtection="1">
      <alignment/>
      <protection hidden="1"/>
    </xf>
    <xf numFmtId="41" fontId="5" fillId="0" borderId="24" xfId="0" applyNumberFormat="1" applyFont="1" applyBorder="1" applyAlignment="1" applyProtection="1">
      <alignment/>
      <protection hidden="1"/>
    </xf>
    <xf numFmtId="41" fontId="5" fillId="0" borderId="0" xfId="0" applyNumberFormat="1" applyFont="1" applyBorder="1" applyAlignment="1" applyProtection="1">
      <alignment/>
      <protection hidden="1"/>
    </xf>
    <xf numFmtId="37" fontId="5" fillId="0" borderId="14" xfId="0" applyFont="1" applyBorder="1" applyAlignment="1" applyProtection="1">
      <alignment/>
      <protection hidden="1"/>
    </xf>
    <xf numFmtId="37" fontId="5" fillId="0" borderId="0" xfId="0" applyFont="1" applyAlignment="1" applyProtection="1">
      <alignment/>
      <protection hidden="1"/>
    </xf>
    <xf numFmtId="37" fontId="5" fillId="0" borderId="21" xfId="0" applyFont="1" applyBorder="1" applyAlignment="1" applyProtection="1">
      <alignment/>
      <protection hidden="1"/>
    </xf>
    <xf numFmtId="37" fontId="5" fillId="0" borderId="18" xfId="0" applyFont="1" applyBorder="1" applyAlignment="1" applyProtection="1">
      <alignment vertical="top" wrapText="1"/>
      <protection hidden="1"/>
    </xf>
    <xf numFmtId="37" fontId="10" fillId="0" borderId="0" xfId="0" applyFont="1" applyBorder="1" applyAlignment="1" applyProtection="1">
      <alignment horizontal="left"/>
      <protection hidden="1"/>
    </xf>
    <xf numFmtId="37" fontId="6" fillId="0" borderId="0" xfId="0" applyFont="1" applyBorder="1" applyAlignment="1" applyProtection="1">
      <alignment horizontal="left"/>
      <protection hidden="1"/>
    </xf>
    <xf numFmtId="38" fontId="6" fillId="0" borderId="0" xfId="0" applyNumberFormat="1" applyFont="1" applyBorder="1" applyAlignment="1" applyProtection="1">
      <alignment/>
      <protection hidden="1"/>
    </xf>
    <xf numFmtId="38" fontId="5" fillId="0" borderId="0" xfId="0" applyNumberFormat="1" applyFont="1" applyBorder="1" applyAlignment="1" applyProtection="1">
      <alignment horizontal="justify" wrapText="1"/>
      <protection hidden="1"/>
    </xf>
    <xf numFmtId="38" fontId="5" fillId="0" borderId="0" xfId="0" applyNumberFormat="1" applyFont="1" applyBorder="1" applyAlignment="1" applyProtection="1">
      <alignment/>
      <protection hidden="1"/>
    </xf>
    <xf numFmtId="37" fontId="6" fillId="0" borderId="0" xfId="0" applyFont="1" applyBorder="1" applyAlignment="1" applyProtection="1">
      <alignment horizontal="left" wrapText="1"/>
      <protection hidden="1"/>
    </xf>
    <xf numFmtId="38" fontId="5" fillId="0" borderId="0" xfId="0" applyNumberFormat="1" applyFont="1" applyBorder="1" applyAlignment="1" applyProtection="1">
      <alignment wrapText="1"/>
      <protection hidden="1"/>
    </xf>
    <xf numFmtId="37" fontId="6" fillId="0" borderId="0" xfId="0" applyFont="1" applyBorder="1" applyAlignment="1" applyProtection="1">
      <alignment/>
      <protection hidden="1"/>
    </xf>
    <xf numFmtId="38" fontId="5" fillId="0" borderId="0" xfId="0" applyNumberFormat="1" applyFont="1" applyBorder="1" applyAlignment="1" applyProtection="1">
      <alignment horizontal="justify" vertical="top" wrapText="1"/>
      <protection hidden="1"/>
    </xf>
    <xf numFmtId="37" fontId="6" fillId="0" borderId="0" xfId="0" applyFont="1" applyAlignment="1" applyProtection="1">
      <alignment/>
      <protection hidden="1"/>
    </xf>
    <xf numFmtId="37" fontId="5" fillId="0" borderId="0" xfId="0" applyFont="1" applyAlignment="1" applyProtection="1">
      <alignment horizontal="justify" vertical="top" wrapText="1"/>
      <protection hidden="1"/>
    </xf>
    <xf numFmtId="37" fontId="5" fillId="0" borderId="0" xfId="0" applyFont="1" applyAlignment="1" applyProtection="1">
      <alignment horizontal="left" vertical="top" wrapText="1"/>
      <protection hidden="1"/>
    </xf>
    <xf numFmtId="38" fontId="5" fillId="0" borderId="0" xfId="0" applyNumberFormat="1" applyFont="1" applyBorder="1" applyAlignment="1" applyProtection="1">
      <alignment horizontal="right" vertical="top" wrapText="1"/>
      <protection hidden="1"/>
    </xf>
    <xf numFmtId="38" fontId="9" fillId="0" borderId="0" xfId="0" applyNumberFormat="1" applyFont="1" applyBorder="1" applyAlignment="1" applyProtection="1">
      <alignment horizontal="right" vertical="top" wrapText="1"/>
      <protection hidden="1"/>
    </xf>
    <xf numFmtId="207" fontId="5" fillId="0" borderId="0" xfId="42" applyNumberFormat="1" applyFont="1" applyAlignment="1" applyProtection="1">
      <alignment/>
      <protection hidden="1"/>
    </xf>
    <xf numFmtId="38" fontId="6" fillId="0" borderId="0" xfId="0" applyNumberFormat="1" applyFont="1" applyBorder="1" applyAlignment="1" applyProtection="1">
      <alignment horizontal="left"/>
      <protection hidden="1"/>
    </xf>
    <xf numFmtId="207" fontId="6" fillId="0" borderId="0" xfId="42" applyNumberFormat="1" applyFont="1" applyBorder="1" applyAlignment="1" applyProtection="1">
      <alignment horizontal="left"/>
      <protection hidden="1"/>
    </xf>
    <xf numFmtId="37" fontId="5" fillId="0" borderId="0" xfId="0" applyFont="1" applyBorder="1" applyAlignment="1" applyProtection="1">
      <alignment horizontal="justify" vertical="top" wrapText="1"/>
      <protection hidden="1"/>
    </xf>
    <xf numFmtId="37" fontId="5" fillId="0" borderId="0" xfId="0" applyFont="1" applyBorder="1" applyAlignment="1" applyProtection="1">
      <alignment horizontal="left" vertical="top" wrapText="1"/>
      <protection hidden="1"/>
    </xf>
    <xf numFmtId="37" fontId="5" fillId="0" borderId="0" xfId="0" applyFont="1" applyBorder="1" applyAlignment="1" applyProtection="1">
      <alignment horizontal="left" wrapText="1"/>
      <protection hidden="1"/>
    </xf>
    <xf numFmtId="37" fontId="5" fillId="0" borderId="0" xfId="0" applyFont="1" applyBorder="1" applyAlignment="1" applyProtection="1">
      <alignment horizontal="right" vertical="top" wrapText="1"/>
      <protection hidden="1"/>
    </xf>
    <xf numFmtId="37" fontId="9" fillId="0" borderId="0" xfId="0" applyFont="1" applyBorder="1" applyAlignment="1" applyProtection="1">
      <alignment horizontal="right" vertical="top" wrapText="1"/>
      <protection hidden="1"/>
    </xf>
    <xf numFmtId="37" fontId="9" fillId="0" borderId="0" xfId="0" applyFont="1" applyBorder="1" applyAlignment="1" applyProtection="1">
      <alignment/>
      <protection hidden="1"/>
    </xf>
    <xf numFmtId="207" fontId="5" fillId="0" borderId="0" xfId="42" applyNumberFormat="1" applyFont="1" applyFill="1" applyBorder="1" applyAlignment="1" applyProtection="1">
      <alignment horizontal="right" vertical="top" wrapText="1"/>
      <protection hidden="1"/>
    </xf>
    <xf numFmtId="207" fontId="5" fillId="0" borderId="0" xfId="42" applyNumberFormat="1" applyFont="1" applyBorder="1" applyAlignment="1" applyProtection="1">
      <alignment horizontal="right" vertical="top" wrapText="1"/>
      <protection hidden="1"/>
    </xf>
    <xf numFmtId="207" fontId="5" fillId="0" borderId="21" xfId="42" applyNumberFormat="1" applyFont="1" applyBorder="1" applyAlignment="1" applyProtection="1">
      <alignment horizontal="right" vertical="top" wrapText="1"/>
      <protection hidden="1"/>
    </xf>
    <xf numFmtId="38" fontId="6" fillId="0" borderId="0" xfId="0" applyNumberFormat="1" applyFont="1" applyFill="1" applyBorder="1" applyAlignment="1" applyProtection="1">
      <alignment horizontal="left"/>
      <protection hidden="1"/>
    </xf>
    <xf numFmtId="38" fontId="6" fillId="0" borderId="0" xfId="0" applyNumberFormat="1" applyFont="1" applyFill="1" applyBorder="1" applyAlignment="1" applyProtection="1">
      <alignment/>
      <protection hidden="1"/>
    </xf>
    <xf numFmtId="38" fontId="6" fillId="0" borderId="0" xfId="0" applyNumberFormat="1" applyFont="1" applyFill="1" applyBorder="1" applyAlignment="1" applyProtection="1">
      <alignment/>
      <protection hidden="1"/>
    </xf>
    <xf numFmtId="37" fontId="6" fillId="0" borderId="0" xfId="0" applyFont="1" applyFill="1" applyBorder="1" applyAlignment="1" applyProtection="1">
      <alignment horizontal="left"/>
      <protection hidden="1"/>
    </xf>
    <xf numFmtId="37" fontId="5" fillId="0" borderId="0" xfId="0" applyFont="1" applyBorder="1" applyAlignment="1" applyProtection="1">
      <alignment horizontal="left" vertical="top"/>
      <protection hidden="1"/>
    </xf>
    <xf numFmtId="38" fontId="5" fillId="0" borderId="0" xfId="0" applyNumberFormat="1" applyFont="1" applyBorder="1" applyAlignment="1" applyProtection="1">
      <alignment horizontal="right"/>
      <protection hidden="1"/>
    </xf>
    <xf numFmtId="14" fontId="5" fillId="0" borderId="0" xfId="0" applyNumberFormat="1" applyFont="1" applyBorder="1" applyAlignment="1" applyProtection="1" quotePrefix="1">
      <alignment horizontal="right"/>
      <protection hidden="1"/>
    </xf>
    <xf numFmtId="38" fontId="9" fillId="0" borderId="0" xfId="0" applyNumberFormat="1" applyFont="1" applyBorder="1" applyAlignment="1" applyProtection="1">
      <alignment horizontal="right"/>
      <protection hidden="1"/>
    </xf>
    <xf numFmtId="0" fontId="5" fillId="0" borderId="0" xfId="57" applyFont="1" applyFill="1" applyBorder="1" applyProtection="1">
      <alignment/>
      <protection hidden="1"/>
    </xf>
    <xf numFmtId="207" fontId="5" fillId="0" borderId="0" xfId="42" applyNumberFormat="1" applyFont="1" applyFill="1" applyBorder="1" applyAlignment="1" applyProtection="1">
      <alignment horizontal="right"/>
      <protection hidden="1"/>
    </xf>
    <xf numFmtId="37" fontId="6" fillId="0" borderId="0" xfId="0" applyFont="1" applyBorder="1" applyAlignment="1" applyProtection="1" quotePrefix="1">
      <alignment horizontal="left"/>
      <protection hidden="1"/>
    </xf>
    <xf numFmtId="37" fontId="5" fillId="0" borderId="0" xfId="0" applyFont="1" applyFill="1" applyBorder="1" applyAlignment="1" applyProtection="1">
      <alignment horizontal="justify" vertical="top" wrapText="1"/>
      <protection hidden="1"/>
    </xf>
    <xf numFmtId="37" fontId="6" fillId="16" borderId="0" xfId="0" applyFont="1" applyFill="1" applyBorder="1" applyAlignment="1" applyProtection="1">
      <alignment horizontal="left"/>
      <protection hidden="1"/>
    </xf>
    <xf numFmtId="41" fontId="5" fillId="0" borderId="0" xfId="42" applyNumberFormat="1" applyFont="1" applyFill="1" applyBorder="1" applyAlignment="1" applyProtection="1">
      <alignment horizontal="left"/>
      <protection hidden="1"/>
    </xf>
    <xf numFmtId="41" fontId="5" fillId="0" borderId="0" xfId="42" applyNumberFormat="1" applyFont="1" applyBorder="1" applyAlignment="1" applyProtection="1">
      <alignment/>
      <protection hidden="1"/>
    </xf>
    <xf numFmtId="41" fontId="5" fillId="0" borderId="0" xfId="57" applyNumberFormat="1" applyFont="1" applyBorder="1" applyAlignment="1" applyProtection="1">
      <alignment horizontal="right"/>
      <protection hidden="1"/>
    </xf>
    <xf numFmtId="41" fontId="5" fillId="0" borderId="0" xfId="42" applyNumberFormat="1" applyFont="1" applyFill="1" applyBorder="1" applyAlignment="1" applyProtection="1">
      <alignment/>
      <protection hidden="1"/>
    </xf>
    <xf numFmtId="41" fontId="5" fillId="0" borderId="21" xfId="42" applyNumberFormat="1" applyFont="1" applyFill="1" applyBorder="1" applyAlignment="1" applyProtection="1">
      <alignment horizontal="left"/>
      <protection hidden="1"/>
    </xf>
    <xf numFmtId="41" fontId="5" fillId="0" borderId="21" xfId="42" applyNumberFormat="1" applyFont="1" applyBorder="1" applyAlignment="1" applyProtection="1">
      <alignment horizontal="left"/>
      <protection hidden="1"/>
    </xf>
    <xf numFmtId="37" fontId="5" fillId="0" borderId="0" xfId="0" applyFont="1" applyAlignment="1" applyProtection="1">
      <alignment vertical="top"/>
      <protection hidden="1"/>
    </xf>
    <xf numFmtId="0" fontId="9" fillId="0" borderId="0" xfId="57" applyFont="1" applyBorder="1" applyAlignment="1" applyProtection="1">
      <alignment horizontal="right"/>
      <protection hidden="1"/>
    </xf>
    <xf numFmtId="0" fontId="9" fillId="0" borderId="0" xfId="57" applyFont="1" applyBorder="1" applyProtection="1">
      <alignment/>
      <protection hidden="1"/>
    </xf>
    <xf numFmtId="41" fontId="5" fillId="0" borderId="0" xfId="42" applyNumberFormat="1" applyFont="1" applyBorder="1" applyAlignment="1" applyProtection="1" quotePrefix="1">
      <alignment/>
      <protection hidden="1"/>
    </xf>
    <xf numFmtId="41" fontId="5" fillId="0" borderId="0" xfId="57" applyNumberFormat="1" applyFont="1" applyBorder="1" applyProtection="1">
      <alignment/>
      <protection hidden="1"/>
    </xf>
    <xf numFmtId="41" fontId="5" fillId="0" borderId="21" xfId="57" applyNumberFormat="1" applyFont="1" applyBorder="1" applyProtection="1">
      <alignment/>
      <protection hidden="1"/>
    </xf>
    <xf numFmtId="41" fontId="5" fillId="0" borderId="21" xfId="42" applyNumberFormat="1" applyFont="1" applyBorder="1" applyAlignment="1" applyProtection="1">
      <alignment/>
      <protection hidden="1"/>
    </xf>
    <xf numFmtId="205" fontId="5" fillId="0" borderId="0" xfId="57" applyNumberFormat="1" applyFont="1" applyFill="1" applyBorder="1" applyAlignment="1" applyProtection="1">
      <alignment horizontal="left"/>
      <protection hidden="1"/>
    </xf>
    <xf numFmtId="0" fontId="5" fillId="0" borderId="0" xfId="57" applyFont="1" applyFill="1" applyBorder="1" applyAlignment="1" applyProtection="1">
      <alignment horizontal="justify" vertical="top" wrapText="1"/>
      <protection hidden="1"/>
    </xf>
    <xf numFmtId="37" fontId="5" fillId="0" borderId="31" xfId="0" applyFont="1" applyFill="1" applyBorder="1" applyAlignment="1" applyProtection="1">
      <alignment/>
      <protection hidden="1"/>
    </xf>
    <xf numFmtId="37" fontId="5" fillId="0" borderId="0" xfId="0" applyFont="1" applyBorder="1" applyAlignment="1" applyProtection="1">
      <alignment/>
      <protection hidden="1"/>
    </xf>
    <xf numFmtId="43" fontId="5" fillId="0" borderId="0" xfId="42" applyFont="1" applyFill="1" applyBorder="1" applyAlignment="1" applyProtection="1">
      <alignment/>
      <protection hidden="1"/>
    </xf>
    <xf numFmtId="37" fontId="5" fillId="0" borderId="0" xfId="0" applyFont="1" applyAlignment="1" applyProtection="1">
      <alignment horizontal="left" wrapText="1"/>
      <protection hidden="1"/>
    </xf>
    <xf numFmtId="37" fontId="5" fillId="0" borderId="0" xfId="0" applyFont="1" applyBorder="1" applyAlignment="1" applyProtection="1" quotePrefix="1">
      <alignment horizontal="left"/>
      <protection hidden="1"/>
    </xf>
    <xf numFmtId="41" fontId="5" fillId="0" borderId="0" xfId="0" applyNumberFormat="1" applyFont="1" applyFill="1" applyBorder="1" applyAlignment="1" applyProtection="1">
      <alignment/>
      <protection hidden="1"/>
    </xf>
    <xf numFmtId="41" fontId="5" fillId="0" borderId="17" xfId="42" applyNumberFormat="1" applyFont="1" applyFill="1" applyBorder="1" applyAlignment="1" applyProtection="1">
      <alignment/>
      <protection hidden="1"/>
    </xf>
    <xf numFmtId="41" fontId="5" fillId="0" borderId="30" xfId="42" applyNumberFormat="1" applyFont="1" applyBorder="1" applyAlignment="1" applyProtection="1">
      <alignment/>
      <protection hidden="1"/>
    </xf>
    <xf numFmtId="41" fontId="5" fillId="0" borderId="18" xfId="42" applyNumberFormat="1" applyFont="1" applyBorder="1" applyAlignment="1" applyProtection="1">
      <alignment/>
      <protection hidden="1"/>
    </xf>
    <xf numFmtId="41" fontId="5" fillId="0" borderId="0" xfId="0" applyNumberFormat="1" applyFont="1" applyAlignment="1" applyProtection="1">
      <alignment/>
      <protection hidden="1"/>
    </xf>
    <xf numFmtId="41" fontId="5" fillId="0" borderId="18" xfId="42" applyNumberFormat="1" applyFont="1" applyBorder="1" applyAlignment="1" applyProtection="1">
      <alignment horizontal="right"/>
      <protection hidden="1"/>
    </xf>
    <xf numFmtId="41" fontId="5" fillId="0" borderId="0" xfId="57" applyNumberFormat="1" applyFont="1" applyBorder="1" applyAlignment="1" applyProtection="1">
      <alignment horizontal="center"/>
      <protection hidden="1"/>
    </xf>
    <xf numFmtId="41" fontId="5" fillId="0" borderId="30" xfId="0" applyNumberFormat="1" applyFont="1" applyBorder="1" applyAlignment="1" applyProtection="1">
      <alignment/>
      <protection hidden="1"/>
    </xf>
    <xf numFmtId="41" fontId="5" fillId="0" borderId="24" xfId="0" applyNumberFormat="1" applyFont="1" applyBorder="1" applyAlignment="1" applyProtection="1">
      <alignment/>
      <protection hidden="1"/>
    </xf>
    <xf numFmtId="41" fontId="5" fillId="0" borderId="21" xfId="0" applyNumberFormat="1" applyFont="1" applyBorder="1" applyAlignment="1" applyProtection="1">
      <alignment/>
      <protection hidden="1"/>
    </xf>
    <xf numFmtId="41" fontId="5" fillId="0" borderId="30" xfId="57" applyNumberFormat="1" applyFont="1" applyBorder="1" applyProtection="1">
      <alignment/>
      <protection hidden="1"/>
    </xf>
    <xf numFmtId="41" fontId="5" fillId="0" borderId="0" xfId="57" applyNumberFormat="1" applyFont="1" applyProtection="1">
      <alignment/>
      <protection hidden="1"/>
    </xf>
    <xf numFmtId="37" fontId="5" fillId="0" borderId="0" xfId="0" applyFont="1" applyAlignment="1" applyProtection="1">
      <alignment vertical="top" wrapText="1"/>
      <protection hidden="1"/>
    </xf>
    <xf numFmtId="38" fontId="5" fillId="0" borderId="0" xfId="0" applyNumberFormat="1" applyFont="1" applyBorder="1" applyAlignment="1" applyProtection="1">
      <alignment vertical="top" wrapText="1"/>
      <protection hidden="1"/>
    </xf>
    <xf numFmtId="38" fontId="5" fillId="0" borderId="0" xfId="0" applyNumberFormat="1" applyFont="1" applyBorder="1" applyAlignment="1" applyProtection="1">
      <alignment vertical="top"/>
      <protection hidden="1"/>
    </xf>
    <xf numFmtId="37" fontId="5" fillId="0" borderId="0" xfId="0" applyNumberFormat="1" applyFont="1" applyBorder="1" applyAlignment="1" applyProtection="1">
      <alignment horizontal="right" vertical="top" wrapText="1"/>
      <protection hidden="1"/>
    </xf>
    <xf numFmtId="38" fontId="5" fillId="0" borderId="0" xfId="0" applyNumberFormat="1" applyFont="1" applyBorder="1" applyAlignment="1" applyProtection="1">
      <alignment horizontal="left" vertical="top"/>
      <protection hidden="1"/>
    </xf>
    <xf numFmtId="43" fontId="5" fillId="0" borderId="0" xfId="42" applyNumberFormat="1" applyFont="1" applyAlignment="1" applyProtection="1">
      <alignment/>
      <protection hidden="1"/>
    </xf>
    <xf numFmtId="39" fontId="5" fillId="0" borderId="0" xfId="0" applyNumberFormat="1" applyFont="1" applyBorder="1" applyAlignment="1" applyProtection="1">
      <alignment horizontal="right" vertical="top" wrapText="1"/>
      <protection hidden="1"/>
    </xf>
    <xf numFmtId="37" fontId="6" fillId="0" borderId="0" xfId="0" applyFont="1" applyAlignment="1" applyProtection="1">
      <alignment/>
      <protection hidden="1"/>
    </xf>
    <xf numFmtId="207" fontId="5" fillId="0" borderId="0" xfId="42" applyNumberFormat="1" applyFont="1" applyAlignment="1" applyProtection="1">
      <alignment/>
      <protection hidden="1"/>
    </xf>
    <xf numFmtId="38" fontId="5" fillId="0" borderId="0" xfId="0" applyNumberFormat="1" applyFont="1" applyBorder="1" applyAlignment="1" applyProtection="1">
      <alignment horizontal="right" wrapText="1"/>
      <protection hidden="1"/>
    </xf>
    <xf numFmtId="0" fontId="9" fillId="0" borderId="0" xfId="0" applyNumberFormat="1" applyFont="1" applyBorder="1" applyAlignment="1" applyProtection="1">
      <alignment horizontal="left" vertical="top"/>
      <protection hidden="1"/>
    </xf>
    <xf numFmtId="41" fontId="5" fillId="0" borderId="0" xfId="42" applyNumberFormat="1" applyFont="1" applyAlignment="1" applyProtection="1">
      <alignment/>
      <protection hidden="1"/>
    </xf>
    <xf numFmtId="41" fontId="5" fillId="0" borderId="0" xfId="0" applyNumberFormat="1" applyFont="1" applyBorder="1" applyAlignment="1" applyProtection="1">
      <alignment horizontal="justify" vertical="top" wrapText="1"/>
      <protection hidden="1"/>
    </xf>
    <xf numFmtId="41" fontId="5" fillId="0" borderId="0" xfId="0" applyNumberFormat="1" applyFont="1" applyBorder="1" applyAlignment="1" applyProtection="1">
      <alignment horizontal="right" vertical="top" wrapText="1"/>
      <protection hidden="1"/>
    </xf>
    <xf numFmtId="2" fontId="6" fillId="0" borderId="0" xfId="42" applyNumberFormat="1" applyFont="1" applyBorder="1" applyAlignment="1" applyProtection="1">
      <alignment horizontal="left"/>
      <protection hidden="1"/>
    </xf>
    <xf numFmtId="38" fontId="6" fillId="0" borderId="0" xfId="0" applyNumberFormat="1" applyFont="1" applyBorder="1" applyAlignment="1" applyProtection="1">
      <alignment/>
      <protection hidden="1"/>
    </xf>
    <xf numFmtId="207" fontId="5" fillId="0" borderId="18" xfId="42" applyNumberFormat="1" applyFont="1" applyBorder="1" applyAlignment="1" applyProtection="1">
      <alignment horizontal="right"/>
      <protection hidden="1"/>
    </xf>
    <xf numFmtId="213" fontId="5" fillId="0" borderId="0" xfId="42" applyNumberFormat="1" applyFont="1" applyAlignment="1" applyProtection="1">
      <alignment/>
      <protection hidden="1"/>
    </xf>
    <xf numFmtId="0" fontId="11" fillId="18" borderId="30" xfId="57" applyFont="1" applyFill="1" applyBorder="1" applyAlignment="1" applyProtection="1">
      <alignment horizontal="center" vertical="center"/>
      <protection hidden="1"/>
    </xf>
    <xf numFmtId="0" fontId="11" fillId="18" borderId="16" xfId="57" applyFont="1" applyFill="1" applyBorder="1" applyAlignment="1" applyProtection="1">
      <alignment horizontal="center" vertical="center"/>
      <protection hidden="1"/>
    </xf>
    <xf numFmtId="0" fontId="5" fillId="0" borderId="0" xfId="57" applyFont="1" applyBorder="1" applyAlignment="1" applyProtection="1">
      <alignment horizontal="center" vertical="top" wrapText="1"/>
      <protection hidden="1"/>
    </xf>
    <xf numFmtId="37" fontId="5" fillId="0" borderId="0" xfId="0" applyFont="1" applyAlignment="1" applyProtection="1">
      <alignment horizontal="center" vertical="top" wrapText="1"/>
      <protection hidden="1"/>
    </xf>
    <xf numFmtId="0" fontId="11" fillId="18" borderId="15" xfId="57" applyFont="1" applyFill="1" applyBorder="1" applyAlignment="1" applyProtection="1">
      <alignment horizontal="center"/>
      <protection hidden="1"/>
    </xf>
    <xf numFmtId="0" fontId="11" fillId="18" borderId="16" xfId="57" applyFont="1" applyFill="1" applyBorder="1" applyAlignment="1" applyProtection="1">
      <alignment horizontal="center"/>
      <protection hidden="1"/>
    </xf>
    <xf numFmtId="210" fontId="5" fillId="0" borderId="17" xfId="0" applyNumberFormat="1" applyFont="1" applyBorder="1" applyAlignment="1" applyProtection="1">
      <alignment horizontal="right"/>
      <protection hidden="1"/>
    </xf>
    <xf numFmtId="37" fontId="5" fillId="0" borderId="29" xfId="0" applyFont="1" applyBorder="1" applyAlignment="1" applyProtection="1">
      <alignment horizontal="center"/>
      <protection hidden="1"/>
    </xf>
    <xf numFmtId="37" fontId="6" fillId="0" borderId="0" xfId="0" applyFont="1" applyBorder="1" applyAlignment="1" applyProtection="1">
      <alignment horizontal="justify" vertical="top" wrapText="1"/>
      <protection hidden="1"/>
    </xf>
    <xf numFmtId="37" fontId="5" fillId="0" borderId="17" xfId="0" applyFont="1" applyFill="1" applyBorder="1" applyAlignment="1" applyProtection="1">
      <alignment horizontal="center" wrapText="1"/>
      <protection hidden="1"/>
    </xf>
    <xf numFmtId="37" fontId="12" fillId="0" borderId="0" xfId="0" applyFont="1" applyBorder="1" applyAlignment="1" applyProtection="1">
      <alignment vertical="center"/>
      <protection hidden="1"/>
    </xf>
    <xf numFmtId="37" fontId="5" fillId="0" borderId="0" xfId="0" applyFont="1" applyBorder="1" applyAlignment="1" applyProtection="1">
      <alignment vertical="center"/>
      <protection hidden="1"/>
    </xf>
    <xf numFmtId="37" fontId="6" fillId="0" borderId="0" xfId="0" applyFont="1" applyBorder="1" applyAlignment="1" applyProtection="1">
      <alignment horizontal="center"/>
      <protection hidden="1"/>
    </xf>
    <xf numFmtId="37" fontId="5" fillId="0" borderId="0" xfId="0" applyFont="1" applyAlignment="1" applyProtection="1">
      <alignment horizontal="center"/>
      <protection hidden="1"/>
    </xf>
    <xf numFmtId="0" fontId="11" fillId="18" borderId="30" xfId="57" applyFont="1" applyFill="1" applyBorder="1" applyAlignment="1" applyProtection="1">
      <alignment horizontal="center"/>
      <protection hidden="1"/>
    </xf>
    <xf numFmtId="0" fontId="5" fillId="0" borderId="0" xfId="57" applyFont="1" applyBorder="1" applyAlignment="1" applyProtection="1">
      <alignment horizontal="left" wrapText="1"/>
      <protection hidden="1"/>
    </xf>
    <xf numFmtId="37" fontId="5" fillId="0" borderId="0" xfId="0" applyFont="1" applyBorder="1" applyAlignment="1" applyProtection="1">
      <alignment horizontal="center" vertical="top" wrapText="1"/>
      <protection hidden="1"/>
    </xf>
    <xf numFmtId="0" fontId="11" fillId="18" borderId="15" xfId="57" applyFont="1" applyFill="1" applyBorder="1" applyAlignment="1" applyProtection="1">
      <alignment horizontal="center" vertical="center"/>
      <protection hidden="1"/>
    </xf>
    <xf numFmtId="37" fontId="5" fillId="0" borderId="30" xfId="0" applyFont="1" applyBorder="1" applyAlignment="1" applyProtection="1">
      <alignment horizontal="center"/>
      <protection hidden="1"/>
    </xf>
    <xf numFmtId="37" fontId="5" fillId="0" borderId="32" xfId="0" applyFont="1" applyBorder="1" applyAlignment="1" applyProtection="1">
      <alignment horizontal="center"/>
      <protection hidden="1"/>
    </xf>
    <xf numFmtId="0" fontId="11" fillId="18" borderId="15" xfId="57" applyFont="1" applyFill="1" applyBorder="1" applyAlignment="1" applyProtection="1">
      <alignment horizontal="center" wrapText="1"/>
      <protection hidden="1"/>
    </xf>
    <xf numFmtId="0" fontId="11" fillId="18" borderId="30" xfId="57" applyFont="1" applyFill="1" applyBorder="1" applyAlignment="1" applyProtection="1">
      <alignment horizontal="center" wrapText="1"/>
      <protection hidden="1"/>
    </xf>
    <xf numFmtId="0" fontId="11" fillId="18" borderId="16" xfId="57" applyFont="1" applyFill="1" applyBorder="1" applyAlignment="1" applyProtection="1">
      <alignment horizontal="center" wrapText="1"/>
      <protection hidden="1"/>
    </xf>
    <xf numFmtId="37" fontId="5" fillId="0" borderId="27" xfId="0" applyFont="1" applyBorder="1" applyAlignment="1" applyProtection="1">
      <alignment horizontal="center"/>
      <protection hidden="1"/>
    </xf>
    <xf numFmtId="37" fontId="5" fillId="0" borderId="17" xfId="0" applyFont="1" applyBorder="1" applyAlignment="1" applyProtection="1">
      <alignment horizontal="center"/>
      <protection hidden="1"/>
    </xf>
    <xf numFmtId="38" fontId="5" fillId="0" borderId="0" xfId="0" applyNumberFormat="1" applyFont="1" applyBorder="1" applyAlignment="1" applyProtection="1">
      <alignment horizontal="left" vertical="top" wrapText="1"/>
      <protection hidden="1"/>
    </xf>
    <xf numFmtId="37" fontId="5" fillId="0" borderId="0" xfId="0" applyFont="1" applyBorder="1" applyAlignment="1" applyProtection="1">
      <alignment horizontal="justify" vertical="top" wrapText="1"/>
      <protection hidden="1"/>
    </xf>
    <xf numFmtId="38" fontId="5" fillId="0" borderId="0" xfId="0" applyNumberFormat="1" applyFont="1" applyBorder="1" applyAlignment="1" applyProtection="1">
      <alignment horizontal="justify" wrapText="1"/>
      <protection hidden="1"/>
    </xf>
    <xf numFmtId="37" fontId="5" fillId="0" borderId="0" xfId="0" applyFont="1" applyFill="1" applyBorder="1" applyAlignment="1" applyProtection="1">
      <alignment horizontal="justify" vertical="top" wrapText="1"/>
      <protection hidden="1"/>
    </xf>
    <xf numFmtId="38" fontId="5" fillId="0" borderId="0" xfId="0" applyNumberFormat="1" applyFont="1" applyBorder="1" applyAlignment="1" applyProtection="1">
      <alignment horizontal="justify" vertical="top"/>
      <protection hidden="1"/>
    </xf>
    <xf numFmtId="38" fontId="5" fillId="0" borderId="0" xfId="0" applyNumberFormat="1" applyFont="1" applyFill="1" applyBorder="1" applyAlignment="1" applyProtection="1">
      <alignment horizontal="justify" vertical="top" wrapText="1"/>
      <protection hidden="1"/>
    </xf>
    <xf numFmtId="38" fontId="5" fillId="0" borderId="0" xfId="0" applyNumberFormat="1" applyFont="1" applyBorder="1" applyAlignment="1" applyProtection="1">
      <alignment horizontal="justify" vertical="top" wrapText="1"/>
      <protection hidden="1"/>
    </xf>
    <xf numFmtId="38" fontId="6" fillId="0" borderId="0" xfId="0" applyNumberFormat="1" applyFont="1" applyBorder="1" applyAlignment="1" applyProtection="1">
      <alignment horizontal="left" vertical="top" wrapText="1"/>
      <protection hidden="1"/>
    </xf>
    <xf numFmtId="38" fontId="6" fillId="0" borderId="0" xfId="0" applyNumberFormat="1" applyFont="1" applyBorder="1" applyAlignment="1" applyProtection="1">
      <alignment horizontal="justify" vertical="top" wrapText="1"/>
      <protection hidden="1"/>
    </xf>
    <xf numFmtId="37" fontId="9" fillId="0" borderId="0" xfId="0" applyFont="1" applyAlignment="1" applyProtection="1">
      <alignment horizontal="left" vertical="top" wrapText="1"/>
      <protection hidden="1"/>
    </xf>
    <xf numFmtId="37" fontId="5" fillId="0" borderId="0" xfId="0" applyFont="1" applyBorder="1" applyAlignment="1" applyProtection="1">
      <alignment horizontal="justify"/>
      <protection hidden="1"/>
    </xf>
    <xf numFmtId="37" fontId="5" fillId="0" borderId="0" xfId="0" applyFont="1" applyAlignment="1" applyProtection="1">
      <alignment horizontal="justify" vertical="top" wrapText="1"/>
      <protection hidden="1"/>
    </xf>
    <xf numFmtId="38" fontId="9" fillId="0" borderId="0" xfId="0" applyNumberFormat="1" applyFont="1" applyBorder="1" applyAlignment="1" applyProtection="1">
      <alignment horizontal="left" vertical="top" wrapText="1"/>
      <protection hidden="1"/>
    </xf>
    <xf numFmtId="0" fontId="5" fillId="0" borderId="0" xfId="57" applyFont="1" applyBorder="1" applyAlignment="1" applyProtection="1">
      <alignment horizontal="justify" vertical="top" wrapText="1"/>
      <protection hidden="1"/>
    </xf>
    <xf numFmtId="37" fontId="5" fillId="0" borderId="0" xfId="0" applyFont="1" applyBorder="1" applyAlignment="1" applyProtection="1">
      <alignment horizontal="justify" wrapText="1"/>
      <protection hidden="1"/>
    </xf>
    <xf numFmtId="0" fontId="5" fillId="0" borderId="0" xfId="57" applyFont="1" applyBorder="1" applyAlignment="1" applyProtection="1">
      <alignment horizontal="justify" vertical="top"/>
      <protection hidden="1"/>
    </xf>
    <xf numFmtId="37" fontId="5" fillId="0" borderId="0" xfId="0" applyFont="1" applyAlignment="1" applyProtection="1">
      <alignment horizontal="justify" wrapText="1"/>
      <protection hidden="1"/>
    </xf>
    <xf numFmtId="37" fontId="5" fillId="0" borderId="0" xfId="0" applyFont="1" applyBorder="1" applyAlignment="1" applyProtection="1">
      <alignment horizontal="left" vertical="top" wrapText="1"/>
      <protection hidden="1"/>
    </xf>
    <xf numFmtId="0" fontId="5" fillId="0" borderId="0" xfId="57" applyFont="1" applyFill="1" applyBorder="1" applyAlignment="1" applyProtection="1">
      <alignment horizontal="justify"/>
      <protection hidden="1"/>
    </xf>
    <xf numFmtId="0" fontId="5" fillId="0" borderId="0" xfId="57" applyFont="1" applyBorder="1" applyAlignment="1" applyProtection="1">
      <alignment horizontal="justify"/>
      <protection hidden="1"/>
    </xf>
    <xf numFmtId="37" fontId="0" fillId="0" borderId="0" xfId="0" applyAlignment="1" applyProtection="1">
      <alignment horizontal="justify" wrapText="1"/>
      <protection hidden="1"/>
    </xf>
    <xf numFmtId="37" fontId="0" fillId="0" borderId="0" xfId="0" applyFont="1" applyAlignment="1" applyProtection="1">
      <alignment horizontal="justify" vertical="top"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J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1019175</xdr:colOff>
      <xdr:row>4</xdr:row>
      <xdr:rowOff>114300</xdr:rowOff>
    </xdr:to>
    <xdr:pic>
      <xdr:nvPicPr>
        <xdr:cNvPr id="1" name="Picture 1"/>
        <xdr:cNvPicPr preferRelativeResize="1">
          <a:picLocks noChangeAspect="1"/>
        </xdr:cNvPicPr>
      </xdr:nvPicPr>
      <xdr:blipFill>
        <a:blip r:embed="rId1"/>
        <a:stretch>
          <a:fillRect/>
        </a:stretch>
      </xdr:blipFill>
      <xdr:spPr>
        <a:xfrm>
          <a:off x="314325" y="95250"/>
          <a:ext cx="952500" cy="75247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1019175</xdr:colOff>
      <xdr:row>4</xdr:row>
      <xdr:rowOff>114300</xdr:rowOff>
    </xdr:to>
    <xdr:pic>
      <xdr:nvPicPr>
        <xdr:cNvPr id="1" name="Picture 2"/>
        <xdr:cNvPicPr preferRelativeResize="1">
          <a:picLocks noChangeAspect="1"/>
        </xdr:cNvPicPr>
      </xdr:nvPicPr>
      <xdr:blipFill>
        <a:blip r:embed="rId1"/>
        <a:stretch>
          <a:fillRect/>
        </a:stretch>
      </xdr:blipFill>
      <xdr:spPr>
        <a:xfrm>
          <a:off x="314325" y="95250"/>
          <a:ext cx="952500" cy="752475"/>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85725</xdr:rowOff>
    </xdr:from>
    <xdr:to>
      <xdr:col>2</xdr:col>
      <xdr:colOff>695325</xdr:colOff>
      <xdr:row>4</xdr:row>
      <xdr:rowOff>104775</xdr:rowOff>
    </xdr:to>
    <xdr:pic>
      <xdr:nvPicPr>
        <xdr:cNvPr id="1" name="Picture 2"/>
        <xdr:cNvPicPr preferRelativeResize="1">
          <a:picLocks noChangeAspect="1"/>
        </xdr:cNvPicPr>
      </xdr:nvPicPr>
      <xdr:blipFill>
        <a:blip r:embed="rId1"/>
        <a:stretch>
          <a:fillRect/>
        </a:stretch>
      </xdr:blipFill>
      <xdr:spPr>
        <a:xfrm>
          <a:off x="361950" y="85725"/>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0</xdr:row>
      <xdr:rowOff>66675</xdr:rowOff>
    </xdr:from>
    <xdr:to>
      <xdr:col>1</xdr:col>
      <xdr:colOff>1409700</xdr:colOff>
      <xdr:row>4</xdr:row>
      <xdr:rowOff>76200</xdr:rowOff>
    </xdr:to>
    <xdr:pic>
      <xdr:nvPicPr>
        <xdr:cNvPr id="1" name="Picture 2"/>
        <xdr:cNvPicPr preferRelativeResize="1">
          <a:picLocks noChangeAspect="1"/>
        </xdr:cNvPicPr>
      </xdr:nvPicPr>
      <xdr:blipFill>
        <a:blip r:embed="rId1"/>
        <a:stretch>
          <a:fillRect/>
        </a:stretch>
      </xdr:blipFill>
      <xdr:spPr>
        <a:xfrm>
          <a:off x="581025" y="66675"/>
          <a:ext cx="942975" cy="742950"/>
        </a:xfrm>
        <a:prstGeom prst="rect">
          <a:avLst/>
        </a:prstGeom>
        <a:solidFill>
          <a:srgbClr val="FFFFFF"/>
        </a:solid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76200</xdr:rowOff>
    </xdr:from>
    <xdr:to>
      <xdr:col>3</xdr:col>
      <xdr:colOff>619125</xdr:colOff>
      <xdr:row>4</xdr:row>
      <xdr:rowOff>95250</xdr:rowOff>
    </xdr:to>
    <xdr:pic>
      <xdr:nvPicPr>
        <xdr:cNvPr id="1" name="Picture 2"/>
        <xdr:cNvPicPr preferRelativeResize="1">
          <a:picLocks noChangeAspect="1"/>
        </xdr:cNvPicPr>
      </xdr:nvPicPr>
      <xdr:blipFill>
        <a:blip r:embed="rId1"/>
        <a:stretch>
          <a:fillRect/>
        </a:stretch>
      </xdr:blipFill>
      <xdr:spPr>
        <a:xfrm>
          <a:off x="323850" y="76200"/>
          <a:ext cx="962025" cy="7524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T87"/>
  <sheetViews>
    <sheetView showGridLines="0" tabSelected="1" zoomScaleSheetLayoutView="100" zoomScalePageLayoutView="0" workbookViewId="0" topLeftCell="A1">
      <selection activeCell="A1" sqref="A1"/>
    </sheetView>
  </sheetViews>
  <sheetFormatPr defaultColWidth="9.7109375" defaultRowHeight="12.75"/>
  <cols>
    <col min="1" max="1" width="3.7109375" style="8" customWidth="1"/>
    <col min="2" max="2" width="15.7109375" style="10" customWidth="1"/>
    <col min="3" max="3" width="16.7109375" style="8" customWidth="1"/>
    <col min="4" max="4" width="5.7109375" style="8" customWidth="1"/>
    <col min="5" max="5" width="11.8515625" style="8" customWidth="1"/>
    <col min="6" max="6" width="1.28515625" style="8" customWidth="1"/>
    <col min="7" max="7" width="11.7109375" style="8" customWidth="1"/>
    <col min="8" max="8" width="1.7109375" style="8" customWidth="1"/>
    <col min="9" max="9" width="11.7109375" style="8" customWidth="1"/>
    <col min="10" max="10" width="1.28515625" style="8" customWidth="1"/>
    <col min="11" max="11" width="11.7109375" style="8" customWidth="1"/>
    <col min="12" max="12" width="1.7109375" style="8" customWidth="1"/>
    <col min="13" max="13" width="4.7109375" style="8" customWidth="1"/>
    <col min="14" max="15" width="9.7109375" style="8" hidden="1" customWidth="1"/>
    <col min="16" max="16" width="11.28125" style="8" hidden="1" customWidth="1"/>
    <col min="17" max="19" width="9.7109375" style="8" customWidth="1"/>
    <col min="20" max="16384" width="9.7109375" style="8" customWidth="1"/>
  </cols>
  <sheetData>
    <row r="1" spans="1:12" ht="13.5" customHeight="1" thickTop="1">
      <c r="A1" s="2"/>
      <c r="B1" s="3"/>
      <c r="C1" s="3"/>
      <c r="D1" s="3"/>
      <c r="E1" s="3"/>
      <c r="F1" s="3"/>
      <c r="G1" s="3"/>
      <c r="H1" s="3"/>
      <c r="I1" s="3"/>
      <c r="J1" s="3"/>
      <c r="K1" s="4"/>
      <c r="L1" s="5"/>
    </row>
    <row r="2" spans="1:12" ht="18.75" customHeight="1">
      <c r="A2" s="9"/>
      <c r="C2" s="243" t="s">
        <v>167</v>
      </c>
      <c r="D2" s="243"/>
      <c r="E2" s="243"/>
      <c r="F2" s="243"/>
      <c r="G2" s="243"/>
      <c r="H2" s="243"/>
      <c r="I2" s="243"/>
      <c r="J2" s="243"/>
      <c r="K2" s="243"/>
      <c r="L2" s="11"/>
    </row>
    <row r="3" spans="1:12" ht="12.75" customHeight="1">
      <c r="A3" s="9"/>
      <c r="C3" s="244" t="s">
        <v>51</v>
      </c>
      <c r="D3" s="244"/>
      <c r="E3" s="244"/>
      <c r="F3" s="244"/>
      <c r="G3" s="244"/>
      <c r="H3" s="244"/>
      <c r="I3" s="244"/>
      <c r="J3" s="244"/>
      <c r="K3" s="244"/>
      <c r="L3" s="11"/>
    </row>
    <row r="4" spans="1:12" ht="12.75" customHeight="1">
      <c r="A4" s="9"/>
      <c r="C4" s="12"/>
      <c r="D4" s="12"/>
      <c r="E4" s="10"/>
      <c r="F4" s="10"/>
      <c r="G4" s="10"/>
      <c r="H4" s="10"/>
      <c r="I4" s="245"/>
      <c r="J4" s="245"/>
      <c r="K4" s="245"/>
      <c r="L4" s="13"/>
    </row>
    <row r="5" spans="1:20" ht="12.75" customHeight="1">
      <c r="A5" s="9"/>
      <c r="C5" s="10"/>
      <c r="D5" s="10"/>
      <c r="E5" s="10"/>
      <c r="F5" s="10"/>
      <c r="G5" s="10"/>
      <c r="H5" s="10"/>
      <c r="I5" s="245"/>
      <c r="J5" s="245"/>
      <c r="K5" s="245"/>
      <c r="L5" s="13"/>
      <c r="P5" s="14"/>
      <c r="Q5" s="14"/>
      <c r="R5" s="14"/>
      <c r="S5" s="14"/>
      <c r="T5" s="10"/>
    </row>
    <row r="6" spans="1:20" ht="12.75">
      <c r="A6" s="9"/>
      <c r="C6" s="15"/>
      <c r="D6" s="15"/>
      <c r="E6" s="15"/>
      <c r="F6" s="15"/>
      <c r="G6" s="15"/>
      <c r="H6" s="15"/>
      <c r="I6" s="15"/>
      <c r="J6" s="15"/>
      <c r="K6" s="15"/>
      <c r="L6" s="16"/>
      <c r="S6" s="10"/>
      <c r="T6" s="10"/>
    </row>
    <row r="7" spans="1:12" ht="27.75" customHeight="1">
      <c r="A7" s="9"/>
      <c r="B7" s="241" t="s">
        <v>262</v>
      </c>
      <c r="C7" s="241"/>
      <c r="D7" s="241"/>
      <c r="E7" s="241"/>
      <c r="F7" s="241"/>
      <c r="G7" s="241"/>
      <c r="H7" s="241"/>
      <c r="I7" s="241"/>
      <c r="J7" s="241"/>
      <c r="K7" s="241"/>
      <c r="L7" s="16"/>
    </row>
    <row r="8" spans="1:12" ht="12.75">
      <c r="A8" s="9"/>
      <c r="C8" s="10"/>
      <c r="D8" s="10"/>
      <c r="E8" s="10"/>
      <c r="F8" s="10"/>
      <c r="G8" s="10"/>
      <c r="H8" s="10"/>
      <c r="I8" s="10"/>
      <c r="J8" s="10"/>
      <c r="K8" s="10"/>
      <c r="L8" s="13"/>
    </row>
    <row r="9" spans="1:12" s="19" customFormat="1" ht="15.75" customHeight="1">
      <c r="A9" s="17"/>
      <c r="B9" s="247" t="s">
        <v>99</v>
      </c>
      <c r="C9" s="247"/>
      <c r="D9" s="247"/>
      <c r="E9" s="247"/>
      <c r="F9" s="247"/>
      <c r="G9" s="247"/>
      <c r="H9" s="247"/>
      <c r="I9" s="247"/>
      <c r="J9" s="247"/>
      <c r="K9" s="247"/>
      <c r="L9" s="18"/>
    </row>
    <row r="10" spans="1:12" s="19" customFormat="1" ht="15">
      <c r="A10" s="20"/>
      <c r="B10" s="21"/>
      <c r="C10" s="22"/>
      <c r="D10" s="22"/>
      <c r="E10" s="22"/>
      <c r="F10" s="22"/>
      <c r="G10" s="22"/>
      <c r="H10" s="22"/>
      <c r="I10" s="22"/>
      <c r="J10" s="22"/>
      <c r="K10" s="22"/>
      <c r="L10" s="23"/>
    </row>
    <row r="11" spans="1:12" s="19" customFormat="1" ht="15.75" customHeight="1">
      <c r="A11" s="20"/>
      <c r="B11" s="21"/>
      <c r="C11" s="22"/>
      <c r="E11" s="242" t="s">
        <v>142</v>
      </c>
      <c r="F11" s="242"/>
      <c r="G11" s="242"/>
      <c r="H11" s="24"/>
      <c r="I11" s="242" t="s">
        <v>169</v>
      </c>
      <c r="J11" s="242"/>
      <c r="K11" s="242"/>
      <c r="L11" s="23"/>
    </row>
    <row r="12" spans="1:12" s="19" customFormat="1" ht="12.75">
      <c r="A12" s="20"/>
      <c r="B12" s="22"/>
      <c r="C12" s="22"/>
      <c r="D12" s="22"/>
      <c r="E12" s="25" t="s">
        <v>28</v>
      </c>
      <c r="F12" s="25"/>
      <c r="G12" s="25" t="s">
        <v>29</v>
      </c>
      <c r="H12" s="25"/>
      <c r="I12" s="25" t="s">
        <v>28</v>
      </c>
      <c r="J12" s="25"/>
      <c r="K12" s="25" t="s">
        <v>29</v>
      </c>
      <c r="L12" s="23"/>
    </row>
    <row r="13" spans="1:12" s="19" customFormat="1" ht="12.75">
      <c r="A13" s="20"/>
      <c r="B13" s="22"/>
      <c r="C13" s="22"/>
      <c r="D13" s="22"/>
      <c r="E13" s="25" t="s">
        <v>30</v>
      </c>
      <c r="F13" s="25"/>
      <c r="G13" s="25" t="s">
        <v>31</v>
      </c>
      <c r="H13" s="25"/>
      <c r="I13" s="25" t="s">
        <v>30</v>
      </c>
      <c r="J13" s="25"/>
      <c r="K13" s="25" t="s">
        <v>31</v>
      </c>
      <c r="L13" s="23"/>
    </row>
    <row r="14" spans="1:16" s="19" customFormat="1" ht="12.75">
      <c r="A14" s="20"/>
      <c r="B14" s="22"/>
      <c r="C14" s="22"/>
      <c r="D14" s="22"/>
      <c r="E14" s="25" t="s">
        <v>44</v>
      </c>
      <c r="F14" s="25"/>
      <c r="G14" s="25" t="s">
        <v>44</v>
      </c>
      <c r="H14" s="25"/>
      <c r="I14" s="25" t="s">
        <v>32</v>
      </c>
      <c r="J14" s="25"/>
      <c r="K14" s="25" t="s">
        <v>33</v>
      </c>
      <c r="L14" s="23"/>
      <c r="N14" s="19" t="s">
        <v>145</v>
      </c>
      <c r="O14" s="19" t="s">
        <v>147</v>
      </c>
      <c r="P14" s="19" t="s">
        <v>151</v>
      </c>
    </row>
    <row r="15" spans="1:16" s="19" customFormat="1" ht="12.75">
      <c r="A15" s="20"/>
      <c r="B15" s="22"/>
      <c r="C15" s="22"/>
      <c r="D15" s="22"/>
      <c r="E15" s="26" t="s">
        <v>263</v>
      </c>
      <c r="F15" s="27"/>
      <c r="G15" s="26" t="s">
        <v>264</v>
      </c>
      <c r="H15" s="27"/>
      <c r="I15" s="26" t="str">
        <f>E15</f>
        <v>31/12/2007</v>
      </c>
      <c r="J15" s="27"/>
      <c r="K15" s="26" t="str">
        <f>G15</f>
        <v>31/12/2006</v>
      </c>
      <c r="L15" s="23"/>
      <c r="N15" s="26" t="s">
        <v>154</v>
      </c>
      <c r="O15" s="26" t="s">
        <v>155</v>
      </c>
      <c r="P15" s="28">
        <v>38077</v>
      </c>
    </row>
    <row r="16" spans="1:16" s="19" customFormat="1" ht="12.75">
      <c r="A16" s="20"/>
      <c r="B16" s="22"/>
      <c r="C16" s="22"/>
      <c r="D16" s="22"/>
      <c r="E16" s="25"/>
      <c r="F16" s="25"/>
      <c r="G16" s="25" t="s">
        <v>252</v>
      </c>
      <c r="H16" s="25"/>
      <c r="I16" s="25"/>
      <c r="J16" s="25"/>
      <c r="K16" s="25" t="s">
        <v>252</v>
      </c>
      <c r="L16" s="23"/>
      <c r="N16" s="25"/>
      <c r="O16" s="25"/>
      <c r="P16" s="25"/>
    </row>
    <row r="17" spans="1:16" s="19" customFormat="1" ht="12.75">
      <c r="A17" s="20"/>
      <c r="B17" s="22"/>
      <c r="C17" s="22"/>
      <c r="D17" s="22"/>
      <c r="E17" s="25" t="s">
        <v>12</v>
      </c>
      <c r="F17" s="25"/>
      <c r="G17" s="25" t="s">
        <v>12</v>
      </c>
      <c r="H17" s="25"/>
      <c r="I17" s="25" t="s">
        <v>12</v>
      </c>
      <c r="J17" s="25"/>
      <c r="K17" s="25" t="s">
        <v>12</v>
      </c>
      <c r="L17" s="23"/>
      <c r="N17" s="25" t="s">
        <v>12</v>
      </c>
      <c r="O17" s="25" t="s">
        <v>12</v>
      </c>
      <c r="P17" s="25" t="s">
        <v>12</v>
      </c>
    </row>
    <row r="18" spans="1:15" ht="12.75">
      <c r="A18" s="9"/>
      <c r="C18" s="10"/>
      <c r="D18" s="10"/>
      <c r="E18" s="29"/>
      <c r="F18" s="29"/>
      <c r="G18" s="29"/>
      <c r="H18" s="29"/>
      <c r="I18" s="29"/>
      <c r="J18" s="29"/>
      <c r="K18" s="29"/>
      <c r="L18" s="13"/>
      <c r="N18" s="29"/>
      <c r="O18" s="29"/>
    </row>
    <row r="19" spans="1:16" ht="12.75">
      <c r="A19" s="9"/>
      <c r="B19" s="10" t="s">
        <v>50</v>
      </c>
      <c r="C19" s="10"/>
      <c r="D19" s="10"/>
      <c r="E19" s="30">
        <v>29114</v>
      </c>
      <c r="F19" s="30"/>
      <c r="G19" s="30">
        <v>28378</v>
      </c>
      <c r="H19" s="30"/>
      <c r="I19" s="31">
        <v>58149</v>
      </c>
      <c r="J19" s="30"/>
      <c r="K19" s="31">
        <v>50608</v>
      </c>
      <c r="L19" s="13"/>
      <c r="N19" s="31">
        <v>20203</v>
      </c>
      <c r="O19" s="31">
        <v>27878</v>
      </c>
      <c r="P19" s="30">
        <v>17590</v>
      </c>
    </row>
    <row r="20" spans="1:16" ht="12.75">
      <c r="A20" s="9"/>
      <c r="C20" s="10"/>
      <c r="D20" s="10"/>
      <c r="E20" s="30"/>
      <c r="F20" s="30"/>
      <c r="G20" s="30"/>
      <c r="H20" s="30"/>
      <c r="I20" s="31"/>
      <c r="J20" s="30"/>
      <c r="K20" s="31"/>
      <c r="L20" s="13"/>
      <c r="N20" s="31"/>
      <c r="O20" s="31"/>
      <c r="P20" s="30"/>
    </row>
    <row r="21" spans="1:16" ht="12.75">
      <c r="A21" s="9"/>
      <c r="B21" s="10" t="s">
        <v>52</v>
      </c>
      <c r="C21" s="10"/>
      <c r="D21" s="10"/>
      <c r="E21" s="30">
        <v>-28069</v>
      </c>
      <c r="F21" s="30"/>
      <c r="G21" s="30">
        <v>-27032</v>
      </c>
      <c r="H21" s="30"/>
      <c r="I21" s="31">
        <v>-56233</v>
      </c>
      <c r="J21" s="30"/>
      <c r="K21" s="31">
        <v>-48701</v>
      </c>
      <c r="L21" s="13"/>
      <c r="N21" s="31">
        <v>-19039</v>
      </c>
      <c r="O21" s="31">
        <v>-26614</v>
      </c>
      <c r="P21" s="30">
        <f>-13154-1748-2347-112</f>
        <v>-17361</v>
      </c>
    </row>
    <row r="22" spans="1:16" ht="12.75">
      <c r="A22" s="9"/>
      <c r="C22" s="10"/>
      <c r="D22" s="10"/>
      <c r="E22" s="30"/>
      <c r="F22" s="30"/>
      <c r="G22" s="30"/>
      <c r="H22" s="30"/>
      <c r="I22" s="31"/>
      <c r="J22" s="30"/>
      <c r="K22" s="31"/>
      <c r="L22" s="13"/>
      <c r="N22" s="31"/>
      <c r="O22" s="31"/>
      <c r="P22" s="30"/>
    </row>
    <row r="23" spans="1:16" ht="12.75">
      <c r="A23" s="9"/>
      <c r="B23" s="10" t="s">
        <v>53</v>
      </c>
      <c r="C23" s="10"/>
      <c r="D23" s="10"/>
      <c r="E23" s="32">
        <v>0</v>
      </c>
      <c r="F23" s="30"/>
      <c r="G23" s="32">
        <v>87</v>
      </c>
      <c r="H23" s="30"/>
      <c r="I23" s="33">
        <v>32</v>
      </c>
      <c r="J23" s="30"/>
      <c r="K23" s="33">
        <v>176</v>
      </c>
      <c r="L23" s="13"/>
      <c r="N23" s="33">
        <v>7</v>
      </c>
      <c r="O23" s="33">
        <v>78</v>
      </c>
      <c r="P23" s="32">
        <v>181</v>
      </c>
    </row>
    <row r="24" spans="1:16" ht="12.75">
      <c r="A24" s="9"/>
      <c r="C24" s="10"/>
      <c r="D24" s="10"/>
      <c r="E24" s="30"/>
      <c r="F24" s="30"/>
      <c r="G24" s="30"/>
      <c r="H24" s="30"/>
      <c r="I24" s="31"/>
      <c r="J24" s="30"/>
      <c r="K24" s="31"/>
      <c r="L24" s="13"/>
      <c r="N24" s="31"/>
      <c r="O24" s="31"/>
      <c r="P24" s="30"/>
    </row>
    <row r="25" spans="1:16" ht="12.75">
      <c r="A25" s="9"/>
      <c r="B25" s="10" t="s">
        <v>282</v>
      </c>
      <c r="C25" s="10"/>
      <c r="D25" s="10"/>
      <c r="E25" s="31">
        <f>SUM(E19:E23)</f>
        <v>1045</v>
      </c>
      <c r="F25" s="30"/>
      <c r="G25" s="31">
        <f>SUM(G19:G23)</f>
        <v>1433</v>
      </c>
      <c r="H25" s="30"/>
      <c r="I25" s="30">
        <f>SUM(I19:I23)</f>
        <v>1948</v>
      </c>
      <c r="J25" s="30"/>
      <c r="K25" s="30">
        <f>SUM(K19:K23)</f>
        <v>2083</v>
      </c>
      <c r="L25" s="13"/>
      <c r="N25" s="30">
        <v>1171</v>
      </c>
      <c r="O25" s="30">
        <v>1342</v>
      </c>
      <c r="P25" s="31">
        <f>SUM(P19:P23)</f>
        <v>410</v>
      </c>
    </row>
    <row r="26" spans="1:16" ht="12.75">
      <c r="A26" s="9"/>
      <c r="C26" s="10"/>
      <c r="D26" s="10"/>
      <c r="E26" s="30"/>
      <c r="F26" s="30"/>
      <c r="G26" s="30"/>
      <c r="H26" s="30"/>
      <c r="I26" s="31"/>
      <c r="J26" s="30"/>
      <c r="K26" s="31"/>
      <c r="L26" s="13"/>
      <c r="N26" s="31"/>
      <c r="O26" s="31"/>
      <c r="P26" s="30"/>
    </row>
    <row r="27" spans="1:16" ht="12.75">
      <c r="A27" s="9"/>
      <c r="B27" s="10" t="s">
        <v>54</v>
      </c>
      <c r="C27" s="10"/>
      <c r="D27" s="10"/>
      <c r="E27" s="34">
        <v>-829</v>
      </c>
      <c r="F27" s="30"/>
      <c r="G27" s="34">
        <v>-1026</v>
      </c>
      <c r="H27" s="30"/>
      <c r="I27" s="33">
        <v>-1571</v>
      </c>
      <c r="J27" s="30"/>
      <c r="K27" s="33">
        <v>-2012</v>
      </c>
      <c r="L27" s="13"/>
      <c r="N27" s="33">
        <v>-863</v>
      </c>
      <c r="O27" s="33">
        <v>-1001</v>
      </c>
      <c r="P27" s="34">
        <v>-1022</v>
      </c>
    </row>
    <row r="28" spans="1:16" ht="12.75">
      <c r="A28" s="9"/>
      <c r="C28" s="10"/>
      <c r="D28" s="10"/>
      <c r="E28" s="30"/>
      <c r="F28" s="30"/>
      <c r="G28" s="30"/>
      <c r="H28" s="30"/>
      <c r="I28" s="31"/>
      <c r="J28" s="30"/>
      <c r="K28" s="31"/>
      <c r="L28" s="13"/>
      <c r="N28" s="31"/>
      <c r="O28" s="31"/>
      <c r="P28" s="30"/>
    </row>
    <row r="29" spans="1:16" ht="12.75">
      <c r="A29" s="9"/>
      <c r="B29" s="24" t="s">
        <v>284</v>
      </c>
      <c r="C29" s="10"/>
      <c r="D29" s="10"/>
      <c r="E29" s="35">
        <f>E25+E27</f>
        <v>216</v>
      </c>
      <c r="F29" s="35"/>
      <c r="G29" s="35">
        <f>G25+G27</f>
        <v>407</v>
      </c>
      <c r="H29" s="35">
        <f>H25+H27</f>
        <v>0</v>
      </c>
      <c r="I29" s="35">
        <f>I25+I27</f>
        <v>377</v>
      </c>
      <c r="J29" s="35"/>
      <c r="K29" s="35">
        <f>K25+K27</f>
        <v>71</v>
      </c>
      <c r="L29" s="13"/>
      <c r="N29" s="36">
        <v>308</v>
      </c>
      <c r="O29" s="36">
        <v>341</v>
      </c>
      <c r="P29" s="35">
        <f>P25+P27</f>
        <v>-612</v>
      </c>
    </row>
    <row r="30" spans="1:16" ht="12.75">
      <c r="A30" s="9"/>
      <c r="C30" s="10"/>
      <c r="D30" s="10"/>
      <c r="E30" s="30"/>
      <c r="F30" s="30"/>
      <c r="G30" s="30"/>
      <c r="H30" s="30"/>
      <c r="I30" s="31"/>
      <c r="J30" s="30"/>
      <c r="K30" s="31"/>
      <c r="L30" s="13"/>
      <c r="N30" s="31"/>
      <c r="O30" s="31"/>
      <c r="P30" s="30"/>
    </row>
    <row r="31" spans="1:16" ht="12.75">
      <c r="A31" s="9"/>
      <c r="B31" s="10" t="s">
        <v>173</v>
      </c>
      <c r="C31" s="10"/>
      <c r="D31" s="10"/>
      <c r="E31" s="32">
        <v>-70</v>
      </c>
      <c r="F31" s="30"/>
      <c r="G31" s="32">
        <f>18-78</f>
        <v>-60</v>
      </c>
      <c r="H31" s="30"/>
      <c r="I31" s="33">
        <v>-50</v>
      </c>
      <c r="J31" s="30"/>
      <c r="K31" s="33">
        <f>-40-9</f>
        <v>-49</v>
      </c>
      <c r="L31" s="13"/>
      <c r="N31" s="33">
        <v>-83</v>
      </c>
      <c r="O31" s="33">
        <v>-162</v>
      </c>
      <c r="P31" s="32">
        <v>113</v>
      </c>
    </row>
    <row r="32" spans="1:16" ht="12.75">
      <c r="A32" s="9"/>
      <c r="C32" s="10"/>
      <c r="D32" s="10"/>
      <c r="E32" s="30"/>
      <c r="F32" s="30"/>
      <c r="G32" s="30"/>
      <c r="H32" s="30"/>
      <c r="I32" s="31"/>
      <c r="J32" s="30"/>
      <c r="K32" s="31"/>
      <c r="L32" s="13"/>
      <c r="N32" s="31"/>
      <c r="O32" s="31"/>
      <c r="P32" s="30"/>
    </row>
    <row r="33" spans="1:16" ht="13.5" thickBot="1">
      <c r="A33" s="9"/>
      <c r="B33" s="24" t="s">
        <v>268</v>
      </c>
      <c r="C33" s="10"/>
      <c r="D33" s="10"/>
      <c r="E33" s="37">
        <f>E29+E31</f>
        <v>146</v>
      </c>
      <c r="F33" s="30"/>
      <c r="G33" s="37">
        <f>G29+G31</f>
        <v>347</v>
      </c>
      <c r="H33" s="30">
        <f>H29+H31</f>
        <v>0</v>
      </c>
      <c r="I33" s="37">
        <f>I29+I31</f>
        <v>327</v>
      </c>
      <c r="J33" s="30"/>
      <c r="K33" s="37">
        <f>K29+K31</f>
        <v>22</v>
      </c>
      <c r="L33" s="13"/>
      <c r="N33" s="30">
        <v>225</v>
      </c>
      <c r="O33" s="30">
        <v>179</v>
      </c>
      <c r="P33" s="30">
        <f>P29+P31</f>
        <v>-499</v>
      </c>
    </row>
    <row r="34" spans="1:16" ht="13.5" thickTop="1">
      <c r="A34" s="9"/>
      <c r="C34" s="10"/>
      <c r="D34" s="10"/>
      <c r="E34" s="31"/>
      <c r="F34" s="30"/>
      <c r="G34" s="31"/>
      <c r="H34" s="30"/>
      <c r="I34" s="31"/>
      <c r="J34" s="31"/>
      <c r="K34" s="31"/>
      <c r="L34" s="13"/>
      <c r="N34" s="35"/>
      <c r="O34" s="35"/>
      <c r="P34" s="31"/>
    </row>
    <row r="35" spans="1:16" ht="12.75">
      <c r="A35" s="9"/>
      <c r="B35" s="10" t="s">
        <v>184</v>
      </c>
      <c r="L35" s="13"/>
      <c r="N35" s="33">
        <v>1</v>
      </c>
      <c r="O35" s="33">
        <v>-45</v>
      </c>
      <c r="P35" s="33">
        <v>20</v>
      </c>
    </row>
    <row r="36" spans="1:16" ht="12.75">
      <c r="A36" s="9"/>
      <c r="L36" s="13"/>
      <c r="N36" s="31"/>
      <c r="O36" s="31"/>
      <c r="P36" s="31"/>
    </row>
    <row r="37" spans="1:16" ht="12.75">
      <c r="A37" s="9"/>
      <c r="B37" s="10" t="s">
        <v>211</v>
      </c>
      <c r="E37" s="207">
        <f>+E41-E39</f>
        <v>121</v>
      </c>
      <c r="F37" s="207"/>
      <c r="G37" s="8">
        <f>+G41-G39</f>
        <v>346</v>
      </c>
      <c r="H37" s="207"/>
      <c r="I37" s="207">
        <f>+I41-I39</f>
        <v>291</v>
      </c>
      <c r="J37" s="207"/>
      <c r="K37" s="8">
        <f>+K41-K39</f>
        <v>39</v>
      </c>
      <c r="L37" s="13"/>
      <c r="N37" s="31"/>
      <c r="O37" s="31"/>
      <c r="P37" s="30"/>
    </row>
    <row r="38" spans="1:16" ht="12.75">
      <c r="A38" s="9"/>
      <c r="E38" s="207"/>
      <c r="F38" s="207"/>
      <c r="H38" s="207"/>
      <c r="I38" s="207"/>
      <c r="J38" s="207"/>
      <c r="L38" s="13"/>
      <c r="N38" s="31"/>
      <c r="O38" s="31"/>
      <c r="P38" s="30"/>
    </row>
    <row r="39" spans="1:16" ht="13.5" thickBot="1">
      <c r="A39" s="9"/>
      <c r="B39" s="10" t="s">
        <v>212</v>
      </c>
      <c r="E39" s="34">
        <v>25</v>
      </c>
      <c r="F39" s="207"/>
      <c r="G39" s="38">
        <v>1</v>
      </c>
      <c r="H39" s="207"/>
      <c r="I39" s="34">
        <v>36</v>
      </c>
      <c r="J39" s="207"/>
      <c r="K39" s="38">
        <v>-17</v>
      </c>
      <c r="L39" s="13"/>
      <c r="N39" s="37">
        <v>226</v>
      </c>
      <c r="O39" s="37">
        <v>134</v>
      </c>
      <c r="P39" s="37">
        <f>P33+P35</f>
        <v>-479</v>
      </c>
    </row>
    <row r="40" spans="1:12" ht="13.5" thickTop="1">
      <c r="A40" s="9"/>
      <c r="B40" s="39"/>
      <c r="C40" s="10"/>
      <c r="D40" s="10"/>
      <c r="E40" s="35"/>
      <c r="F40" s="184"/>
      <c r="G40" s="40"/>
      <c r="H40" s="184"/>
      <c r="I40" s="35"/>
      <c r="J40" s="184"/>
      <c r="K40" s="40"/>
      <c r="L40" s="13"/>
    </row>
    <row r="41" spans="1:12" ht="13.5" thickBot="1">
      <c r="A41" s="9"/>
      <c r="B41" s="39"/>
      <c r="C41" s="10"/>
      <c r="D41" s="10"/>
      <c r="E41" s="208">
        <f>+E33</f>
        <v>146</v>
      </c>
      <c r="F41" s="184"/>
      <c r="G41" s="231">
        <f>+G33</f>
        <v>347</v>
      </c>
      <c r="H41" s="184"/>
      <c r="I41" s="208">
        <f>+I33</f>
        <v>327</v>
      </c>
      <c r="J41" s="184"/>
      <c r="K41" s="231">
        <f>+K33</f>
        <v>22</v>
      </c>
      <c r="L41" s="13"/>
    </row>
    <row r="42" spans="1:18" ht="13.5" thickTop="1">
      <c r="A42" s="9"/>
      <c r="L42" s="13"/>
      <c r="N42" s="41"/>
      <c r="O42" s="41"/>
      <c r="P42" s="41"/>
      <c r="R42" s="43"/>
    </row>
    <row r="43" spans="1:18" ht="12.75">
      <c r="A43" s="9"/>
      <c r="B43" s="24" t="s">
        <v>285</v>
      </c>
      <c r="C43" s="10"/>
      <c r="D43" s="10"/>
      <c r="E43" s="30"/>
      <c r="F43" s="30"/>
      <c r="G43" s="31"/>
      <c r="H43" s="30"/>
      <c r="I43" s="35"/>
      <c r="J43" s="30"/>
      <c r="K43" s="35"/>
      <c r="L43" s="13"/>
      <c r="N43" s="44"/>
      <c r="O43" s="44"/>
      <c r="P43" s="44"/>
      <c r="R43" s="43"/>
    </row>
    <row r="44" spans="1:18" ht="12.75">
      <c r="A44" s="9"/>
      <c r="B44" s="24" t="s">
        <v>225</v>
      </c>
      <c r="C44" s="10"/>
      <c r="D44" s="10"/>
      <c r="E44" s="30"/>
      <c r="F44" s="30"/>
      <c r="G44" s="31"/>
      <c r="H44" s="30"/>
      <c r="I44" s="35"/>
      <c r="J44" s="30"/>
      <c r="K44" s="35"/>
      <c r="L44" s="13"/>
      <c r="N44" s="44"/>
      <c r="O44" s="44"/>
      <c r="P44" s="44"/>
      <c r="R44" s="43"/>
    </row>
    <row r="45" spans="1:18" ht="12.75">
      <c r="A45" s="9"/>
      <c r="B45" s="45" t="s">
        <v>171</v>
      </c>
      <c r="C45" s="10"/>
      <c r="D45" s="10"/>
      <c r="E45" s="41">
        <f>NT!K192</f>
        <v>0.29</v>
      </c>
      <c r="F45" s="41"/>
      <c r="G45" s="42">
        <v>0.82</v>
      </c>
      <c r="H45" s="42">
        <v>0.55</v>
      </c>
      <c r="I45" s="40">
        <f>+NT!M192</f>
        <v>0.69</v>
      </c>
      <c r="J45" s="41"/>
      <c r="K45" s="42">
        <v>0.09</v>
      </c>
      <c r="L45" s="13"/>
      <c r="N45" s="44"/>
      <c r="O45" s="44"/>
      <c r="P45" s="44"/>
      <c r="R45" s="43"/>
    </row>
    <row r="46" spans="1:18" ht="12.75">
      <c r="A46" s="9"/>
      <c r="B46" s="45" t="s">
        <v>55</v>
      </c>
      <c r="C46" s="10"/>
      <c r="D46" s="10"/>
      <c r="E46" s="41">
        <f>NT!K194</f>
        <v>0.29</v>
      </c>
      <c r="F46" s="41"/>
      <c r="G46" s="42">
        <v>0.82</v>
      </c>
      <c r="H46" s="42">
        <v>0.55</v>
      </c>
      <c r="I46" s="40">
        <f>+NT!M194</f>
        <v>0.69</v>
      </c>
      <c r="J46" s="41"/>
      <c r="K46" s="42">
        <v>0.09</v>
      </c>
      <c r="L46" s="13"/>
      <c r="N46" s="44"/>
      <c r="O46" s="44"/>
      <c r="P46" s="44"/>
      <c r="R46" s="43"/>
    </row>
    <row r="47" spans="1:18" ht="12.75">
      <c r="A47" s="9"/>
      <c r="L47" s="13"/>
      <c r="N47" s="44"/>
      <c r="O47" s="44"/>
      <c r="P47" s="44"/>
      <c r="R47" s="43"/>
    </row>
    <row r="48" spans="1:18" ht="12.75">
      <c r="A48" s="9"/>
      <c r="L48" s="13"/>
      <c r="N48" s="44"/>
      <c r="O48" s="44"/>
      <c r="P48" s="44"/>
      <c r="R48" s="43"/>
    </row>
    <row r="49" spans="1:18" ht="12.75">
      <c r="A49" s="9"/>
      <c r="L49" s="13"/>
      <c r="N49" s="44"/>
      <c r="O49" s="44"/>
      <c r="P49" s="44"/>
      <c r="R49" s="43"/>
    </row>
    <row r="50" spans="1:18" ht="12.75">
      <c r="A50" s="9"/>
      <c r="L50" s="13"/>
      <c r="N50" s="44"/>
      <c r="O50" s="44"/>
      <c r="P50" s="44"/>
      <c r="R50" s="43"/>
    </row>
    <row r="51" spans="1:18" ht="12.75">
      <c r="A51" s="9"/>
      <c r="L51" s="13"/>
      <c r="N51" s="44"/>
      <c r="O51" s="44"/>
      <c r="P51" s="44"/>
      <c r="R51" s="43"/>
    </row>
    <row r="52" spans="1:18" ht="12.75">
      <c r="A52" s="9"/>
      <c r="B52" s="39"/>
      <c r="C52" s="10"/>
      <c r="D52" s="10"/>
      <c r="E52" s="40"/>
      <c r="F52" s="41"/>
      <c r="G52" s="42"/>
      <c r="H52" s="41"/>
      <c r="I52" s="40"/>
      <c r="J52" s="41"/>
      <c r="K52" s="40"/>
      <c r="L52" s="13"/>
      <c r="N52" s="44"/>
      <c r="O52" s="44"/>
      <c r="P52" s="44"/>
      <c r="R52" s="43"/>
    </row>
    <row r="53" spans="1:18" ht="12.75">
      <c r="A53" s="9"/>
      <c r="B53" s="39"/>
      <c r="C53" s="10"/>
      <c r="D53" s="10"/>
      <c r="E53" s="40"/>
      <c r="F53" s="41"/>
      <c r="G53" s="42"/>
      <c r="H53" s="41"/>
      <c r="I53" s="40"/>
      <c r="J53" s="41"/>
      <c r="K53" s="40"/>
      <c r="L53" s="13"/>
      <c r="N53" s="44"/>
      <c r="O53" s="44"/>
      <c r="P53" s="44"/>
      <c r="R53" s="43"/>
    </row>
    <row r="54" spans="1:18" ht="12.75">
      <c r="A54" s="9"/>
      <c r="B54" s="39"/>
      <c r="C54" s="10"/>
      <c r="D54" s="10"/>
      <c r="E54" s="40"/>
      <c r="F54" s="41"/>
      <c r="G54" s="42"/>
      <c r="H54" s="41"/>
      <c r="I54" s="40"/>
      <c r="J54" s="41"/>
      <c r="K54" s="40"/>
      <c r="L54" s="13"/>
      <c r="N54" s="44"/>
      <c r="O54" s="44"/>
      <c r="P54" s="44"/>
      <c r="R54" s="43"/>
    </row>
    <row r="55" spans="1:12" ht="12.75">
      <c r="A55" s="9"/>
      <c r="C55" s="10"/>
      <c r="D55" s="10"/>
      <c r="E55" s="30"/>
      <c r="F55" s="30"/>
      <c r="G55" s="35"/>
      <c r="H55" s="30"/>
      <c r="I55" s="31"/>
      <c r="J55" s="30"/>
      <c r="K55" s="35"/>
      <c r="L55" s="13"/>
    </row>
    <row r="56" spans="1:12" ht="12.75">
      <c r="A56" s="9"/>
      <c r="C56" s="10"/>
      <c r="D56" s="10"/>
      <c r="E56" s="30"/>
      <c r="F56" s="30"/>
      <c r="G56" s="35"/>
      <c r="H56" s="30"/>
      <c r="I56" s="31"/>
      <c r="J56" s="30"/>
      <c r="K56" s="35"/>
      <c r="L56" s="13"/>
    </row>
    <row r="57" spans="1:12" ht="12.75">
      <c r="A57" s="9"/>
      <c r="C57" s="10"/>
      <c r="D57" s="10"/>
      <c r="E57" s="30"/>
      <c r="F57" s="30"/>
      <c r="G57" s="35"/>
      <c r="H57" s="30"/>
      <c r="I57" s="31"/>
      <c r="J57" s="30"/>
      <c r="K57" s="35"/>
      <c r="L57" s="13"/>
    </row>
    <row r="58" spans="1:12" ht="12.75">
      <c r="A58" s="9"/>
      <c r="B58" s="248"/>
      <c r="C58" s="248"/>
      <c r="D58" s="248"/>
      <c r="E58" s="248"/>
      <c r="F58" s="248"/>
      <c r="G58" s="248"/>
      <c r="H58" s="248"/>
      <c r="I58" s="248"/>
      <c r="J58" s="248"/>
      <c r="K58" s="248"/>
      <c r="L58" s="13"/>
    </row>
    <row r="59" spans="1:12" ht="28.5" customHeight="1">
      <c r="A59" s="9"/>
      <c r="B59" s="249"/>
      <c r="C59" s="249"/>
      <c r="D59" s="249"/>
      <c r="E59" s="249"/>
      <c r="F59" s="249"/>
      <c r="G59" s="249"/>
      <c r="H59" s="249"/>
      <c r="I59" s="249"/>
      <c r="J59" s="249"/>
      <c r="K59" s="249"/>
      <c r="L59" s="13"/>
    </row>
    <row r="60" spans="1:12" ht="13.5" customHeight="1" thickBot="1">
      <c r="A60" s="46"/>
      <c r="B60" s="47"/>
      <c r="C60" s="47"/>
      <c r="D60" s="47"/>
      <c r="E60" s="37"/>
      <c r="F60" s="37"/>
      <c r="G60" s="48"/>
      <c r="H60" s="37"/>
      <c r="I60" s="48"/>
      <c r="J60" s="37"/>
      <c r="K60" s="48"/>
      <c r="L60" s="49"/>
    </row>
    <row r="61" spans="5:11" ht="13.5" thickTop="1">
      <c r="E61" s="30"/>
      <c r="F61" s="30"/>
      <c r="G61" s="31"/>
      <c r="H61" s="30"/>
      <c r="I61" s="31"/>
      <c r="J61" s="30"/>
      <c r="K61" s="31"/>
    </row>
    <row r="62" spans="5:11" ht="12.75">
      <c r="E62" s="30"/>
      <c r="F62" s="30"/>
      <c r="G62" s="31"/>
      <c r="H62" s="30"/>
      <c r="I62" s="31"/>
      <c r="J62" s="31"/>
      <c r="K62" s="31"/>
    </row>
    <row r="63" spans="5:11" ht="12.75">
      <c r="E63" s="30"/>
      <c r="F63" s="30"/>
      <c r="G63" s="31"/>
      <c r="H63" s="30"/>
      <c r="I63" s="31"/>
      <c r="J63" s="30"/>
      <c r="K63" s="31"/>
    </row>
    <row r="64" spans="5:11" ht="12.75">
      <c r="E64" s="30"/>
      <c r="F64" s="30"/>
      <c r="G64" s="31"/>
      <c r="H64" s="30"/>
      <c r="I64" s="31"/>
      <c r="J64" s="30"/>
      <c r="K64" s="31"/>
    </row>
    <row r="65" spans="5:11" ht="12.75">
      <c r="E65" s="30"/>
      <c r="F65" s="30"/>
      <c r="G65" s="31"/>
      <c r="H65" s="30"/>
      <c r="I65" s="31"/>
      <c r="J65" s="30"/>
      <c r="K65" s="31"/>
    </row>
    <row r="66" spans="5:11" ht="12.75">
      <c r="E66" s="30"/>
      <c r="F66" s="30"/>
      <c r="G66" s="31"/>
      <c r="H66" s="30"/>
      <c r="I66" s="30"/>
      <c r="J66" s="30"/>
      <c r="K66" s="31"/>
    </row>
    <row r="67" spans="5:11" ht="12.75">
      <c r="E67" s="30"/>
      <c r="F67" s="30"/>
      <c r="G67" s="31"/>
      <c r="H67" s="30"/>
      <c r="I67" s="31"/>
      <c r="J67" s="30"/>
      <c r="K67" s="31"/>
    </row>
    <row r="68" spans="5:11" ht="12.75">
      <c r="E68" s="30"/>
      <c r="F68" s="30"/>
      <c r="G68" s="31"/>
      <c r="H68" s="30"/>
      <c r="I68" s="31"/>
      <c r="J68" s="30"/>
      <c r="K68" s="31"/>
    </row>
    <row r="69" spans="5:11" ht="12.75">
      <c r="E69" s="30"/>
      <c r="F69" s="30"/>
      <c r="G69" s="31"/>
      <c r="H69" s="30"/>
      <c r="I69" s="31"/>
      <c r="J69" s="31"/>
      <c r="K69" s="31"/>
    </row>
    <row r="70" spans="5:11" ht="12.75">
      <c r="E70" s="30"/>
      <c r="F70" s="30"/>
      <c r="G70" s="30"/>
      <c r="H70" s="30"/>
      <c r="I70" s="30"/>
      <c r="J70" s="30"/>
      <c r="K70" s="30"/>
    </row>
    <row r="71" spans="5:11" ht="12.75">
      <c r="E71" s="30"/>
      <c r="F71" s="30"/>
      <c r="G71" s="31"/>
      <c r="H71" s="30"/>
      <c r="I71" s="31"/>
      <c r="J71" s="30"/>
      <c r="K71" s="31"/>
    </row>
    <row r="72" spans="5:11" ht="12.75">
      <c r="E72" s="30"/>
      <c r="F72" s="30"/>
      <c r="G72" s="30"/>
      <c r="H72" s="30"/>
      <c r="I72" s="30"/>
      <c r="J72" s="30"/>
      <c r="K72" s="30"/>
    </row>
    <row r="73" spans="5:11" ht="12.75">
      <c r="E73" s="10"/>
      <c r="F73" s="10"/>
      <c r="G73" s="10"/>
      <c r="H73" s="10"/>
      <c r="I73" s="10"/>
      <c r="J73" s="10"/>
      <c r="K73" s="10"/>
    </row>
    <row r="74" spans="5:11" ht="12.75">
      <c r="E74" s="50"/>
      <c r="F74" s="50"/>
      <c r="G74" s="50"/>
      <c r="H74" s="50"/>
      <c r="I74" s="51"/>
      <c r="J74" s="50"/>
      <c r="K74" s="52"/>
    </row>
    <row r="75" spans="5:11" ht="12.75">
      <c r="E75" s="50"/>
      <c r="F75" s="50"/>
      <c r="G75" s="50"/>
      <c r="H75" s="50"/>
      <c r="I75" s="50"/>
      <c r="J75" s="50"/>
      <c r="K75" s="50"/>
    </row>
    <row r="76" spans="5:11" ht="12.75">
      <c r="E76" s="10"/>
      <c r="F76" s="10"/>
      <c r="G76" s="10"/>
      <c r="H76" s="10"/>
      <c r="I76" s="10"/>
      <c r="J76" s="10"/>
      <c r="K76" s="10"/>
    </row>
    <row r="77" spans="5:11" ht="12.75">
      <c r="E77" s="50"/>
      <c r="F77" s="50"/>
      <c r="G77" s="50"/>
      <c r="H77" s="50"/>
      <c r="I77" s="51"/>
      <c r="J77" s="50"/>
      <c r="K77" s="52"/>
    </row>
    <row r="78" spans="2:11" ht="12.75">
      <c r="B78" s="39"/>
      <c r="E78" s="53"/>
      <c r="F78" s="53"/>
      <c r="G78" s="54"/>
      <c r="H78" s="53"/>
      <c r="I78" s="53"/>
      <c r="J78" s="53"/>
      <c r="K78" s="54"/>
    </row>
    <row r="79" ht="12.75">
      <c r="K79" s="55"/>
    </row>
    <row r="80" ht="12.75">
      <c r="K80" s="55"/>
    </row>
    <row r="81" ht="12.75">
      <c r="K81" s="55"/>
    </row>
    <row r="82" spans="5:11" ht="12.75">
      <c r="E82" s="246"/>
      <c r="F82" s="246"/>
      <c r="G82" s="246"/>
      <c r="H82" s="246"/>
      <c r="I82" s="246"/>
      <c r="J82" s="246"/>
      <c r="K82" s="246"/>
    </row>
    <row r="83" spans="2:11" ht="12.75">
      <c r="B83" s="39"/>
      <c r="E83" s="246"/>
      <c r="F83" s="246"/>
      <c r="G83" s="246"/>
      <c r="I83" s="246"/>
      <c r="J83" s="246"/>
      <c r="K83" s="246"/>
    </row>
    <row r="84" ht="12.75">
      <c r="K84" s="55"/>
    </row>
    <row r="85" ht="12.75">
      <c r="K85" s="55"/>
    </row>
    <row r="86" ht="12.75">
      <c r="K86" s="55"/>
    </row>
    <row r="87" ht="12.75">
      <c r="K87" s="55"/>
    </row>
  </sheetData>
  <sheetProtection password="CCAD" sheet="1"/>
  <mergeCells count="14">
    <mergeCell ref="E83:G83"/>
    <mergeCell ref="I83:K83"/>
    <mergeCell ref="B9:K9"/>
    <mergeCell ref="I11:K11"/>
    <mergeCell ref="B58:K58"/>
    <mergeCell ref="B59:K59"/>
    <mergeCell ref="E82:G82"/>
    <mergeCell ref="H82:K82"/>
    <mergeCell ref="B7:K7"/>
    <mergeCell ref="E11:G11"/>
    <mergeCell ref="C2:K2"/>
    <mergeCell ref="C3:K3"/>
    <mergeCell ref="I4:K4"/>
    <mergeCell ref="I5:K5"/>
  </mergeCells>
  <printOptions/>
  <pageMargins left="0.75" right="0.5" top="0.75" bottom="0.75" header="0.5" footer="0.5"/>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57"/>
  <sheetViews>
    <sheetView showGridLines="0" zoomScaleSheetLayoutView="100" zoomScalePageLayoutView="0" workbookViewId="0" topLeftCell="A1">
      <selection activeCell="A1" sqref="A1"/>
    </sheetView>
  </sheetViews>
  <sheetFormatPr defaultColWidth="9.140625" defaultRowHeight="12.75"/>
  <cols>
    <col min="1" max="1" width="3.7109375" style="61" customWidth="1"/>
    <col min="2" max="2" width="15.7109375" style="61" customWidth="1"/>
    <col min="3" max="3" width="11.421875" style="61" customWidth="1"/>
    <col min="4" max="4" width="15.140625" style="61" customWidth="1"/>
    <col min="5" max="5" width="11.8515625" style="61" customWidth="1"/>
    <col min="6" max="6" width="8.7109375" style="93" customWidth="1"/>
    <col min="7" max="7" width="2.7109375" style="94" customWidth="1"/>
    <col min="8" max="8" width="7.7109375" style="94" customWidth="1"/>
    <col min="9" max="9" width="8.7109375" style="93" customWidth="1"/>
    <col min="10" max="10" width="3.7109375" style="61" customWidth="1"/>
    <col min="11" max="16384" width="9.140625" style="61" customWidth="1"/>
  </cols>
  <sheetData>
    <row r="1" spans="1:10" ht="13.5" customHeight="1" thickTop="1">
      <c r="A1" s="56"/>
      <c r="B1" s="57"/>
      <c r="C1" s="57"/>
      <c r="D1" s="57"/>
      <c r="E1" s="57"/>
      <c r="F1" s="58"/>
      <c r="G1" s="59"/>
      <c r="H1" s="59"/>
      <c r="I1" s="58"/>
      <c r="J1" s="60"/>
    </row>
    <row r="2" spans="1:13" s="8" customFormat="1" ht="18.75" customHeight="1">
      <c r="A2" s="9"/>
      <c r="B2" s="10"/>
      <c r="C2" s="62" t="s">
        <v>168</v>
      </c>
      <c r="D2" s="63"/>
      <c r="E2" s="63"/>
      <c r="F2" s="25"/>
      <c r="G2" s="64"/>
      <c r="H2" s="64"/>
      <c r="I2" s="25"/>
      <c r="J2" s="11"/>
      <c r="K2" s="65"/>
      <c r="L2" s="65"/>
      <c r="M2" s="65"/>
    </row>
    <row r="3" spans="1:13" s="8" customFormat="1" ht="12.75" customHeight="1">
      <c r="A3" s="9"/>
      <c r="B3" s="10"/>
      <c r="C3" s="12" t="s">
        <v>11</v>
      </c>
      <c r="D3" s="63"/>
      <c r="E3" s="63"/>
      <c r="F3" s="25"/>
      <c r="G3" s="64"/>
      <c r="H3" s="64"/>
      <c r="I3" s="25"/>
      <c r="J3" s="11"/>
      <c r="K3" s="65"/>
      <c r="L3" s="65"/>
      <c r="M3" s="65"/>
    </row>
    <row r="4" spans="1:13" s="8" customFormat="1" ht="12.75" customHeight="1">
      <c r="A4" s="9"/>
      <c r="B4" s="10"/>
      <c r="C4" s="66"/>
      <c r="D4" s="15"/>
      <c r="E4" s="15"/>
      <c r="F4" s="245"/>
      <c r="G4" s="245"/>
      <c r="H4" s="245"/>
      <c r="I4" s="245"/>
      <c r="J4" s="13"/>
      <c r="L4" s="67"/>
      <c r="M4" s="67"/>
    </row>
    <row r="5" spans="1:10" s="8" customFormat="1" ht="12.75" customHeight="1">
      <c r="A5" s="9"/>
      <c r="B5" s="10"/>
      <c r="C5" s="10"/>
      <c r="D5" s="10"/>
      <c r="E5" s="10"/>
      <c r="F5" s="245"/>
      <c r="G5" s="245"/>
      <c r="H5" s="245"/>
      <c r="I5" s="245"/>
      <c r="J5" s="13"/>
    </row>
    <row r="6" spans="1:10" ht="12.75">
      <c r="A6" s="68"/>
      <c r="B6" s="69"/>
      <c r="C6" s="69"/>
      <c r="D6" s="69"/>
      <c r="E6" s="69"/>
      <c r="F6" s="25"/>
      <c r="G6" s="64"/>
      <c r="H6" s="64"/>
      <c r="I6" s="25"/>
      <c r="J6" s="70" t="s">
        <v>17</v>
      </c>
    </row>
    <row r="7" spans="1:10" ht="15.75" customHeight="1">
      <c r="A7" s="250" t="s">
        <v>100</v>
      </c>
      <c r="B7" s="233"/>
      <c r="C7" s="233"/>
      <c r="D7" s="233"/>
      <c r="E7" s="233"/>
      <c r="F7" s="233"/>
      <c r="G7" s="233"/>
      <c r="H7" s="233"/>
      <c r="I7" s="233"/>
      <c r="J7" s="234"/>
    </row>
    <row r="8" spans="1:10" ht="15">
      <c r="A8" s="68"/>
      <c r="B8" s="71"/>
      <c r="C8" s="69"/>
      <c r="D8" s="69"/>
      <c r="E8" s="69"/>
      <c r="F8" s="69"/>
      <c r="G8" s="69"/>
      <c r="H8" s="69"/>
      <c r="I8" s="69"/>
      <c r="J8" s="70"/>
    </row>
    <row r="9" spans="1:10" ht="12.75">
      <c r="A9" s="68"/>
      <c r="B9" s="72"/>
      <c r="C9" s="69"/>
      <c r="D9" s="69"/>
      <c r="E9" s="69"/>
      <c r="F9" s="73" t="s">
        <v>156</v>
      </c>
      <c r="G9" s="74"/>
      <c r="H9" s="74"/>
      <c r="I9" s="73" t="s">
        <v>153</v>
      </c>
      <c r="J9" s="70"/>
    </row>
    <row r="10" spans="1:10" ht="12.75">
      <c r="A10" s="68"/>
      <c r="B10" s="69"/>
      <c r="C10" s="69"/>
      <c r="D10" s="69"/>
      <c r="E10" s="69"/>
      <c r="F10" s="73" t="s">
        <v>81</v>
      </c>
      <c r="G10" s="74"/>
      <c r="H10" s="74"/>
      <c r="I10" s="73" t="s">
        <v>35</v>
      </c>
      <c r="J10" s="70"/>
    </row>
    <row r="11" spans="1:10" ht="12.75">
      <c r="A11" s="68"/>
      <c r="B11" s="69"/>
      <c r="C11" s="69"/>
      <c r="D11" s="69"/>
      <c r="E11" s="69"/>
      <c r="F11" s="73" t="s">
        <v>28</v>
      </c>
      <c r="G11" s="74"/>
      <c r="H11" s="74"/>
      <c r="I11" s="73" t="s">
        <v>34</v>
      </c>
      <c r="J11" s="70"/>
    </row>
    <row r="12" spans="1:10" ht="12.75">
      <c r="A12" s="68"/>
      <c r="B12" s="69"/>
      <c r="C12" s="69"/>
      <c r="D12" s="69"/>
      <c r="E12" s="69"/>
      <c r="F12" s="73" t="s">
        <v>48</v>
      </c>
      <c r="G12" s="74"/>
      <c r="H12" s="74"/>
      <c r="I12" s="73" t="s">
        <v>45</v>
      </c>
      <c r="J12" s="70"/>
    </row>
    <row r="13" spans="1:10" ht="12.75">
      <c r="A13" s="68"/>
      <c r="B13" s="69"/>
      <c r="C13" s="69"/>
      <c r="D13" s="69"/>
      <c r="E13" s="69"/>
      <c r="F13" s="75" t="s">
        <v>263</v>
      </c>
      <c r="G13" s="74"/>
      <c r="H13" s="74"/>
      <c r="I13" s="75" t="s">
        <v>239</v>
      </c>
      <c r="J13" s="70"/>
    </row>
    <row r="14" spans="1:10" ht="12.75">
      <c r="A14" s="68"/>
      <c r="B14" s="69"/>
      <c r="C14" s="69"/>
      <c r="D14" s="69"/>
      <c r="E14" s="69"/>
      <c r="F14" s="73" t="s">
        <v>18</v>
      </c>
      <c r="G14" s="74"/>
      <c r="H14" s="74"/>
      <c r="I14" s="73" t="s">
        <v>18</v>
      </c>
      <c r="J14" s="70"/>
    </row>
    <row r="15" spans="1:10" ht="12.75" customHeight="1">
      <c r="A15" s="68"/>
      <c r="B15" s="76" t="s">
        <v>188</v>
      </c>
      <c r="C15" s="69"/>
      <c r="D15" s="69"/>
      <c r="E15" s="69"/>
      <c r="F15" s="73"/>
      <c r="G15" s="74"/>
      <c r="H15" s="74"/>
      <c r="I15" s="73" t="s">
        <v>252</v>
      </c>
      <c r="J15" s="70"/>
    </row>
    <row r="16" spans="1:10" ht="12.75" customHeight="1">
      <c r="A16" s="68"/>
      <c r="B16" s="76" t="s">
        <v>189</v>
      </c>
      <c r="C16" s="69"/>
      <c r="D16" s="69"/>
      <c r="E16" s="69"/>
      <c r="F16" s="73"/>
      <c r="G16" s="74"/>
      <c r="H16" s="74"/>
      <c r="I16" s="73"/>
      <c r="J16" s="70"/>
    </row>
    <row r="17" spans="1:10" ht="12.75" customHeight="1">
      <c r="A17" s="68"/>
      <c r="B17" s="69" t="s">
        <v>204</v>
      </c>
      <c r="C17" s="69"/>
      <c r="D17" s="69"/>
      <c r="E17" s="69"/>
      <c r="F17" s="30">
        <v>40101</v>
      </c>
      <c r="G17" s="209"/>
      <c r="H17" s="209"/>
      <c r="I17" s="30">
        <v>39435</v>
      </c>
      <c r="J17" s="70"/>
    </row>
    <row r="18" spans="1:10" ht="12.75" customHeight="1">
      <c r="A18" s="68"/>
      <c r="B18" s="69" t="s">
        <v>205</v>
      </c>
      <c r="C18" s="69"/>
      <c r="D18" s="69"/>
      <c r="E18" s="69"/>
      <c r="F18" s="30">
        <v>1396</v>
      </c>
      <c r="G18" s="209"/>
      <c r="H18" s="209"/>
      <c r="I18" s="30">
        <v>1412</v>
      </c>
      <c r="J18" s="70"/>
    </row>
    <row r="19" spans="1:10" ht="12.75">
      <c r="A19" s="68"/>
      <c r="B19" s="69" t="s">
        <v>206</v>
      </c>
      <c r="C19" s="69"/>
      <c r="D19" s="69"/>
      <c r="E19" s="69"/>
      <c r="F19" s="30">
        <v>5394</v>
      </c>
      <c r="G19" s="209"/>
      <c r="H19" s="209"/>
      <c r="I19" s="30">
        <v>5145</v>
      </c>
      <c r="J19" s="70"/>
    </row>
    <row r="20" spans="1:10" ht="12.75">
      <c r="A20" s="68"/>
      <c r="B20" s="69" t="s">
        <v>207</v>
      </c>
      <c r="C20" s="69"/>
      <c r="D20" s="69"/>
      <c r="E20" s="69"/>
      <c r="F20" s="30">
        <v>1420</v>
      </c>
      <c r="G20" s="209"/>
      <c r="H20" s="209"/>
      <c r="I20" s="30">
        <v>1500</v>
      </c>
      <c r="J20" s="70"/>
    </row>
    <row r="21" spans="1:10" ht="12.75">
      <c r="A21" s="68"/>
      <c r="B21" s="69"/>
      <c r="C21" s="69"/>
      <c r="D21" s="69"/>
      <c r="E21" s="69"/>
      <c r="F21" s="210">
        <f>SUM(F17:F20)</f>
        <v>48311</v>
      </c>
      <c r="G21" s="209"/>
      <c r="H21" s="209"/>
      <c r="I21" s="210">
        <f>SUM(I17:I20)</f>
        <v>47492</v>
      </c>
      <c r="J21" s="70"/>
    </row>
    <row r="22" spans="1:10" ht="12.75">
      <c r="A22" s="68"/>
      <c r="B22" s="76" t="s">
        <v>19</v>
      </c>
      <c r="C22" s="69"/>
      <c r="D22" s="69"/>
      <c r="E22" s="69"/>
      <c r="F22" s="30"/>
      <c r="G22" s="209"/>
      <c r="H22" s="209"/>
      <c r="I22" s="30"/>
      <c r="J22" s="70"/>
    </row>
    <row r="23" spans="1:10" ht="12.75">
      <c r="A23" s="68"/>
      <c r="B23" s="69" t="s">
        <v>185</v>
      </c>
      <c r="C23" s="79"/>
      <c r="D23" s="69"/>
      <c r="E23" s="69"/>
      <c r="F23" s="30">
        <v>41616</v>
      </c>
      <c r="G23" s="209"/>
      <c r="H23" s="209"/>
      <c r="I23" s="30">
        <v>35080</v>
      </c>
      <c r="J23" s="70"/>
    </row>
    <row r="24" spans="1:10" ht="12.75">
      <c r="A24" s="68"/>
      <c r="B24" s="69" t="s">
        <v>186</v>
      </c>
      <c r="C24" s="79"/>
      <c r="D24" s="69"/>
      <c r="E24" s="69"/>
      <c r="F24" s="30">
        <v>22530</v>
      </c>
      <c r="G24" s="209"/>
      <c r="H24" s="209"/>
      <c r="I24" s="30">
        <v>18690</v>
      </c>
      <c r="J24" s="70"/>
    </row>
    <row r="25" spans="1:10" ht="12.75">
      <c r="A25" s="68"/>
      <c r="B25" s="69" t="s">
        <v>187</v>
      </c>
      <c r="C25" s="79"/>
      <c r="D25" s="69"/>
      <c r="E25" s="69"/>
      <c r="F25" s="30">
        <v>225</v>
      </c>
      <c r="G25" s="209"/>
      <c r="H25" s="209"/>
      <c r="I25" s="30">
        <v>190</v>
      </c>
      <c r="J25" s="80"/>
    </row>
    <row r="26" spans="1:10" ht="12.75">
      <c r="A26" s="68"/>
      <c r="B26" s="69" t="s">
        <v>216</v>
      </c>
      <c r="C26" s="79"/>
      <c r="D26" s="69"/>
      <c r="E26" s="69"/>
      <c r="F26" s="30">
        <v>1008</v>
      </c>
      <c r="G26" s="209"/>
      <c r="H26" s="209"/>
      <c r="I26" s="30">
        <v>902</v>
      </c>
      <c r="J26" s="80"/>
    </row>
    <row r="27" spans="1:10" ht="12.75" customHeight="1">
      <c r="A27" s="68"/>
      <c r="B27" s="79"/>
      <c r="C27" s="79"/>
      <c r="D27" s="69"/>
      <c r="E27" s="69"/>
      <c r="F27" s="211">
        <f>SUM(F23:F26)</f>
        <v>65379</v>
      </c>
      <c r="G27" s="209"/>
      <c r="H27" s="209"/>
      <c r="I27" s="211">
        <f>SUM(I23:I26)</f>
        <v>54862</v>
      </c>
      <c r="J27" s="80"/>
    </row>
    <row r="28" spans="1:10" ht="12.75" customHeight="1">
      <c r="A28" s="68"/>
      <c r="B28" s="76" t="s">
        <v>228</v>
      </c>
      <c r="C28" s="79"/>
      <c r="D28" s="69"/>
      <c r="E28" s="69"/>
      <c r="F28" s="34">
        <v>190</v>
      </c>
      <c r="G28" s="209"/>
      <c r="H28" s="209"/>
      <c r="I28" s="34">
        <v>190</v>
      </c>
      <c r="J28" s="80"/>
    </row>
    <row r="29" spans="1:10" ht="12.75" customHeight="1">
      <c r="A29" s="68"/>
      <c r="B29" s="76"/>
      <c r="C29" s="79"/>
      <c r="D29" s="69"/>
      <c r="E29" s="69"/>
      <c r="F29" s="210">
        <f>SUM(F27:F28)</f>
        <v>65569</v>
      </c>
      <c r="G29" s="209"/>
      <c r="H29" s="209"/>
      <c r="I29" s="210">
        <f>SUM(I27:I28)</f>
        <v>55052</v>
      </c>
      <c r="J29" s="80"/>
    </row>
    <row r="30" spans="1:10" ht="6" customHeight="1">
      <c r="A30" s="68"/>
      <c r="B30" s="79"/>
      <c r="C30" s="79"/>
      <c r="D30" s="69"/>
      <c r="E30" s="69"/>
      <c r="F30" s="30"/>
      <c r="G30" s="209"/>
      <c r="H30" s="209"/>
      <c r="I30" s="30"/>
      <c r="J30" s="80"/>
    </row>
    <row r="31" spans="1:10" ht="12.75" customHeight="1" thickBot="1">
      <c r="A31" s="68"/>
      <c r="B31" s="76" t="s">
        <v>190</v>
      </c>
      <c r="C31" s="79"/>
      <c r="D31" s="69"/>
      <c r="E31" s="69"/>
      <c r="F31" s="212">
        <f>+F21+F29</f>
        <v>113880</v>
      </c>
      <c r="G31" s="209"/>
      <c r="H31" s="209"/>
      <c r="I31" s="212">
        <f>+I21+I29</f>
        <v>102544</v>
      </c>
      <c r="J31" s="80"/>
    </row>
    <row r="32" spans="1:10" ht="6" customHeight="1" thickTop="1">
      <c r="A32" s="68"/>
      <c r="B32" s="69"/>
      <c r="C32" s="69"/>
      <c r="D32" s="69"/>
      <c r="E32" s="69"/>
      <c r="F32" s="30"/>
      <c r="G32" s="209"/>
      <c r="H32" s="209"/>
      <c r="I32" s="30"/>
      <c r="J32" s="80"/>
    </row>
    <row r="33" spans="1:10" ht="12.75" customHeight="1">
      <c r="A33" s="68"/>
      <c r="B33" s="76" t="s">
        <v>200</v>
      </c>
      <c r="C33" s="69"/>
      <c r="D33" s="69"/>
      <c r="E33" s="69"/>
      <c r="F33" s="30"/>
      <c r="G33" s="209"/>
      <c r="H33" s="209"/>
      <c r="I33" s="30"/>
      <c r="J33" s="80"/>
    </row>
    <row r="34" spans="1:10" ht="12.75" customHeight="1">
      <c r="A34" s="68"/>
      <c r="B34" s="76" t="s">
        <v>195</v>
      </c>
      <c r="C34" s="69"/>
      <c r="D34" s="69"/>
      <c r="E34" s="69"/>
      <c r="F34" s="30"/>
      <c r="G34" s="209"/>
      <c r="H34" s="209"/>
      <c r="I34" s="30"/>
      <c r="J34" s="80"/>
    </row>
    <row r="35" spans="1:10" ht="12.75" customHeight="1">
      <c r="A35" s="68"/>
      <c r="B35" s="69" t="s">
        <v>193</v>
      </c>
      <c r="C35" s="69"/>
      <c r="D35" s="69"/>
      <c r="E35" s="69"/>
      <c r="F35" s="30">
        <v>42097</v>
      </c>
      <c r="G35" s="209"/>
      <c r="H35" s="209"/>
      <c r="I35" s="30">
        <v>42097</v>
      </c>
      <c r="J35" s="80"/>
    </row>
    <row r="36" spans="1:10" ht="12.75" customHeight="1">
      <c r="A36" s="68"/>
      <c r="B36" s="69" t="s">
        <v>194</v>
      </c>
      <c r="C36" s="69"/>
      <c r="D36" s="69"/>
      <c r="E36" s="69"/>
      <c r="F36" s="34">
        <v>7032</v>
      </c>
      <c r="G36" s="209"/>
      <c r="H36" s="209"/>
      <c r="I36" s="34">
        <v>6724</v>
      </c>
      <c r="J36" s="80"/>
    </row>
    <row r="37" spans="1:10" ht="12.75" customHeight="1">
      <c r="A37" s="68"/>
      <c r="B37" s="69"/>
      <c r="C37" s="69"/>
      <c r="D37" s="69"/>
      <c r="E37" s="69"/>
      <c r="F37" s="30">
        <f>F35+F36</f>
        <v>49129</v>
      </c>
      <c r="G37" s="209"/>
      <c r="H37" s="209"/>
      <c r="I37" s="30">
        <f>I35+I36</f>
        <v>48821</v>
      </c>
      <c r="J37" s="80"/>
    </row>
    <row r="38" spans="1:10" ht="12.75" customHeight="1">
      <c r="A38" s="68"/>
      <c r="B38" s="76" t="s">
        <v>56</v>
      </c>
      <c r="C38" s="69"/>
      <c r="D38" s="69"/>
      <c r="E38" s="69"/>
      <c r="F38" s="30">
        <v>928</v>
      </c>
      <c r="G38" s="209"/>
      <c r="H38" s="209"/>
      <c r="I38" s="30">
        <v>670</v>
      </c>
      <c r="J38" s="80"/>
    </row>
    <row r="39" spans="1:10" ht="12.75" customHeight="1">
      <c r="A39" s="68"/>
      <c r="B39" s="76" t="s">
        <v>196</v>
      </c>
      <c r="C39" s="69"/>
      <c r="D39" s="69"/>
      <c r="E39" s="69"/>
      <c r="F39" s="210">
        <f>SUM(F37:F38)</f>
        <v>50057</v>
      </c>
      <c r="G39" s="209"/>
      <c r="H39" s="209"/>
      <c r="I39" s="210">
        <f>SUM(I37:I38)</f>
        <v>49491</v>
      </c>
      <c r="J39" s="80"/>
    </row>
    <row r="40" spans="1:10" ht="6" customHeight="1">
      <c r="A40" s="68"/>
      <c r="B40" s="76"/>
      <c r="C40" s="69"/>
      <c r="D40" s="69"/>
      <c r="E40" s="69"/>
      <c r="F40" s="30"/>
      <c r="G40" s="209"/>
      <c r="H40" s="209"/>
      <c r="I40" s="30"/>
      <c r="J40" s="80"/>
    </row>
    <row r="41" spans="1:10" ht="12.75" customHeight="1">
      <c r="A41" s="68"/>
      <c r="B41" s="76" t="s">
        <v>197</v>
      </c>
      <c r="C41" s="69"/>
      <c r="D41" s="69"/>
      <c r="E41" s="69"/>
      <c r="F41" s="30"/>
      <c r="G41" s="209"/>
      <c r="H41" s="209"/>
      <c r="I41" s="30"/>
      <c r="J41" s="80"/>
    </row>
    <row r="42" spans="1:10" ht="12.75" customHeight="1">
      <c r="A42" s="68"/>
      <c r="B42" s="69" t="s">
        <v>208</v>
      </c>
      <c r="C42" s="69"/>
      <c r="D42" s="69"/>
      <c r="E42" s="69"/>
      <c r="F42" s="30">
        <v>3654</v>
      </c>
      <c r="G42" s="209"/>
      <c r="H42" s="209"/>
      <c r="I42" s="30">
        <v>3350</v>
      </c>
      <c r="J42" s="80"/>
    </row>
    <row r="43" spans="1:10" ht="12.75" customHeight="1" hidden="1">
      <c r="A43" s="68"/>
      <c r="B43" s="69" t="s">
        <v>209</v>
      </c>
      <c r="C43" s="69"/>
      <c r="D43" s="69"/>
      <c r="E43" s="69"/>
      <c r="F43" s="30">
        <v>0</v>
      </c>
      <c r="G43" s="209"/>
      <c r="H43" s="209"/>
      <c r="I43" s="30">
        <v>0</v>
      </c>
      <c r="J43" s="80"/>
    </row>
    <row r="44" spans="1:10" ht="12.75" customHeight="1">
      <c r="A44" s="68"/>
      <c r="B44" s="69" t="s">
        <v>210</v>
      </c>
      <c r="C44" s="69"/>
      <c r="D44" s="69"/>
      <c r="E44" s="69"/>
      <c r="F44" s="203">
        <v>177</v>
      </c>
      <c r="G44" s="209"/>
      <c r="H44" s="209"/>
      <c r="I44" s="203">
        <v>167</v>
      </c>
      <c r="J44" s="80"/>
    </row>
    <row r="45" spans="1:10" ht="12.75" customHeight="1">
      <c r="A45" s="68"/>
      <c r="F45" s="213">
        <f>SUM(F42:F44)</f>
        <v>3831</v>
      </c>
      <c r="G45" s="214"/>
      <c r="H45" s="214"/>
      <c r="I45" s="213">
        <f>SUM(I42:I44)</f>
        <v>3517</v>
      </c>
      <c r="J45" s="80"/>
    </row>
    <row r="46" spans="1:10" ht="12.75" customHeight="1">
      <c r="A46" s="68"/>
      <c r="B46" s="76" t="s">
        <v>20</v>
      </c>
      <c r="C46" s="69"/>
      <c r="D46" s="69"/>
      <c r="E46" s="69"/>
      <c r="F46" s="30"/>
      <c r="G46" s="209"/>
      <c r="H46" s="209"/>
      <c r="I46" s="30"/>
      <c r="J46" s="80"/>
    </row>
    <row r="47" spans="1:10" ht="12.75" customHeight="1">
      <c r="A47" s="68"/>
      <c r="B47" s="69" t="s">
        <v>191</v>
      </c>
      <c r="C47" s="79"/>
      <c r="D47" s="69"/>
      <c r="E47" s="69"/>
      <c r="F47" s="30">
        <v>9229</v>
      </c>
      <c r="G47" s="209"/>
      <c r="H47" s="209"/>
      <c r="I47" s="30">
        <v>9818</v>
      </c>
      <c r="J47" s="80"/>
    </row>
    <row r="48" spans="1:10" ht="12.75" customHeight="1">
      <c r="A48" s="68"/>
      <c r="B48" s="69" t="s">
        <v>36</v>
      </c>
      <c r="C48" s="79"/>
      <c r="D48" s="69"/>
      <c r="E48" s="69"/>
      <c r="F48" s="30">
        <v>50730</v>
      </c>
      <c r="G48" s="209"/>
      <c r="H48" s="209"/>
      <c r="I48" s="30">
        <v>39470</v>
      </c>
      <c r="J48" s="80"/>
    </row>
    <row r="49" spans="1:10" ht="12.75" customHeight="1">
      <c r="A49" s="68"/>
      <c r="B49" s="69" t="s">
        <v>192</v>
      </c>
      <c r="C49" s="79"/>
      <c r="D49" s="69"/>
      <c r="E49" s="69"/>
      <c r="F49" s="30">
        <v>33</v>
      </c>
      <c r="G49" s="209"/>
      <c r="H49" s="209"/>
      <c r="I49" s="30">
        <v>248</v>
      </c>
      <c r="J49" s="80"/>
    </row>
    <row r="50" spans="1:10" ht="12.75" customHeight="1">
      <c r="A50" s="68"/>
      <c r="C50" s="79"/>
      <c r="D50" s="69"/>
      <c r="E50" s="69"/>
      <c r="F50" s="210">
        <f>SUM(F47:F49)</f>
        <v>59992</v>
      </c>
      <c r="G50" s="209"/>
      <c r="H50" s="209"/>
      <c r="I50" s="210">
        <f>SUM(I47:I49)</f>
        <v>49536</v>
      </c>
      <c r="J50" s="80"/>
    </row>
    <row r="51" spans="1:10" ht="6" customHeight="1">
      <c r="A51" s="68"/>
      <c r="C51" s="79"/>
      <c r="D51" s="69"/>
      <c r="E51" s="69"/>
      <c r="F51" s="210"/>
      <c r="G51" s="209"/>
      <c r="H51" s="209"/>
      <c r="I51" s="210"/>
      <c r="J51" s="80"/>
    </row>
    <row r="52" spans="1:10" ht="12.75" customHeight="1">
      <c r="A52" s="68"/>
      <c r="B52" s="76" t="s">
        <v>198</v>
      </c>
      <c r="C52" s="79"/>
      <c r="D52" s="69"/>
      <c r="E52" s="69"/>
      <c r="F52" s="210">
        <f>+F45+F50</f>
        <v>63823</v>
      </c>
      <c r="G52" s="209"/>
      <c r="H52" s="209"/>
      <c r="I52" s="210">
        <f>+I45+I50</f>
        <v>53053</v>
      </c>
      <c r="J52" s="80"/>
    </row>
    <row r="53" spans="1:10" ht="6" customHeight="1">
      <c r="A53" s="68"/>
      <c r="B53" s="69"/>
      <c r="C53" s="69"/>
      <c r="D53" s="69"/>
      <c r="E53" s="69"/>
      <c r="F53" s="30"/>
      <c r="G53" s="209"/>
      <c r="H53" s="209"/>
      <c r="I53" s="30"/>
      <c r="J53" s="80"/>
    </row>
    <row r="54" spans="1:10" ht="12.75" customHeight="1" thickBot="1">
      <c r="A54" s="68"/>
      <c r="B54" s="76" t="s">
        <v>199</v>
      </c>
      <c r="C54" s="69"/>
      <c r="D54" s="69"/>
      <c r="E54" s="69"/>
      <c r="F54" s="37">
        <f>+F39+F52</f>
        <v>113880</v>
      </c>
      <c r="G54" s="209"/>
      <c r="H54" s="209"/>
      <c r="I54" s="37">
        <f>+I39+I52</f>
        <v>102544</v>
      </c>
      <c r="J54" s="80"/>
    </row>
    <row r="55" spans="1:10" ht="13.5" thickTop="1">
      <c r="A55" s="68"/>
      <c r="B55" s="69"/>
      <c r="C55" s="69"/>
      <c r="D55" s="69"/>
      <c r="E55" s="69"/>
      <c r="F55" s="77"/>
      <c r="G55" s="78"/>
      <c r="H55" s="78"/>
      <c r="I55" s="77"/>
      <c r="J55" s="80"/>
    </row>
    <row r="56" spans="1:10" ht="12.75">
      <c r="A56" s="68"/>
      <c r="B56" s="1" t="s">
        <v>203</v>
      </c>
      <c r="C56" s="1"/>
      <c r="D56" s="1"/>
      <c r="E56" s="1"/>
      <c r="F56" s="77">
        <f>+(F37)/F35*100</f>
        <v>117</v>
      </c>
      <c r="G56" s="78"/>
      <c r="H56" s="78"/>
      <c r="I56" s="77">
        <v>116</v>
      </c>
      <c r="J56" s="80"/>
    </row>
    <row r="57" spans="1:10" ht="12.75" hidden="1">
      <c r="A57" s="68"/>
      <c r="B57" s="1"/>
      <c r="C57" s="1"/>
      <c r="D57" s="1"/>
      <c r="E57" s="1"/>
      <c r="F57" s="77"/>
      <c r="G57" s="78"/>
      <c r="H57" s="78"/>
      <c r="I57" s="77"/>
      <c r="J57" s="80"/>
    </row>
    <row r="58" spans="1:10" ht="12.75" hidden="1">
      <c r="A58" s="68"/>
      <c r="B58" s="1"/>
      <c r="C58" s="1"/>
      <c r="D58" s="1"/>
      <c r="E58" s="1"/>
      <c r="F58" s="77"/>
      <c r="G58" s="78"/>
      <c r="H58" s="78"/>
      <c r="I58" s="77"/>
      <c r="J58" s="80"/>
    </row>
    <row r="59" spans="1:10" ht="12.75" hidden="1">
      <c r="A59" s="68"/>
      <c r="B59" s="1"/>
      <c r="C59" s="1"/>
      <c r="D59" s="1"/>
      <c r="E59" s="1"/>
      <c r="F59" s="77"/>
      <c r="G59" s="78"/>
      <c r="H59" s="78"/>
      <c r="I59" s="77"/>
      <c r="J59" s="80"/>
    </row>
    <row r="60" spans="1:10" ht="12.75" hidden="1">
      <c r="A60" s="68"/>
      <c r="B60" s="1"/>
      <c r="C60" s="1"/>
      <c r="D60" s="1"/>
      <c r="E60" s="1"/>
      <c r="F60" s="77"/>
      <c r="G60" s="78"/>
      <c r="H60" s="78"/>
      <c r="I60" s="77"/>
      <c r="J60" s="80"/>
    </row>
    <row r="61" spans="1:10" ht="12.75" hidden="1">
      <c r="A61" s="68"/>
      <c r="B61" s="1"/>
      <c r="C61" s="1"/>
      <c r="D61" s="1"/>
      <c r="E61" s="1"/>
      <c r="F61" s="77"/>
      <c r="G61" s="78"/>
      <c r="H61" s="78"/>
      <c r="I61" s="77"/>
      <c r="J61" s="80"/>
    </row>
    <row r="62" spans="1:10" ht="12.75" hidden="1">
      <c r="A62" s="68"/>
      <c r="B62" s="1"/>
      <c r="C62" s="1"/>
      <c r="D62" s="1"/>
      <c r="E62" s="1"/>
      <c r="F62" s="77"/>
      <c r="G62" s="78"/>
      <c r="H62" s="78"/>
      <c r="I62" s="77"/>
      <c r="J62" s="80"/>
    </row>
    <row r="63" spans="1:10" ht="12.75">
      <c r="A63" s="68"/>
      <c r="B63" s="1"/>
      <c r="C63" s="1"/>
      <c r="D63" s="1"/>
      <c r="E63" s="1"/>
      <c r="F63" s="82"/>
      <c r="G63" s="83"/>
      <c r="H63" s="83"/>
      <c r="I63" s="82"/>
      <c r="J63" s="80"/>
    </row>
    <row r="64" spans="1:10" ht="25.5" customHeight="1">
      <c r="A64" s="68"/>
      <c r="B64" s="235"/>
      <c r="C64" s="235"/>
      <c r="D64" s="235"/>
      <c r="E64" s="235"/>
      <c r="F64" s="235"/>
      <c r="G64" s="235"/>
      <c r="H64" s="235"/>
      <c r="I64" s="235"/>
      <c r="J64" s="80"/>
    </row>
    <row r="65" spans="1:10" ht="12.75">
      <c r="A65" s="68"/>
      <c r="B65" s="84"/>
      <c r="C65" s="84"/>
      <c r="D65" s="84"/>
      <c r="E65" s="84"/>
      <c r="F65" s="84"/>
      <c r="G65" s="84"/>
      <c r="H65" s="84"/>
      <c r="I65" s="84"/>
      <c r="J65" s="80"/>
    </row>
    <row r="66" spans="1:10" ht="9.75" customHeight="1" thickBot="1">
      <c r="A66" s="85"/>
      <c r="B66" s="86"/>
      <c r="C66" s="86"/>
      <c r="D66" s="86"/>
      <c r="E66" s="86"/>
      <c r="F66" s="87"/>
      <c r="G66" s="88"/>
      <c r="H66" s="88"/>
      <c r="I66" s="87"/>
      <c r="J66" s="89"/>
    </row>
    <row r="67" spans="2:9" ht="13.5" thickTop="1">
      <c r="B67" s="90"/>
      <c r="C67" s="90"/>
      <c r="D67" s="90"/>
      <c r="E67" s="90"/>
      <c r="F67" s="91"/>
      <c r="G67" s="92"/>
      <c r="H67" s="92"/>
      <c r="I67" s="91"/>
    </row>
    <row r="68" spans="2:9" ht="12.75">
      <c r="B68" s="90"/>
      <c r="C68" s="90"/>
      <c r="D68" s="90"/>
      <c r="E68" s="90"/>
      <c r="F68" s="91"/>
      <c r="G68" s="92"/>
      <c r="H68" s="92"/>
      <c r="I68" s="91"/>
    </row>
    <row r="69" spans="2:9" ht="12.75">
      <c r="B69" s="90"/>
      <c r="C69" s="90"/>
      <c r="D69" s="90"/>
      <c r="E69" s="90"/>
      <c r="F69" s="91"/>
      <c r="G69" s="92"/>
      <c r="H69" s="92"/>
      <c r="I69" s="91"/>
    </row>
    <row r="70" spans="2:9" ht="12.75">
      <c r="B70" s="90"/>
      <c r="C70" s="90" t="s">
        <v>38</v>
      </c>
      <c r="D70" s="90"/>
      <c r="E70" s="90"/>
      <c r="F70" s="91">
        <f>+F31-F54</f>
        <v>0</v>
      </c>
      <c r="G70" s="91"/>
      <c r="H70" s="91"/>
      <c r="I70" s="91">
        <f>+I31-I54</f>
        <v>0</v>
      </c>
    </row>
    <row r="71" spans="2:9" ht="12.75">
      <c r="B71" s="90"/>
      <c r="C71" s="90"/>
      <c r="D71" s="90"/>
      <c r="E71" s="90"/>
      <c r="F71" s="91"/>
      <c r="G71" s="92"/>
      <c r="H71" s="92"/>
      <c r="I71" s="91"/>
    </row>
    <row r="72" spans="2:9" ht="12.75">
      <c r="B72" s="90"/>
      <c r="C72" s="90"/>
      <c r="D72" s="90"/>
      <c r="E72" s="90"/>
      <c r="F72" s="91"/>
      <c r="G72" s="92"/>
      <c r="H72" s="92"/>
      <c r="I72" s="91"/>
    </row>
    <row r="73" spans="2:9" ht="12.75">
      <c r="B73" s="90"/>
      <c r="C73" s="90"/>
      <c r="D73" s="90"/>
      <c r="E73" s="90"/>
      <c r="F73" s="91"/>
      <c r="G73" s="92"/>
      <c r="H73" s="92"/>
      <c r="I73" s="91"/>
    </row>
    <row r="74" spans="6:9" ht="12.75">
      <c r="F74" s="91"/>
      <c r="G74" s="92"/>
      <c r="H74" s="92"/>
      <c r="I74" s="91"/>
    </row>
    <row r="75" spans="6:9" ht="12.75">
      <c r="F75" s="91"/>
      <c r="G75" s="92"/>
      <c r="H75" s="92"/>
      <c r="I75" s="91"/>
    </row>
    <row r="76" spans="6:9" ht="12.75">
      <c r="F76" s="91"/>
      <c r="G76" s="92"/>
      <c r="H76" s="92"/>
      <c r="I76" s="91"/>
    </row>
    <row r="77" spans="6:9" ht="12.75">
      <c r="F77" s="91"/>
      <c r="G77" s="92"/>
      <c r="H77" s="92"/>
      <c r="I77" s="91"/>
    </row>
    <row r="78" spans="6:9" ht="12.75">
      <c r="F78" s="91"/>
      <c r="G78" s="92"/>
      <c r="H78" s="92"/>
      <c r="I78" s="91"/>
    </row>
    <row r="79" spans="6:9" ht="12.75">
      <c r="F79" s="91"/>
      <c r="G79" s="92"/>
      <c r="H79" s="92"/>
      <c r="I79" s="91"/>
    </row>
    <row r="80" spans="6:9" ht="12.75">
      <c r="F80" s="91"/>
      <c r="G80" s="92"/>
      <c r="H80" s="92"/>
      <c r="I80" s="91"/>
    </row>
    <row r="81" spans="6:9" ht="12.75">
      <c r="F81" s="91"/>
      <c r="G81" s="92"/>
      <c r="H81" s="92"/>
      <c r="I81" s="91"/>
    </row>
    <row r="82" spans="6:9" ht="12.75">
      <c r="F82" s="91"/>
      <c r="G82" s="92"/>
      <c r="H82" s="92"/>
      <c r="I82" s="91"/>
    </row>
    <row r="83" spans="6:9" ht="12.75">
      <c r="F83" s="91"/>
      <c r="G83" s="92"/>
      <c r="H83" s="92"/>
      <c r="I83" s="91"/>
    </row>
    <row r="84" spans="6:9" ht="12.75">
      <c r="F84" s="91"/>
      <c r="G84" s="92"/>
      <c r="H84" s="92"/>
      <c r="I84" s="91"/>
    </row>
    <row r="85" spans="6:9" ht="12.75">
      <c r="F85" s="91"/>
      <c r="G85" s="92"/>
      <c r="H85" s="92"/>
      <c r="I85" s="91"/>
    </row>
    <row r="86" spans="6:9" ht="12.75">
      <c r="F86" s="91"/>
      <c r="G86" s="92"/>
      <c r="H86" s="92"/>
      <c r="I86" s="91"/>
    </row>
    <row r="87" spans="6:9" ht="12.75">
      <c r="F87" s="91"/>
      <c r="G87" s="92"/>
      <c r="H87" s="92"/>
      <c r="I87" s="91"/>
    </row>
    <row r="88" spans="6:9" ht="12.75">
      <c r="F88" s="91"/>
      <c r="G88" s="92"/>
      <c r="H88" s="92"/>
      <c r="I88" s="91"/>
    </row>
    <row r="89" spans="6:9" ht="12.75">
      <c r="F89" s="91"/>
      <c r="G89" s="92"/>
      <c r="H89" s="92"/>
      <c r="I89" s="91"/>
    </row>
    <row r="90" spans="6:9" ht="12.75">
      <c r="F90" s="91"/>
      <c r="G90" s="92"/>
      <c r="H90" s="92"/>
      <c r="I90" s="91"/>
    </row>
    <row r="91" spans="6:9" ht="12.75">
      <c r="F91" s="91"/>
      <c r="G91" s="92"/>
      <c r="H91" s="92"/>
      <c r="I91" s="91"/>
    </row>
    <row r="92" spans="6:9" ht="12.75">
      <c r="F92" s="91"/>
      <c r="G92" s="92"/>
      <c r="H92" s="92"/>
      <c r="I92" s="91"/>
    </row>
    <row r="93" spans="6:9" ht="12.75">
      <c r="F93" s="91"/>
      <c r="G93" s="92"/>
      <c r="H93" s="92"/>
      <c r="I93" s="91"/>
    </row>
    <row r="94" spans="6:9" ht="12.75">
      <c r="F94" s="91"/>
      <c r="G94" s="92"/>
      <c r="H94" s="92"/>
      <c r="I94" s="91"/>
    </row>
    <row r="95" spans="6:9" ht="12.75">
      <c r="F95" s="91"/>
      <c r="G95" s="92"/>
      <c r="H95" s="92"/>
      <c r="I95" s="91"/>
    </row>
    <row r="96" spans="6:9" ht="12.75">
      <c r="F96" s="91"/>
      <c r="G96" s="92"/>
      <c r="H96" s="92"/>
      <c r="I96" s="91"/>
    </row>
    <row r="97" spans="6:9" ht="12.75">
      <c r="F97" s="91"/>
      <c r="G97" s="92"/>
      <c r="H97" s="92"/>
      <c r="I97" s="91"/>
    </row>
    <row r="98" spans="6:9" ht="12.75">
      <c r="F98" s="91"/>
      <c r="G98" s="92"/>
      <c r="H98" s="92"/>
      <c r="I98" s="91"/>
    </row>
    <row r="99" spans="6:9" ht="12.75">
      <c r="F99" s="91"/>
      <c r="G99" s="92"/>
      <c r="H99" s="92"/>
      <c r="I99" s="91"/>
    </row>
    <row r="100" spans="6:9" ht="12.75">
      <c r="F100" s="91"/>
      <c r="G100" s="92"/>
      <c r="H100" s="92"/>
      <c r="I100" s="91"/>
    </row>
    <row r="101" spans="6:9" ht="12.75">
      <c r="F101" s="91"/>
      <c r="G101" s="92"/>
      <c r="H101" s="92"/>
      <c r="I101" s="91"/>
    </row>
    <row r="102" spans="6:9" ht="12.75">
      <c r="F102" s="91"/>
      <c r="G102" s="92"/>
      <c r="H102" s="92"/>
      <c r="I102" s="91"/>
    </row>
    <row r="103" spans="6:9" ht="12.75">
      <c r="F103" s="91"/>
      <c r="G103" s="92"/>
      <c r="H103" s="92"/>
      <c r="I103" s="91"/>
    </row>
    <row r="104" spans="6:9" ht="12.75">
      <c r="F104" s="91"/>
      <c r="G104" s="92"/>
      <c r="H104" s="92"/>
      <c r="I104" s="91"/>
    </row>
    <row r="105" spans="6:9" ht="12.75">
      <c r="F105" s="91"/>
      <c r="G105" s="92"/>
      <c r="H105" s="92"/>
      <c r="I105" s="91"/>
    </row>
    <row r="106" spans="6:9" ht="12.75">
      <c r="F106" s="91"/>
      <c r="G106" s="92"/>
      <c r="H106" s="92"/>
      <c r="I106" s="91"/>
    </row>
    <row r="107" spans="6:9" ht="12.75">
      <c r="F107" s="91"/>
      <c r="G107" s="92"/>
      <c r="H107" s="92"/>
      <c r="I107" s="91"/>
    </row>
    <row r="108" spans="6:9" ht="12.75">
      <c r="F108" s="91"/>
      <c r="G108" s="92"/>
      <c r="H108" s="92"/>
      <c r="I108" s="91"/>
    </row>
    <row r="109" spans="6:9" ht="12.75">
      <c r="F109" s="91"/>
      <c r="G109" s="92"/>
      <c r="H109" s="92"/>
      <c r="I109" s="91"/>
    </row>
    <row r="110" spans="6:9" ht="12.75">
      <c r="F110" s="91"/>
      <c r="G110" s="92"/>
      <c r="H110" s="92"/>
      <c r="I110" s="91"/>
    </row>
    <row r="111" spans="6:9" ht="12.75">
      <c r="F111" s="91"/>
      <c r="G111" s="92"/>
      <c r="H111" s="92"/>
      <c r="I111" s="91"/>
    </row>
    <row r="112" spans="6:9" ht="12.75">
      <c r="F112" s="91"/>
      <c r="G112" s="92"/>
      <c r="H112" s="92"/>
      <c r="I112" s="91"/>
    </row>
    <row r="113" spans="6:9" ht="12.75">
      <c r="F113" s="91"/>
      <c r="G113" s="92"/>
      <c r="H113" s="92"/>
      <c r="I113" s="91"/>
    </row>
    <row r="114" spans="6:9" ht="12.75">
      <c r="F114" s="91"/>
      <c r="G114" s="92"/>
      <c r="H114" s="92"/>
      <c r="I114" s="91"/>
    </row>
    <row r="115" spans="6:9" ht="12.75">
      <c r="F115" s="91"/>
      <c r="G115" s="92"/>
      <c r="H115" s="92"/>
      <c r="I115" s="91"/>
    </row>
    <row r="116" spans="6:9" ht="12.75">
      <c r="F116" s="91"/>
      <c r="G116" s="92"/>
      <c r="H116" s="92"/>
      <c r="I116" s="91"/>
    </row>
    <row r="117" spans="6:9" ht="12.75">
      <c r="F117" s="91"/>
      <c r="G117" s="92"/>
      <c r="H117" s="92"/>
      <c r="I117" s="91"/>
    </row>
    <row r="118" spans="6:9" ht="12.75">
      <c r="F118" s="91"/>
      <c r="G118" s="92"/>
      <c r="H118" s="92"/>
      <c r="I118" s="91"/>
    </row>
    <row r="119" spans="6:9" ht="12.75">
      <c r="F119" s="91"/>
      <c r="G119" s="92"/>
      <c r="H119" s="92"/>
      <c r="I119" s="91"/>
    </row>
    <row r="120" spans="6:9" ht="12.75">
      <c r="F120" s="91"/>
      <c r="G120" s="92"/>
      <c r="H120" s="92"/>
      <c r="I120" s="91"/>
    </row>
    <row r="121" spans="6:9" ht="12.75">
      <c r="F121" s="91"/>
      <c r="G121" s="92"/>
      <c r="H121" s="92"/>
      <c r="I121" s="91"/>
    </row>
    <row r="122" spans="6:9" ht="12.75">
      <c r="F122" s="91"/>
      <c r="G122" s="92"/>
      <c r="H122" s="92"/>
      <c r="I122" s="91"/>
    </row>
    <row r="123" spans="6:9" ht="12.75">
      <c r="F123" s="91"/>
      <c r="G123" s="92"/>
      <c r="H123" s="92"/>
      <c r="I123" s="91"/>
    </row>
    <row r="124" spans="6:9" ht="12.75">
      <c r="F124" s="91"/>
      <c r="G124" s="92"/>
      <c r="H124" s="92"/>
      <c r="I124" s="91"/>
    </row>
    <row r="125" spans="6:9" ht="12.75">
      <c r="F125" s="91"/>
      <c r="G125" s="92"/>
      <c r="H125" s="92"/>
      <c r="I125" s="91"/>
    </row>
    <row r="126" spans="6:9" ht="12.75">
      <c r="F126" s="91"/>
      <c r="G126" s="92"/>
      <c r="H126" s="92"/>
      <c r="I126" s="91"/>
    </row>
    <row r="127" spans="6:9" ht="12.75">
      <c r="F127" s="91"/>
      <c r="G127" s="92"/>
      <c r="H127" s="92"/>
      <c r="I127" s="91"/>
    </row>
    <row r="128" spans="6:9" ht="12.75">
      <c r="F128" s="91"/>
      <c r="G128" s="92"/>
      <c r="H128" s="92"/>
      <c r="I128" s="91"/>
    </row>
    <row r="129" spans="6:9" ht="12.75">
      <c r="F129" s="91"/>
      <c r="G129" s="92"/>
      <c r="H129" s="92"/>
      <c r="I129" s="91"/>
    </row>
    <row r="130" spans="6:9" ht="12.75">
      <c r="F130" s="91"/>
      <c r="G130" s="92"/>
      <c r="H130" s="92"/>
      <c r="I130" s="91"/>
    </row>
    <row r="131" spans="6:9" ht="12.75">
      <c r="F131" s="91"/>
      <c r="G131" s="92"/>
      <c r="H131" s="92"/>
      <c r="I131" s="91"/>
    </row>
    <row r="132" spans="6:9" ht="12.75">
      <c r="F132" s="91"/>
      <c r="G132" s="92"/>
      <c r="H132" s="92"/>
      <c r="I132" s="91"/>
    </row>
    <row r="133" spans="6:9" ht="12.75">
      <c r="F133" s="91"/>
      <c r="G133" s="92"/>
      <c r="H133" s="92"/>
      <c r="I133" s="91"/>
    </row>
    <row r="134" spans="6:9" ht="12.75">
      <c r="F134" s="91"/>
      <c r="G134" s="92"/>
      <c r="H134" s="92"/>
      <c r="I134" s="91"/>
    </row>
    <row r="135" spans="6:9" ht="12.75">
      <c r="F135" s="91"/>
      <c r="G135" s="92"/>
      <c r="H135" s="92"/>
      <c r="I135" s="91"/>
    </row>
    <row r="136" spans="6:9" ht="12.75">
      <c r="F136" s="91"/>
      <c r="G136" s="92"/>
      <c r="H136" s="92"/>
      <c r="I136" s="91"/>
    </row>
    <row r="137" spans="6:9" ht="12.75">
      <c r="F137" s="91"/>
      <c r="G137" s="92"/>
      <c r="H137" s="92"/>
      <c r="I137" s="91"/>
    </row>
    <row r="138" spans="6:9" ht="12.75">
      <c r="F138" s="91"/>
      <c r="G138" s="92"/>
      <c r="H138" s="92"/>
      <c r="I138" s="91"/>
    </row>
    <row r="139" spans="6:9" ht="12.75">
      <c r="F139" s="91"/>
      <c r="G139" s="92"/>
      <c r="H139" s="92"/>
      <c r="I139" s="91"/>
    </row>
    <row r="140" spans="6:9" ht="12.75">
      <c r="F140" s="91"/>
      <c r="G140" s="92"/>
      <c r="H140" s="92"/>
      <c r="I140" s="91"/>
    </row>
    <row r="141" spans="6:9" ht="12.75">
      <c r="F141" s="91"/>
      <c r="G141" s="92"/>
      <c r="H141" s="92"/>
      <c r="I141" s="91"/>
    </row>
    <row r="142" spans="6:9" ht="12.75">
      <c r="F142" s="91"/>
      <c r="G142" s="92"/>
      <c r="H142" s="92"/>
      <c r="I142" s="91"/>
    </row>
    <row r="143" spans="6:9" ht="12.75">
      <c r="F143" s="91"/>
      <c r="G143" s="92"/>
      <c r="H143" s="92"/>
      <c r="I143" s="91"/>
    </row>
    <row r="144" spans="6:9" ht="12.75">
      <c r="F144" s="91"/>
      <c r="G144" s="92"/>
      <c r="H144" s="92"/>
      <c r="I144" s="91"/>
    </row>
    <row r="145" spans="6:9" ht="12.75">
      <c r="F145" s="91"/>
      <c r="G145" s="92"/>
      <c r="H145" s="92"/>
      <c r="I145" s="91"/>
    </row>
    <row r="146" spans="6:9" ht="12.75">
      <c r="F146" s="91"/>
      <c r="G146" s="92"/>
      <c r="H146" s="92"/>
      <c r="I146" s="91"/>
    </row>
    <row r="147" spans="6:9" ht="12.75">
      <c r="F147" s="91"/>
      <c r="G147" s="92"/>
      <c r="H147" s="92"/>
      <c r="I147" s="91"/>
    </row>
    <row r="148" spans="6:9" ht="12.75">
      <c r="F148" s="91"/>
      <c r="G148" s="92"/>
      <c r="H148" s="92"/>
      <c r="I148" s="91"/>
    </row>
    <row r="149" spans="6:9" ht="12.75">
      <c r="F149" s="91"/>
      <c r="G149" s="92"/>
      <c r="H149" s="92"/>
      <c r="I149" s="91"/>
    </row>
    <row r="150" spans="6:9" ht="12.75">
      <c r="F150" s="91"/>
      <c r="G150" s="92"/>
      <c r="H150" s="92"/>
      <c r="I150" s="91"/>
    </row>
    <row r="151" spans="6:9" ht="12.75">
      <c r="F151" s="91"/>
      <c r="G151" s="92"/>
      <c r="H151" s="92"/>
      <c r="I151" s="91"/>
    </row>
    <row r="152" spans="6:9" ht="12.75">
      <c r="F152" s="91"/>
      <c r="G152" s="92"/>
      <c r="H152" s="92"/>
      <c r="I152" s="91"/>
    </row>
    <row r="153" spans="6:9" ht="12.75">
      <c r="F153" s="91"/>
      <c r="G153" s="92"/>
      <c r="H153" s="92"/>
      <c r="I153" s="91"/>
    </row>
    <row r="154" spans="6:9" ht="12.75">
      <c r="F154" s="91"/>
      <c r="G154" s="92"/>
      <c r="H154" s="92"/>
      <c r="I154" s="91"/>
    </row>
    <row r="155" spans="6:9" ht="12.75">
      <c r="F155" s="91"/>
      <c r="G155" s="92"/>
      <c r="H155" s="92"/>
      <c r="I155" s="91"/>
    </row>
    <row r="156" spans="6:9" ht="12.75">
      <c r="F156" s="91"/>
      <c r="G156" s="92"/>
      <c r="H156" s="92"/>
      <c r="I156" s="91"/>
    </row>
    <row r="157" spans="6:9" ht="12.75">
      <c r="F157" s="91"/>
      <c r="G157" s="92"/>
      <c r="H157" s="92"/>
      <c r="I157" s="91"/>
    </row>
  </sheetData>
  <sheetProtection password="CCAD" sheet="1"/>
  <mergeCells count="4">
    <mergeCell ref="F4:I4"/>
    <mergeCell ref="F5:I5"/>
    <mergeCell ref="A7:J7"/>
    <mergeCell ref="B64:I64"/>
  </mergeCells>
  <printOptions horizontalCentered="1"/>
  <pageMargins left="0.75" right="0.5" top="0.75" bottom="0.75" header="0.5" footer="0.5"/>
  <pageSetup firstPageNumber="9"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60"/>
  <sheetViews>
    <sheetView showGridLines="0" zoomScalePageLayoutView="0" workbookViewId="0" topLeftCell="A1">
      <selection activeCell="A1" sqref="A1"/>
    </sheetView>
  </sheetViews>
  <sheetFormatPr defaultColWidth="9.140625" defaultRowHeight="12.75"/>
  <cols>
    <col min="1" max="1" width="3.7109375" style="8" customWidth="1"/>
    <col min="2" max="2" width="5.7109375" style="8" customWidth="1"/>
    <col min="3" max="3" width="10.7109375" style="8" customWidth="1"/>
    <col min="4" max="4" width="15.7109375" style="8" customWidth="1"/>
    <col min="5" max="5" width="19.140625" style="8" customWidth="1"/>
    <col min="6" max="6" width="1.8515625" style="8" customWidth="1"/>
    <col min="7" max="7" width="4.8515625" style="8" customWidth="1"/>
    <col min="8" max="8" width="9.28125" style="8" customWidth="1"/>
    <col min="9" max="9" width="4.7109375" style="8" customWidth="1"/>
    <col min="10" max="10" width="4.8515625" style="8" customWidth="1"/>
    <col min="11" max="11" width="8.57421875" style="8" customWidth="1"/>
    <col min="12" max="12" width="3.7109375" style="8" customWidth="1"/>
    <col min="13" max="16384" width="9.140625" style="8" customWidth="1"/>
  </cols>
  <sheetData>
    <row r="1" spans="1:12" ht="13.5" customHeight="1" thickTop="1">
      <c r="A1" s="56"/>
      <c r="B1" s="57"/>
      <c r="C1" s="57"/>
      <c r="D1" s="57"/>
      <c r="E1" s="57"/>
      <c r="F1" s="58"/>
      <c r="G1" s="59"/>
      <c r="H1" s="59"/>
      <c r="I1" s="59"/>
      <c r="J1" s="59"/>
      <c r="K1" s="59"/>
      <c r="L1" s="60"/>
    </row>
    <row r="2" spans="1:12" ht="18.75" customHeight="1">
      <c r="A2" s="9"/>
      <c r="B2" s="10"/>
      <c r="C2" s="10"/>
      <c r="D2" s="62" t="s">
        <v>168</v>
      </c>
      <c r="E2" s="63"/>
      <c r="F2" s="25"/>
      <c r="G2" s="64"/>
      <c r="H2" s="64"/>
      <c r="I2" s="64"/>
      <c r="J2" s="64"/>
      <c r="K2" s="64"/>
      <c r="L2" s="11"/>
    </row>
    <row r="3" spans="1:12" ht="12.75" customHeight="1">
      <c r="A3" s="9"/>
      <c r="B3" s="10"/>
      <c r="C3" s="10"/>
      <c r="D3" s="12" t="s">
        <v>11</v>
      </c>
      <c r="E3" s="63"/>
      <c r="F3" s="25"/>
      <c r="G3" s="64"/>
      <c r="H3" s="64"/>
      <c r="I3" s="64"/>
      <c r="J3" s="64"/>
      <c r="K3" s="64"/>
      <c r="L3" s="11"/>
    </row>
    <row r="4" spans="1:12" ht="12.75" customHeight="1">
      <c r="A4" s="9"/>
      <c r="B4" s="10"/>
      <c r="C4" s="10"/>
      <c r="D4" s="66"/>
      <c r="E4" s="15"/>
      <c r="F4" s="245"/>
      <c r="G4" s="245"/>
      <c r="H4" s="245"/>
      <c r="I4" s="245"/>
      <c r="J4" s="245"/>
      <c r="K4" s="245"/>
      <c r="L4" s="13"/>
    </row>
    <row r="5" spans="1:12" ht="12.75" customHeight="1">
      <c r="A5" s="9"/>
      <c r="B5" s="10"/>
      <c r="C5" s="10"/>
      <c r="D5" s="10"/>
      <c r="E5" s="10"/>
      <c r="F5" s="245"/>
      <c r="G5" s="245"/>
      <c r="H5" s="245"/>
      <c r="I5" s="245"/>
      <c r="J5" s="245"/>
      <c r="K5" s="245"/>
      <c r="L5" s="13"/>
    </row>
    <row r="6" spans="1:12" ht="12.75">
      <c r="A6" s="68"/>
      <c r="B6" s="69"/>
      <c r="C6" s="69"/>
      <c r="D6" s="69"/>
      <c r="E6" s="69"/>
      <c r="F6" s="25"/>
      <c r="G6" s="64"/>
      <c r="H6" s="64"/>
      <c r="I6" s="64"/>
      <c r="J6" s="64"/>
      <c r="K6" s="64"/>
      <c r="L6" s="70" t="s">
        <v>17</v>
      </c>
    </row>
    <row r="7" spans="1:12" ht="15.75" customHeight="1">
      <c r="A7" s="237" t="s">
        <v>57</v>
      </c>
      <c r="B7" s="247"/>
      <c r="C7" s="247"/>
      <c r="D7" s="247"/>
      <c r="E7" s="247"/>
      <c r="F7" s="247"/>
      <c r="G7" s="247"/>
      <c r="H7" s="247"/>
      <c r="I7" s="247"/>
      <c r="J7" s="247"/>
      <c r="K7" s="247"/>
      <c r="L7" s="238"/>
    </row>
    <row r="8" spans="1:12" ht="15">
      <c r="A8" s="68"/>
      <c r="B8" s="69"/>
      <c r="C8" s="71"/>
      <c r="D8" s="69"/>
      <c r="E8" s="69"/>
      <c r="F8" s="69"/>
      <c r="G8" s="69"/>
      <c r="H8" s="69"/>
      <c r="I8" s="69"/>
      <c r="J8" s="69"/>
      <c r="K8" s="69"/>
      <c r="L8" s="70"/>
    </row>
    <row r="9" spans="1:12" ht="15">
      <c r="A9" s="68"/>
      <c r="B9" s="69"/>
      <c r="C9" s="71"/>
      <c r="D9" s="69"/>
      <c r="E9" s="69"/>
      <c r="F9" s="69"/>
      <c r="G9" s="64"/>
      <c r="H9" s="25" t="s">
        <v>28</v>
      </c>
      <c r="I9" s="25"/>
      <c r="J9" s="64"/>
      <c r="K9" s="25" t="s">
        <v>29</v>
      </c>
      <c r="L9" s="70"/>
    </row>
    <row r="10" spans="1:12" ht="15">
      <c r="A10" s="68"/>
      <c r="B10" s="69"/>
      <c r="C10" s="71"/>
      <c r="D10" s="69"/>
      <c r="E10" s="69"/>
      <c r="F10" s="69"/>
      <c r="G10" s="64"/>
      <c r="H10" s="25" t="s">
        <v>30</v>
      </c>
      <c r="I10" s="25"/>
      <c r="J10" s="64"/>
      <c r="K10" s="25" t="s">
        <v>31</v>
      </c>
      <c r="L10" s="70"/>
    </row>
    <row r="11" spans="1:12" ht="15">
      <c r="A11" s="68"/>
      <c r="B11" s="69"/>
      <c r="C11" s="71"/>
      <c r="D11" s="69"/>
      <c r="E11" s="69"/>
      <c r="F11" s="69"/>
      <c r="G11" s="64"/>
      <c r="H11" s="25" t="s">
        <v>265</v>
      </c>
      <c r="I11" s="25"/>
      <c r="J11" s="64"/>
      <c r="K11" s="25" t="s">
        <v>265</v>
      </c>
      <c r="L11" s="70"/>
    </row>
    <row r="12" spans="1:12" ht="15">
      <c r="A12" s="68"/>
      <c r="B12" s="69"/>
      <c r="C12" s="71"/>
      <c r="D12" s="69"/>
      <c r="E12" s="69"/>
      <c r="F12" s="69"/>
      <c r="G12" s="239" t="str">
        <f>+'IS'!E15</f>
        <v>31/12/2007</v>
      </c>
      <c r="H12" s="239"/>
      <c r="I12" s="95"/>
      <c r="J12" s="96"/>
      <c r="K12" s="97" t="str">
        <f>+'IS'!G15</f>
        <v>31/12/2006</v>
      </c>
      <c r="L12" s="70"/>
    </row>
    <row r="13" spans="1:12" ht="15">
      <c r="A13" s="68"/>
      <c r="B13" s="69"/>
      <c r="C13" s="71"/>
      <c r="D13" s="69"/>
      <c r="E13" s="69"/>
      <c r="F13" s="69"/>
      <c r="G13" s="69"/>
      <c r="H13" s="25" t="s">
        <v>12</v>
      </c>
      <c r="I13" s="25"/>
      <c r="J13" s="25"/>
      <c r="K13" s="25" t="s">
        <v>12</v>
      </c>
      <c r="L13" s="70"/>
    </row>
    <row r="14" spans="1:12" ht="12.75" customHeight="1">
      <c r="A14" s="68"/>
      <c r="B14" s="69"/>
      <c r="C14" s="71"/>
      <c r="D14" s="69"/>
      <c r="E14" s="69"/>
      <c r="F14" s="69"/>
      <c r="G14" s="69"/>
      <c r="H14" s="25"/>
      <c r="I14" s="25"/>
      <c r="J14" s="25"/>
      <c r="K14" s="73"/>
      <c r="L14" s="70"/>
    </row>
    <row r="15" spans="1:12" ht="9" customHeight="1" hidden="1">
      <c r="A15" s="68"/>
      <c r="B15" s="69"/>
      <c r="C15" s="71"/>
      <c r="D15" s="69"/>
      <c r="E15" s="69"/>
      <c r="F15" s="69"/>
      <c r="G15" s="69"/>
      <c r="H15" s="25"/>
      <c r="I15" s="25"/>
      <c r="J15" s="25"/>
      <c r="K15" s="25"/>
      <c r="L15" s="70"/>
    </row>
    <row r="16" spans="1:12" ht="12.75">
      <c r="A16" s="9"/>
      <c r="B16" s="10" t="s">
        <v>283</v>
      </c>
      <c r="D16" s="10"/>
      <c r="E16" s="10"/>
      <c r="F16" s="10"/>
      <c r="G16" s="10"/>
      <c r="H16" s="184">
        <f>+'IS'!I29</f>
        <v>377</v>
      </c>
      <c r="I16" s="184"/>
      <c r="J16" s="184"/>
      <c r="K16" s="184">
        <v>71</v>
      </c>
      <c r="L16" s="13"/>
    </row>
    <row r="17" spans="1:12" ht="9.75" customHeight="1">
      <c r="A17" s="9"/>
      <c r="B17" s="10"/>
      <c r="D17" s="10"/>
      <c r="E17" s="10"/>
      <c r="F17" s="10"/>
      <c r="G17" s="10"/>
      <c r="H17" s="184"/>
      <c r="I17" s="184"/>
      <c r="J17" s="184"/>
      <c r="K17" s="184"/>
      <c r="L17" s="13"/>
    </row>
    <row r="18" spans="1:12" ht="12.75">
      <c r="A18" s="9"/>
      <c r="B18" s="10" t="s">
        <v>172</v>
      </c>
      <c r="D18" s="10"/>
      <c r="E18" s="10"/>
      <c r="F18" s="10"/>
      <c r="G18" s="10"/>
      <c r="H18" s="184"/>
      <c r="I18" s="184"/>
      <c r="J18" s="184"/>
      <c r="K18" s="184"/>
      <c r="L18" s="13"/>
    </row>
    <row r="19" spans="1:12" ht="9.75" customHeight="1">
      <c r="A19" s="9"/>
      <c r="B19" s="10"/>
      <c r="D19" s="10"/>
      <c r="E19" s="10"/>
      <c r="F19" s="10"/>
      <c r="G19" s="10"/>
      <c r="H19" s="184"/>
      <c r="I19" s="184"/>
      <c r="J19" s="184"/>
      <c r="K19" s="184"/>
      <c r="L19" s="13"/>
    </row>
    <row r="20" spans="1:12" ht="12.75">
      <c r="A20" s="9"/>
      <c r="B20" s="10" t="s">
        <v>58</v>
      </c>
      <c r="D20" s="10"/>
      <c r="E20" s="10"/>
      <c r="F20" s="10"/>
      <c r="G20" s="10"/>
      <c r="H20" s="184">
        <v>1855</v>
      </c>
      <c r="I20" s="184"/>
      <c r="J20" s="184"/>
      <c r="K20" s="184">
        <v>1901</v>
      </c>
      <c r="L20" s="13"/>
    </row>
    <row r="21" spans="1:12" ht="12.75">
      <c r="A21" s="9"/>
      <c r="B21" s="10" t="s">
        <v>59</v>
      </c>
      <c r="D21" s="10"/>
      <c r="E21" s="10"/>
      <c r="F21" s="10"/>
      <c r="G21" s="10"/>
      <c r="H21" s="32">
        <v>1602</v>
      </c>
      <c r="I21" s="184"/>
      <c r="J21" s="184"/>
      <c r="K21" s="32">
        <v>1803</v>
      </c>
      <c r="L21" s="13"/>
    </row>
    <row r="22" spans="1:12" ht="12.75">
      <c r="A22" s="9"/>
      <c r="B22" s="100" t="s">
        <v>104</v>
      </c>
      <c r="D22" s="10"/>
      <c r="E22" s="10"/>
      <c r="F22" s="10"/>
      <c r="G22" s="10"/>
      <c r="H22" s="184">
        <f>SUM(H16:H21)</f>
        <v>3834</v>
      </c>
      <c r="I22" s="184"/>
      <c r="J22" s="184"/>
      <c r="K22" s="184">
        <f>SUM(K16:K21)</f>
        <v>3775</v>
      </c>
      <c r="L22" s="13"/>
    </row>
    <row r="23" spans="1:12" ht="9.75" customHeight="1">
      <c r="A23" s="9"/>
      <c r="B23" s="10"/>
      <c r="C23" s="10"/>
      <c r="D23" s="10"/>
      <c r="E23" s="10"/>
      <c r="F23" s="10"/>
      <c r="G23" s="10"/>
      <c r="H23" s="184"/>
      <c r="I23" s="184"/>
      <c r="J23" s="184"/>
      <c r="K23" s="184"/>
      <c r="L23" s="13"/>
    </row>
    <row r="24" spans="1:12" ht="12.75">
      <c r="A24" s="9"/>
      <c r="B24" s="10" t="s">
        <v>60</v>
      </c>
      <c r="D24" s="10"/>
      <c r="E24" s="10"/>
      <c r="F24" s="10"/>
      <c r="G24" s="10"/>
      <c r="H24" s="184"/>
      <c r="I24" s="184"/>
      <c r="J24" s="184"/>
      <c r="K24" s="184"/>
      <c r="L24" s="13"/>
    </row>
    <row r="25" spans="1:12" ht="12.75">
      <c r="A25" s="9"/>
      <c r="B25" s="10"/>
      <c r="C25" s="10" t="s">
        <v>61</v>
      </c>
      <c r="D25" s="10"/>
      <c r="E25" s="10"/>
      <c r="F25" s="10"/>
      <c r="G25" s="10"/>
      <c r="H25" s="184">
        <v>-9761</v>
      </c>
      <c r="I25" s="184"/>
      <c r="J25" s="184"/>
      <c r="K25" s="184">
        <v>-15174</v>
      </c>
      <c r="L25" s="13"/>
    </row>
    <row r="26" spans="1:12" ht="12.75">
      <c r="A26" s="9"/>
      <c r="B26" s="10"/>
      <c r="C26" s="10" t="s">
        <v>62</v>
      </c>
      <c r="D26" s="10"/>
      <c r="E26" s="10"/>
      <c r="F26" s="10"/>
      <c r="G26" s="10"/>
      <c r="H26" s="184">
        <v>-403</v>
      </c>
      <c r="I26" s="184"/>
      <c r="J26" s="184"/>
      <c r="K26" s="184">
        <v>642</v>
      </c>
      <c r="L26" s="13"/>
    </row>
    <row r="27" spans="1:12" ht="12.75">
      <c r="A27" s="9"/>
      <c r="B27" s="10" t="s">
        <v>101</v>
      </c>
      <c r="D27" s="10"/>
      <c r="E27" s="10"/>
      <c r="F27" s="10"/>
      <c r="G27" s="10"/>
      <c r="H27" s="184">
        <v>-1593</v>
      </c>
      <c r="I27" s="184"/>
      <c r="J27" s="184"/>
      <c r="K27" s="184">
        <v>-1962</v>
      </c>
      <c r="L27" s="13"/>
    </row>
    <row r="28" spans="1:12" ht="12.75">
      <c r="A28" s="9"/>
      <c r="B28" s="10" t="s">
        <v>246</v>
      </c>
      <c r="D28" s="10"/>
      <c r="E28" s="10"/>
      <c r="F28" s="10"/>
      <c r="G28" s="10"/>
      <c r="H28" s="186">
        <v>-202</v>
      </c>
      <c r="I28" s="186"/>
      <c r="J28" s="186"/>
      <c r="K28" s="186">
        <v>-108</v>
      </c>
      <c r="L28" s="13"/>
    </row>
    <row r="29" spans="1:12" ht="12.75" hidden="1">
      <c r="A29" s="9"/>
      <c r="B29" s="10" t="s">
        <v>183</v>
      </c>
      <c r="D29" s="10"/>
      <c r="E29" s="10"/>
      <c r="F29" s="10"/>
      <c r="G29" s="10"/>
      <c r="H29" s="186">
        <v>0</v>
      </c>
      <c r="I29" s="186"/>
      <c r="J29" s="186"/>
      <c r="K29" s="186">
        <v>0</v>
      </c>
      <c r="L29" s="13"/>
    </row>
    <row r="30" spans="1:12" ht="12.75">
      <c r="A30" s="9"/>
      <c r="B30" s="10" t="s">
        <v>102</v>
      </c>
      <c r="D30" s="10"/>
      <c r="E30" s="10"/>
      <c r="F30" s="10"/>
      <c r="G30" s="10"/>
      <c r="H30" s="186">
        <v>0</v>
      </c>
      <c r="I30" s="186"/>
      <c r="J30" s="186"/>
      <c r="K30" s="186">
        <v>-2</v>
      </c>
      <c r="L30" s="13"/>
    </row>
    <row r="31" spans="1:12" ht="12.75">
      <c r="A31" s="9"/>
      <c r="B31" s="10"/>
      <c r="D31" s="10"/>
      <c r="E31" s="10"/>
      <c r="F31" s="10"/>
      <c r="G31" s="10"/>
      <c r="H31" s="204"/>
      <c r="I31" s="186"/>
      <c r="J31" s="186"/>
      <c r="K31" s="204"/>
      <c r="L31" s="13"/>
    </row>
    <row r="32" spans="1:12" ht="12.75">
      <c r="A32" s="9"/>
      <c r="B32" s="24" t="s">
        <v>247</v>
      </c>
      <c r="D32" s="10"/>
      <c r="E32" s="10"/>
      <c r="F32" s="10"/>
      <c r="G32" s="10"/>
      <c r="H32" s="205">
        <f>SUM(H22:H30)</f>
        <v>-8125</v>
      </c>
      <c r="I32" s="184"/>
      <c r="J32" s="184"/>
      <c r="K32" s="205">
        <f>SUM(K22:K30)</f>
        <v>-12829</v>
      </c>
      <c r="L32" s="13"/>
    </row>
    <row r="33" spans="1:12" ht="9.75" customHeight="1">
      <c r="A33" s="9"/>
      <c r="B33" s="10"/>
      <c r="D33" s="10"/>
      <c r="E33" s="10"/>
      <c r="F33" s="10"/>
      <c r="G33" s="10"/>
      <c r="H33" s="184"/>
      <c r="I33" s="184"/>
      <c r="J33" s="184"/>
      <c r="K33" s="184"/>
      <c r="L33" s="13"/>
    </row>
    <row r="34" spans="1:12" ht="12.75">
      <c r="A34" s="9"/>
      <c r="B34" s="10" t="s">
        <v>63</v>
      </c>
      <c r="D34" s="10"/>
      <c r="E34" s="10"/>
      <c r="F34" s="10"/>
      <c r="G34" s="10"/>
      <c r="H34" s="184"/>
      <c r="I34" s="184"/>
      <c r="J34" s="184"/>
      <c r="K34" s="184"/>
      <c r="L34" s="13"/>
    </row>
    <row r="35" spans="1:12" ht="12.75">
      <c r="A35" s="9"/>
      <c r="B35" s="10"/>
      <c r="C35" s="10" t="s">
        <v>64</v>
      </c>
      <c r="D35" s="10"/>
      <c r="E35" s="10"/>
      <c r="F35" s="10"/>
      <c r="G35" s="10"/>
      <c r="H35" s="184">
        <v>-740</v>
      </c>
      <c r="I35" s="184"/>
      <c r="J35" s="184"/>
      <c r="K35" s="184">
        <v>-10</v>
      </c>
      <c r="L35" s="13"/>
    </row>
    <row r="36" spans="1:12" ht="12.75">
      <c r="A36" s="9"/>
      <c r="B36" s="10"/>
      <c r="C36" s="10" t="s">
        <v>65</v>
      </c>
      <c r="D36" s="10"/>
      <c r="E36" s="10"/>
      <c r="F36" s="10"/>
      <c r="G36" s="10"/>
      <c r="H36" s="184">
        <v>-958</v>
      </c>
      <c r="I36" s="184"/>
      <c r="J36" s="184"/>
      <c r="K36" s="184">
        <v>376</v>
      </c>
      <c r="L36" s="13"/>
    </row>
    <row r="37" spans="1:12" ht="12.75">
      <c r="A37" s="9"/>
      <c r="B37" s="10" t="s">
        <v>248</v>
      </c>
      <c r="C37" s="103"/>
      <c r="D37" s="10"/>
      <c r="E37" s="10"/>
      <c r="F37" s="10"/>
      <c r="G37" s="10"/>
      <c r="H37" s="205">
        <f>H35+H36</f>
        <v>-1698</v>
      </c>
      <c r="I37" s="184"/>
      <c r="J37" s="184"/>
      <c r="K37" s="205">
        <f>K35+K36</f>
        <v>366</v>
      </c>
      <c r="L37" s="13"/>
    </row>
    <row r="38" spans="1:12" ht="9.75" customHeight="1">
      <c r="A38" s="9"/>
      <c r="B38" s="10"/>
      <c r="C38" s="103"/>
      <c r="D38" s="10"/>
      <c r="E38" s="10"/>
      <c r="F38" s="10"/>
      <c r="G38" s="10"/>
      <c r="H38" s="184"/>
      <c r="I38" s="184"/>
      <c r="J38" s="184"/>
      <c r="K38" s="184"/>
      <c r="L38" s="13"/>
    </row>
    <row r="39" spans="1:12" ht="12.75">
      <c r="A39" s="9"/>
      <c r="B39" s="10" t="s">
        <v>66</v>
      </c>
      <c r="D39" s="10"/>
      <c r="E39" s="10"/>
      <c r="F39" s="10"/>
      <c r="G39" s="10"/>
      <c r="H39" s="184"/>
      <c r="I39" s="184"/>
      <c r="J39" s="184"/>
      <c r="K39" s="184"/>
      <c r="L39" s="13"/>
    </row>
    <row r="40" spans="1:12" ht="12.75">
      <c r="A40" s="9"/>
      <c r="B40" s="10"/>
      <c r="C40" s="10" t="s">
        <v>67</v>
      </c>
      <c r="D40" s="10"/>
      <c r="E40" s="10"/>
      <c r="F40" s="10"/>
      <c r="G40" s="10"/>
      <c r="H40" s="184">
        <v>25</v>
      </c>
      <c r="I40" s="184"/>
      <c r="J40" s="184"/>
      <c r="K40" s="184">
        <v>0</v>
      </c>
      <c r="L40" s="13"/>
    </row>
    <row r="41" spans="1:12" ht="12.75">
      <c r="A41" s="9"/>
      <c r="B41" s="10"/>
      <c r="C41" s="10" t="s">
        <v>68</v>
      </c>
      <c r="D41" s="10"/>
      <c r="E41" s="10"/>
      <c r="F41" s="10"/>
      <c r="G41" s="10"/>
      <c r="H41" s="184">
        <v>7349</v>
      </c>
      <c r="I41" s="184"/>
      <c r="J41" s="184"/>
      <c r="K41" s="184">
        <v>9120</v>
      </c>
      <c r="L41" s="13"/>
    </row>
    <row r="42" spans="1:12" ht="12.75">
      <c r="A42" s="9"/>
      <c r="B42" s="10" t="s">
        <v>249</v>
      </c>
      <c r="C42" s="10"/>
      <c r="D42" s="10"/>
      <c r="E42" s="10"/>
      <c r="F42" s="10"/>
      <c r="G42" s="10"/>
      <c r="H42" s="205">
        <f>H40+H41</f>
        <v>7374</v>
      </c>
      <c r="I42" s="184"/>
      <c r="J42" s="184"/>
      <c r="K42" s="205">
        <f>K40+K41</f>
        <v>9120</v>
      </c>
      <c r="L42" s="13"/>
    </row>
    <row r="43" spans="1:12" ht="9.75" customHeight="1">
      <c r="A43" s="9"/>
      <c r="B43" s="10"/>
      <c r="C43" s="10"/>
      <c r="D43" s="10"/>
      <c r="E43" s="10"/>
      <c r="F43" s="10"/>
      <c r="G43" s="10"/>
      <c r="H43" s="184"/>
      <c r="I43" s="184"/>
      <c r="J43" s="184"/>
      <c r="K43" s="184"/>
      <c r="L43" s="13"/>
    </row>
    <row r="44" spans="1:12" ht="12.75">
      <c r="A44" s="9"/>
      <c r="B44" s="10" t="s">
        <v>69</v>
      </c>
      <c r="D44" s="10"/>
      <c r="E44" s="10"/>
      <c r="F44" s="10"/>
      <c r="G44" s="10"/>
      <c r="H44" s="184">
        <f>H32+H37+H42</f>
        <v>-2449</v>
      </c>
      <c r="I44" s="184"/>
      <c r="J44" s="184"/>
      <c r="K44" s="184">
        <f>K32+K37+K42</f>
        <v>-3343</v>
      </c>
      <c r="L44" s="13"/>
    </row>
    <row r="45" spans="1:12" ht="9.75" customHeight="1">
      <c r="A45" s="9"/>
      <c r="B45" s="10"/>
      <c r="C45" s="10"/>
      <c r="D45" s="10"/>
      <c r="E45" s="10"/>
      <c r="F45" s="10"/>
      <c r="G45" s="10"/>
      <c r="H45" s="184"/>
      <c r="I45" s="184"/>
      <c r="J45" s="184"/>
      <c r="K45" s="184"/>
      <c r="L45" s="13"/>
    </row>
    <row r="46" spans="1:12" ht="12.75">
      <c r="A46" s="9"/>
      <c r="B46" s="10" t="s">
        <v>148</v>
      </c>
      <c r="C46" s="10"/>
      <c r="D46" s="10"/>
      <c r="E46" s="10"/>
      <c r="F46" s="10"/>
      <c r="G46" s="10"/>
      <c r="H46" s="184">
        <v>14</v>
      </c>
      <c r="I46" s="184"/>
      <c r="J46" s="184"/>
      <c r="K46" s="184">
        <v>-1</v>
      </c>
      <c r="L46" s="13"/>
    </row>
    <row r="47" spans="1:12" ht="9.75" customHeight="1">
      <c r="A47" s="9"/>
      <c r="B47" s="10"/>
      <c r="C47" s="10"/>
      <c r="D47" s="10"/>
      <c r="E47" s="10"/>
      <c r="F47" s="10"/>
      <c r="G47" s="10"/>
      <c r="H47" s="184"/>
      <c r="I47" s="184"/>
      <c r="J47" s="184"/>
      <c r="K47" s="184"/>
      <c r="L47" s="13"/>
    </row>
    <row r="48" spans="1:12" ht="12.75">
      <c r="A48" s="9"/>
      <c r="B48" s="10" t="s">
        <v>70</v>
      </c>
      <c r="D48" s="10"/>
      <c r="E48" s="10"/>
      <c r="F48" s="10"/>
      <c r="G48" s="10"/>
      <c r="H48" s="32">
        <v>-5863</v>
      </c>
      <c r="I48" s="184"/>
      <c r="J48" s="184"/>
      <c r="K48" s="99">
        <v>-7035</v>
      </c>
      <c r="L48" s="13"/>
    </row>
    <row r="49" spans="1:12" ht="12.75">
      <c r="A49" s="9"/>
      <c r="B49" s="10"/>
      <c r="D49" s="10"/>
      <c r="E49" s="10"/>
      <c r="F49" s="10"/>
      <c r="G49" s="10"/>
      <c r="H49" s="184"/>
      <c r="I49" s="184"/>
      <c r="J49" s="184"/>
      <c r="K49" s="184"/>
      <c r="L49" s="13"/>
    </row>
    <row r="50" spans="1:12" ht="13.5" thickBot="1">
      <c r="A50" s="9"/>
      <c r="B50" s="10" t="s">
        <v>71</v>
      </c>
      <c r="D50" s="10"/>
      <c r="E50" s="10"/>
      <c r="F50" s="10"/>
      <c r="G50" s="10"/>
      <c r="H50" s="206">
        <f>H44+H48+H46</f>
        <v>-8298</v>
      </c>
      <c r="I50" s="184"/>
      <c r="J50" s="184"/>
      <c r="K50" s="206">
        <f>K44+K48+K46</f>
        <v>-10379</v>
      </c>
      <c r="L50" s="13"/>
    </row>
    <row r="51" spans="1:12" ht="13.5" thickTop="1">
      <c r="A51" s="9"/>
      <c r="B51" s="10"/>
      <c r="C51" s="10"/>
      <c r="D51" s="10"/>
      <c r="E51" s="10"/>
      <c r="F51" s="10"/>
      <c r="G51" s="10"/>
      <c r="H51" s="184"/>
      <c r="I51" s="184"/>
      <c r="J51" s="184"/>
      <c r="K51" s="184"/>
      <c r="L51" s="13"/>
    </row>
    <row r="52" spans="1:12" ht="12.75">
      <c r="A52" s="9"/>
      <c r="B52" s="10" t="s">
        <v>143</v>
      </c>
      <c r="C52" s="10"/>
      <c r="D52" s="10"/>
      <c r="E52" s="10"/>
      <c r="F52" s="10"/>
      <c r="G52" s="10"/>
      <c r="H52" s="184"/>
      <c r="I52" s="184"/>
      <c r="J52" s="184"/>
      <c r="K52" s="184"/>
      <c r="L52" s="13"/>
    </row>
    <row r="53" spans="1:12" ht="12.75">
      <c r="A53" s="9"/>
      <c r="B53" s="69" t="s">
        <v>141</v>
      </c>
      <c r="D53" s="10"/>
      <c r="E53" s="10"/>
      <c r="F53" s="10"/>
      <c r="G53" s="10"/>
      <c r="H53" s="184">
        <f>+'BS'!F26</f>
        <v>1008</v>
      </c>
      <c r="I53" s="184"/>
      <c r="J53" s="184"/>
      <c r="K53" s="184">
        <v>866</v>
      </c>
      <c r="L53" s="13"/>
    </row>
    <row r="54" spans="1:12" ht="12.75">
      <c r="A54" s="9"/>
      <c r="B54" s="8" t="s">
        <v>23</v>
      </c>
      <c r="D54" s="10"/>
      <c r="E54" s="10"/>
      <c r="F54" s="10"/>
      <c r="G54" s="10"/>
      <c r="H54" s="186">
        <f>-NT!K157-NT!M157</f>
        <v>-9306</v>
      </c>
      <c r="I54" s="186"/>
      <c r="J54" s="184"/>
      <c r="K54" s="184">
        <v>-11245</v>
      </c>
      <c r="L54" s="13"/>
    </row>
    <row r="55" spans="1:12" ht="13.5" thickBot="1">
      <c r="A55" s="9"/>
      <c r="B55" s="10"/>
      <c r="D55" s="10"/>
      <c r="E55" s="10"/>
      <c r="F55" s="10"/>
      <c r="G55" s="10"/>
      <c r="H55" s="195">
        <f>H53+H54</f>
        <v>-8298</v>
      </c>
      <c r="I55" s="184"/>
      <c r="J55" s="184"/>
      <c r="K55" s="195">
        <f>K53+K54</f>
        <v>-10379</v>
      </c>
      <c r="L55" s="13"/>
    </row>
    <row r="56" spans="1:12" ht="13.5" hidden="1" thickTop="1">
      <c r="A56" s="9"/>
      <c r="B56" s="10"/>
      <c r="D56" s="10"/>
      <c r="E56" s="10"/>
      <c r="F56" s="10"/>
      <c r="G56" s="10"/>
      <c r="H56" s="98"/>
      <c r="I56" s="98"/>
      <c r="J56" s="98"/>
      <c r="K56" s="98"/>
      <c r="L56" s="13"/>
    </row>
    <row r="57" spans="1:12" ht="13.5" hidden="1" thickTop="1">
      <c r="A57" s="9"/>
      <c r="B57" s="10"/>
      <c r="D57" s="10"/>
      <c r="E57" s="10"/>
      <c r="F57" s="10"/>
      <c r="G57" s="10"/>
      <c r="H57" s="98"/>
      <c r="I57" s="98"/>
      <c r="J57" s="98"/>
      <c r="K57" s="98"/>
      <c r="L57" s="13"/>
    </row>
    <row r="58" spans="1:12" ht="13.5" thickTop="1">
      <c r="A58" s="9"/>
      <c r="B58" s="10"/>
      <c r="D58" s="10"/>
      <c r="E58" s="10"/>
      <c r="F58" s="10"/>
      <c r="G58" s="10"/>
      <c r="H58" s="98"/>
      <c r="I58" s="98"/>
      <c r="J58" s="98"/>
      <c r="K58" s="98"/>
      <c r="L58" s="13"/>
    </row>
    <row r="59" spans="1:12" ht="26.25" customHeight="1">
      <c r="A59" s="9"/>
      <c r="B59" s="236"/>
      <c r="C59" s="236"/>
      <c r="D59" s="236"/>
      <c r="E59" s="236"/>
      <c r="F59" s="236"/>
      <c r="G59" s="236"/>
      <c r="H59" s="236"/>
      <c r="I59" s="236"/>
      <c r="J59" s="236"/>
      <c r="K59" s="236"/>
      <c r="L59" s="13"/>
    </row>
    <row r="60" spans="1:12" ht="13.5" thickBot="1">
      <c r="A60" s="46"/>
      <c r="B60" s="47"/>
      <c r="C60" s="47"/>
      <c r="D60" s="47"/>
      <c r="E60" s="47"/>
      <c r="F60" s="47"/>
      <c r="G60" s="47"/>
      <c r="H60" s="47"/>
      <c r="I60" s="47"/>
      <c r="J60" s="47"/>
      <c r="K60" s="47"/>
      <c r="L60" s="49"/>
    </row>
    <row r="61" ht="13.5" thickTop="1"/>
  </sheetData>
  <sheetProtection password="CCAD" sheet="1"/>
  <mergeCells count="5">
    <mergeCell ref="B59:K59"/>
    <mergeCell ref="F4:K4"/>
    <mergeCell ref="F5:K5"/>
    <mergeCell ref="A7:L7"/>
    <mergeCell ref="G12:H12"/>
  </mergeCells>
  <printOptions horizontalCentered="1"/>
  <pageMargins left="0.75" right="0.5" top="0.75" bottom="0.75" header="0.5" footer="0.5"/>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V73"/>
  <sheetViews>
    <sheetView showGridLines="0" zoomScaleSheetLayoutView="100" zoomScalePageLayoutView="0" workbookViewId="0" topLeftCell="A1">
      <selection activeCell="A1" sqref="A1"/>
    </sheetView>
  </sheetViews>
  <sheetFormatPr defaultColWidth="9.140625" defaultRowHeight="12.75"/>
  <cols>
    <col min="1" max="1" width="1.7109375" style="8" customWidth="1"/>
    <col min="2" max="2" width="21.7109375" style="8" customWidth="1"/>
    <col min="3" max="3" width="12.140625" style="8" customWidth="1"/>
    <col min="4" max="4" width="9.7109375" style="8" customWidth="1"/>
    <col min="5" max="5" width="1.28515625" style="8" customWidth="1"/>
    <col min="6" max="6" width="9.7109375" style="8" customWidth="1"/>
    <col min="7" max="7" width="1.28515625" style="8" customWidth="1"/>
    <col min="8" max="8" width="9.7109375" style="8" customWidth="1"/>
    <col min="9" max="9" width="1.28515625" style="8" customWidth="1"/>
    <col min="10" max="10" width="9.7109375" style="8" customWidth="1"/>
    <col min="11" max="11" width="1.28515625" style="8" customWidth="1"/>
    <col min="12" max="12" width="9.7109375" style="8" customWidth="1"/>
    <col min="13" max="13" width="1.28515625" style="8" customWidth="1"/>
    <col min="14" max="14" width="9.7109375" style="8" customWidth="1"/>
    <col min="15" max="15" width="1.28515625" style="8" customWidth="1"/>
    <col min="16" max="16" width="9.7109375" style="8" customWidth="1"/>
    <col min="17" max="17" width="1.28515625" style="8" customWidth="1"/>
    <col min="18" max="18" width="9.7109375" style="8" customWidth="1"/>
    <col min="19" max="19" width="1.28515625" style="8" customWidth="1"/>
    <col min="20" max="20" width="9.7109375" style="8" customWidth="1"/>
    <col min="21" max="21" width="1.28515625" style="8" customWidth="1"/>
    <col min="22" max="22" width="1.7109375" style="8" customWidth="1"/>
    <col min="23" max="16384" width="9.140625" style="8" customWidth="1"/>
  </cols>
  <sheetData>
    <row r="1" spans="1:22" ht="13.5" customHeight="1" thickTop="1">
      <c r="A1" s="56"/>
      <c r="B1" s="57"/>
      <c r="C1" s="57"/>
      <c r="D1" s="57"/>
      <c r="E1" s="57"/>
      <c r="F1" s="57"/>
      <c r="G1" s="57"/>
      <c r="H1" s="58"/>
      <c r="I1" s="58"/>
      <c r="J1" s="59"/>
      <c r="K1" s="59"/>
      <c r="L1" s="59"/>
      <c r="M1" s="59"/>
      <c r="N1" s="58"/>
      <c r="O1" s="58"/>
      <c r="P1" s="58"/>
      <c r="Q1" s="58"/>
      <c r="R1" s="58"/>
      <c r="S1" s="58"/>
      <c r="T1" s="57"/>
      <c r="U1" s="57"/>
      <c r="V1" s="60"/>
    </row>
    <row r="2" spans="1:22" ht="18.75" customHeight="1">
      <c r="A2" s="9"/>
      <c r="B2" s="10"/>
      <c r="C2" s="62" t="s">
        <v>168</v>
      </c>
      <c r="F2" s="63"/>
      <c r="G2" s="63"/>
      <c r="H2" s="25"/>
      <c r="I2" s="25"/>
      <c r="J2" s="64"/>
      <c r="K2" s="64"/>
      <c r="L2" s="64"/>
      <c r="M2" s="64"/>
      <c r="N2" s="25"/>
      <c r="O2" s="25"/>
      <c r="P2" s="25"/>
      <c r="Q2" s="25"/>
      <c r="R2" s="25"/>
      <c r="S2" s="25"/>
      <c r="T2" s="63"/>
      <c r="U2" s="63"/>
      <c r="V2" s="11"/>
    </row>
    <row r="3" spans="1:22" ht="12.75" customHeight="1">
      <c r="A3" s="9"/>
      <c r="B3" s="10"/>
      <c r="C3" s="12" t="s">
        <v>11</v>
      </c>
      <c r="F3" s="63"/>
      <c r="G3" s="63"/>
      <c r="H3" s="25"/>
      <c r="I3" s="25"/>
      <c r="J3" s="64"/>
      <c r="K3" s="64"/>
      <c r="L3" s="64"/>
      <c r="M3" s="64"/>
      <c r="N3" s="64"/>
      <c r="O3" s="64"/>
      <c r="P3" s="64"/>
      <c r="Q3" s="64"/>
      <c r="R3" s="64"/>
      <c r="S3" s="64"/>
      <c r="T3" s="63"/>
      <c r="U3" s="63"/>
      <c r="V3" s="11"/>
    </row>
    <row r="4" spans="1:22" ht="12.75" customHeight="1">
      <c r="A4" s="9"/>
      <c r="B4" s="10"/>
      <c r="C4" s="10"/>
      <c r="D4" s="66"/>
      <c r="E4" s="66"/>
      <c r="F4" s="15"/>
      <c r="G4" s="15"/>
      <c r="H4" s="64"/>
      <c r="I4" s="64"/>
      <c r="J4" s="64"/>
      <c r="K4" s="64"/>
      <c r="L4" s="64"/>
      <c r="M4" s="64"/>
      <c r="O4" s="105"/>
      <c r="P4" s="105"/>
      <c r="Q4" s="105"/>
      <c r="R4" s="245"/>
      <c r="S4" s="245"/>
      <c r="T4" s="245"/>
      <c r="U4" s="245"/>
      <c r="V4" s="13"/>
    </row>
    <row r="5" spans="1:22" ht="12.75" customHeight="1">
      <c r="A5" s="9"/>
      <c r="B5" s="10"/>
      <c r="C5" s="10"/>
      <c r="D5" s="10"/>
      <c r="E5" s="10"/>
      <c r="F5" s="10"/>
      <c r="G5" s="10"/>
      <c r="H5" s="64"/>
      <c r="I5" s="64"/>
      <c r="J5" s="64"/>
      <c r="K5" s="64"/>
      <c r="L5" s="64"/>
      <c r="M5" s="64"/>
      <c r="O5" s="105"/>
      <c r="P5" s="105"/>
      <c r="Q5" s="105"/>
      <c r="R5" s="245"/>
      <c r="S5" s="245"/>
      <c r="T5" s="245"/>
      <c r="U5" s="245"/>
      <c r="V5" s="13"/>
    </row>
    <row r="6" spans="1:22" ht="12.75">
      <c r="A6" s="68"/>
      <c r="B6" s="69"/>
      <c r="C6" s="69"/>
      <c r="D6" s="69"/>
      <c r="E6" s="69"/>
      <c r="F6" s="69"/>
      <c r="G6" s="69"/>
      <c r="H6" s="25"/>
      <c r="I6" s="25"/>
      <c r="J6" s="64"/>
      <c r="K6" s="64"/>
      <c r="L6" s="64"/>
      <c r="M6" s="64"/>
      <c r="N6" s="25"/>
      <c r="O6" s="25"/>
      <c r="P6" s="25"/>
      <c r="Q6" s="25"/>
      <c r="R6" s="25"/>
      <c r="S6" s="25"/>
      <c r="T6" s="74" t="s">
        <v>17</v>
      </c>
      <c r="U6" s="74"/>
      <c r="V6" s="70" t="s">
        <v>17</v>
      </c>
    </row>
    <row r="7" spans="1:22" s="106" customFormat="1" ht="18" customHeight="1">
      <c r="A7" s="253" t="s">
        <v>170</v>
      </c>
      <c r="B7" s="254"/>
      <c r="C7" s="254"/>
      <c r="D7" s="254"/>
      <c r="E7" s="254"/>
      <c r="F7" s="254"/>
      <c r="G7" s="254"/>
      <c r="H7" s="254"/>
      <c r="I7" s="254"/>
      <c r="J7" s="254"/>
      <c r="K7" s="254"/>
      <c r="L7" s="254"/>
      <c r="M7" s="254"/>
      <c r="N7" s="254"/>
      <c r="O7" s="254"/>
      <c r="P7" s="254"/>
      <c r="Q7" s="254"/>
      <c r="R7" s="254"/>
      <c r="S7" s="254"/>
      <c r="T7" s="254"/>
      <c r="U7" s="254"/>
      <c r="V7" s="255"/>
    </row>
    <row r="8" spans="1:22" ht="42.75" customHeight="1">
      <c r="A8" s="9"/>
      <c r="B8" s="10"/>
      <c r="C8" s="10"/>
      <c r="D8" s="10"/>
      <c r="E8" s="10"/>
      <c r="F8" s="10"/>
      <c r="G8" s="10"/>
      <c r="H8" s="10"/>
      <c r="I8" s="10"/>
      <c r="J8" s="10"/>
      <c r="K8" s="10"/>
      <c r="L8" s="10"/>
      <c r="M8" s="10"/>
      <c r="N8" s="10"/>
      <c r="O8" s="10"/>
      <c r="P8" s="10"/>
      <c r="Q8" s="10"/>
      <c r="R8" s="10"/>
      <c r="S8" s="10"/>
      <c r="T8" s="10"/>
      <c r="U8" s="10"/>
      <c r="V8" s="13"/>
    </row>
    <row r="9" spans="1:22" ht="12.75">
      <c r="A9" s="9"/>
      <c r="B9" s="107"/>
      <c r="C9" s="108"/>
      <c r="D9" s="240" t="s">
        <v>202</v>
      </c>
      <c r="E9" s="251"/>
      <c r="F9" s="251"/>
      <c r="G9" s="251"/>
      <c r="H9" s="251"/>
      <c r="I9" s="251"/>
      <c r="J9" s="251"/>
      <c r="K9" s="251"/>
      <c r="L9" s="251"/>
      <c r="M9" s="251"/>
      <c r="N9" s="251"/>
      <c r="O9" s="251"/>
      <c r="P9" s="251"/>
      <c r="Q9" s="252"/>
      <c r="R9" s="109"/>
      <c r="S9" s="110"/>
      <c r="T9" s="111"/>
      <c r="U9" s="112"/>
      <c r="V9" s="113"/>
    </row>
    <row r="10" spans="1:22" ht="12.75">
      <c r="A10" s="9"/>
      <c r="B10" s="114"/>
      <c r="C10" s="115"/>
      <c r="D10" s="116"/>
      <c r="E10" s="117"/>
      <c r="F10" s="256" t="s">
        <v>72</v>
      </c>
      <c r="G10" s="257"/>
      <c r="H10" s="257"/>
      <c r="I10" s="257"/>
      <c r="J10" s="257"/>
      <c r="K10" s="257"/>
      <c r="L10" s="257"/>
      <c r="M10" s="118"/>
      <c r="N10" s="119" t="s">
        <v>73</v>
      </c>
      <c r="O10" s="120"/>
      <c r="P10" s="25"/>
      <c r="Q10" s="121"/>
      <c r="R10" s="25"/>
      <c r="S10" s="25"/>
      <c r="T10" s="122"/>
      <c r="U10" s="123"/>
      <c r="V10" s="113"/>
    </row>
    <row r="11" spans="1:22" ht="25.5">
      <c r="A11" s="9"/>
      <c r="B11" s="124" t="s">
        <v>266</v>
      </c>
      <c r="C11" s="125"/>
      <c r="D11" s="126" t="s">
        <v>224</v>
      </c>
      <c r="E11" s="121"/>
      <c r="F11" s="126" t="s">
        <v>75</v>
      </c>
      <c r="G11" s="121"/>
      <c r="H11" s="126" t="s">
        <v>76</v>
      </c>
      <c r="I11" s="121"/>
      <c r="J11" s="126" t="s">
        <v>77</v>
      </c>
      <c r="K11" s="121"/>
      <c r="L11" s="127" t="s">
        <v>146</v>
      </c>
      <c r="M11" s="120"/>
      <c r="N11" s="127" t="s">
        <v>78</v>
      </c>
      <c r="O11" s="120"/>
      <c r="P11" s="128" t="s">
        <v>79</v>
      </c>
      <c r="Q11" s="121"/>
      <c r="R11" s="129" t="s">
        <v>201</v>
      </c>
      <c r="S11" s="25"/>
      <c r="T11" s="128" t="s">
        <v>79</v>
      </c>
      <c r="U11" s="121"/>
      <c r="V11" s="113"/>
    </row>
    <row r="12" spans="1:22" ht="12.75">
      <c r="A12" s="9"/>
      <c r="B12" s="130"/>
      <c r="C12" s="131"/>
      <c r="D12" s="132" t="s">
        <v>12</v>
      </c>
      <c r="E12" s="133"/>
      <c r="F12" s="132" t="s">
        <v>12</v>
      </c>
      <c r="G12" s="133"/>
      <c r="H12" s="132" t="s">
        <v>12</v>
      </c>
      <c r="I12" s="133"/>
      <c r="J12" s="132" t="s">
        <v>12</v>
      </c>
      <c r="K12" s="133"/>
      <c r="L12" s="132" t="s">
        <v>12</v>
      </c>
      <c r="M12" s="133"/>
      <c r="N12" s="132" t="s">
        <v>12</v>
      </c>
      <c r="O12" s="133"/>
      <c r="P12" s="132" t="s">
        <v>12</v>
      </c>
      <c r="Q12" s="133"/>
      <c r="R12" s="132" t="s">
        <v>12</v>
      </c>
      <c r="S12" s="134"/>
      <c r="T12" s="132" t="s">
        <v>12</v>
      </c>
      <c r="U12" s="133"/>
      <c r="V12" s="113"/>
    </row>
    <row r="13" spans="1:22" ht="12.75">
      <c r="A13" s="9"/>
      <c r="B13" s="10"/>
      <c r="C13" s="10"/>
      <c r="D13" s="10"/>
      <c r="E13" s="10"/>
      <c r="F13" s="10"/>
      <c r="G13" s="10"/>
      <c r="H13" s="10"/>
      <c r="I13" s="10"/>
      <c r="J13" s="10"/>
      <c r="K13" s="10"/>
      <c r="L13" s="10"/>
      <c r="M13" s="10"/>
      <c r="N13" s="10"/>
      <c r="O13" s="10"/>
      <c r="P13" s="10"/>
      <c r="Q13" s="10"/>
      <c r="R13" s="10"/>
      <c r="S13" s="10"/>
      <c r="T13" s="10"/>
      <c r="U13" s="10"/>
      <c r="V13" s="13"/>
    </row>
    <row r="14" spans="1:22" ht="12.75" customHeight="1">
      <c r="A14" s="9"/>
      <c r="B14" s="14" t="s">
        <v>214</v>
      </c>
      <c r="C14" s="14"/>
      <c r="D14" s="10">
        <v>42097</v>
      </c>
      <c r="E14" s="10"/>
      <c r="F14" s="10">
        <v>164</v>
      </c>
      <c r="G14" s="10"/>
      <c r="H14" s="10">
        <v>319</v>
      </c>
      <c r="I14" s="10"/>
      <c r="J14" s="24">
        <v>556</v>
      </c>
      <c r="K14" s="24"/>
      <c r="L14" s="30">
        <v>-22</v>
      </c>
      <c r="M14" s="24"/>
      <c r="N14" s="24">
        <v>-390</v>
      </c>
      <c r="O14" s="24"/>
      <c r="P14" s="24">
        <f>N14+L14+J14+H14+F14+D14</f>
        <v>42724</v>
      </c>
      <c r="Q14" s="24"/>
      <c r="R14" s="24">
        <v>719</v>
      </c>
      <c r="S14" s="24"/>
      <c r="T14" s="10">
        <f>+P14+R14</f>
        <v>43443</v>
      </c>
      <c r="U14" s="10"/>
      <c r="V14" s="13"/>
    </row>
    <row r="15" spans="1:22" ht="12.75" hidden="1">
      <c r="A15" s="9"/>
      <c r="B15" s="10"/>
      <c r="C15" s="10"/>
      <c r="D15" s="10"/>
      <c r="E15" s="10"/>
      <c r="F15" s="10"/>
      <c r="G15" s="10"/>
      <c r="H15" s="10"/>
      <c r="I15" s="10"/>
      <c r="J15" s="10"/>
      <c r="K15" s="10"/>
      <c r="L15" s="10"/>
      <c r="M15" s="10"/>
      <c r="N15" s="10"/>
      <c r="O15" s="10"/>
      <c r="P15" s="10"/>
      <c r="Q15" s="10"/>
      <c r="R15" s="10"/>
      <c r="S15" s="10"/>
      <c r="T15" s="10"/>
      <c r="U15" s="10"/>
      <c r="V15" s="13"/>
    </row>
    <row r="16" spans="1:22" ht="12.75" customHeight="1" hidden="1">
      <c r="A16" s="9"/>
      <c r="B16" s="135" t="s">
        <v>103</v>
      </c>
      <c r="C16" s="135"/>
      <c r="D16" s="34">
        <v>0</v>
      </c>
      <c r="E16" s="30"/>
      <c r="F16" s="34">
        <v>0</v>
      </c>
      <c r="G16" s="30"/>
      <c r="H16" s="34">
        <v>0</v>
      </c>
      <c r="I16" s="30"/>
      <c r="J16" s="34">
        <v>0</v>
      </c>
      <c r="K16" s="30"/>
      <c r="L16" s="34">
        <v>0</v>
      </c>
      <c r="M16" s="30"/>
      <c r="N16" s="34">
        <v>0</v>
      </c>
      <c r="O16" s="30"/>
      <c r="P16" s="102">
        <f>N16+L16+J16+H16+F16+D16</f>
        <v>0</v>
      </c>
      <c r="Q16" s="30"/>
      <c r="R16" s="34">
        <v>0</v>
      </c>
      <c r="S16" s="30"/>
      <c r="T16" s="34">
        <f>+P16+R16</f>
        <v>0</v>
      </c>
      <c r="U16" s="30"/>
      <c r="V16" s="13"/>
    </row>
    <row r="17" spans="1:22" ht="12.75" hidden="1">
      <c r="A17" s="9"/>
      <c r="B17" s="10"/>
      <c r="C17" s="10"/>
      <c r="D17" s="10"/>
      <c r="E17" s="10"/>
      <c r="F17" s="10"/>
      <c r="G17" s="10"/>
      <c r="H17" s="10"/>
      <c r="I17" s="10"/>
      <c r="J17" s="10"/>
      <c r="K17" s="10"/>
      <c r="L17" s="10"/>
      <c r="M17" s="10"/>
      <c r="N17" s="10"/>
      <c r="O17" s="10"/>
      <c r="P17" s="10"/>
      <c r="Q17" s="10"/>
      <c r="R17" s="10"/>
      <c r="S17" s="10"/>
      <c r="T17" s="10"/>
      <c r="U17" s="10"/>
      <c r="V17" s="13"/>
    </row>
    <row r="18" spans="1:22" ht="12.75" hidden="1">
      <c r="A18" s="9"/>
      <c r="B18" s="10" t="s">
        <v>80</v>
      </c>
      <c r="C18" s="10"/>
      <c r="D18" s="10">
        <f aca="true" t="shared" si="0" ref="D18:T18">D14+D16</f>
        <v>42097</v>
      </c>
      <c r="E18" s="10"/>
      <c r="F18" s="10">
        <f t="shared" si="0"/>
        <v>164</v>
      </c>
      <c r="G18" s="10"/>
      <c r="H18" s="10">
        <f t="shared" si="0"/>
        <v>319</v>
      </c>
      <c r="I18" s="10"/>
      <c r="J18" s="10">
        <f t="shared" si="0"/>
        <v>556</v>
      </c>
      <c r="K18" s="10"/>
      <c r="L18" s="30">
        <f t="shared" si="0"/>
        <v>-22</v>
      </c>
      <c r="M18" s="10"/>
      <c r="N18" s="10">
        <f t="shared" si="0"/>
        <v>-390</v>
      </c>
      <c r="O18" s="10"/>
      <c r="P18" s="10">
        <f t="shared" si="0"/>
        <v>42724</v>
      </c>
      <c r="Q18" s="10"/>
      <c r="R18" s="98">
        <f t="shared" si="0"/>
        <v>719</v>
      </c>
      <c r="S18" s="10"/>
      <c r="T18" s="10">
        <f t="shared" si="0"/>
        <v>43443</v>
      </c>
      <c r="U18" s="10"/>
      <c r="V18" s="13"/>
    </row>
    <row r="19" spans="1:22" ht="6" customHeight="1">
      <c r="A19" s="9"/>
      <c r="B19" s="10"/>
      <c r="C19" s="10"/>
      <c r="D19" s="10"/>
      <c r="E19" s="10"/>
      <c r="F19" s="10"/>
      <c r="G19" s="10"/>
      <c r="H19" s="10"/>
      <c r="I19" s="10"/>
      <c r="J19" s="10"/>
      <c r="K19" s="10"/>
      <c r="L19" s="30"/>
      <c r="M19" s="10"/>
      <c r="N19" s="10"/>
      <c r="O19" s="10"/>
      <c r="P19" s="10"/>
      <c r="Q19" s="10"/>
      <c r="R19" s="98"/>
      <c r="S19" s="10"/>
      <c r="T19" s="10"/>
      <c r="U19" s="10"/>
      <c r="V19" s="13"/>
    </row>
    <row r="20" spans="1:22" ht="12.75">
      <c r="A20" s="9"/>
      <c r="B20" s="10" t="s">
        <v>235</v>
      </c>
      <c r="C20" s="10"/>
      <c r="D20" s="30">
        <v>0</v>
      </c>
      <c r="E20" s="30"/>
      <c r="F20" s="30">
        <v>0</v>
      </c>
      <c r="G20" s="30"/>
      <c r="H20" s="30">
        <v>0</v>
      </c>
      <c r="I20" s="30"/>
      <c r="J20" s="30">
        <v>0</v>
      </c>
      <c r="K20" s="10"/>
      <c r="L20" s="98">
        <v>0</v>
      </c>
      <c r="M20" s="10"/>
      <c r="N20" s="30">
        <v>744</v>
      </c>
      <c r="O20" s="10"/>
      <c r="P20" s="101">
        <f>N20+L20+J20+H20+F20+D20</f>
        <v>744</v>
      </c>
      <c r="Q20" s="10"/>
      <c r="R20" s="30">
        <v>0</v>
      </c>
      <c r="S20" s="10"/>
      <c r="T20" s="98">
        <f>+P20+R20</f>
        <v>744</v>
      </c>
      <c r="U20" s="10"/>
      <c r="V20" s="13"/>
    </row>
    <row r="21" spans="1:22" ht="3.75" customHeight="1">
      <c r="A21" s="9"/>
      <c r="B21" s="10"/>
      <c r="C21" s="10"/>
      <c r="D21" s="30"/>
      <c r="E21" s="30"/>
      <c r="F21" s="30"/>
      <c r="G21" s="30"/>
      <c r="H21" s="30"/>
      <c r="I21" s="30"/>
      <c r="J21" s="30"/>
      <c r="K21" s="10"/>
      <c r="L21" s="98"/>
      <c r="M21" s="10"/>
      <c r="N21" s="30"/>
      <c r="O21" s="10"/>
      <c r="P21" s="101"/>
      <c r="Q21" s="10"/>
      <c r="R21" s="30"/>
      <c r="S21" s="10"/>
      <c r="T21" s="98"/>
      <c r="U21" s="10"/>
      <c r="V21" s="13"/>
    </row>
    <row r="22" spans="1:22" ht="12.75">
      <c r="A22" s="9"/>
      <c r="B22" s="10" t="s">
        <v>8</v>
      </c>
      <c r="C22" s="10"/>
      <c r="D22" s="30">
        <v>0</v>
      </c>
      <c r="E22" s="30"/>
      <c r="F22" s="30">
        <v>0</v>
      </c>
      <c r="G22" s="30"/>
      <c r="H22" s="30">
        <v>0</v>
      </c>
      <c r="I22" s="30"/>
      <c r="J22" s="30">
        <v>0</v>
      </c>
      <c r="K22" s="10"/>
      <c r="L22" s="98">
        <v>0</v>
      </c>
      <c r="M22" s="10"/>
      <c r="N22" s="30">
        <v>4492</v>
      </c>
      <c r="O22" s="10"/>
      <c r="P22" s="101">
        <f>N22+L22+J22+H22+F22+D22</f>
        <v>4492</v>
      </c>
      <c r="Q22" s="10"/>
      <c r="R22" s="30">
        <v>0</v>
      </c>
      <c r="S22" s="10"/>
      <c r="T22" s="98">
        <f>+P22+R22</f>
        <v>4492</v>
      </c>
      <c r="U22" s="10"/>
      <c r="V22" s="13"/>
    </row>
    <row r="23" spans="1:22" ht="3.75" customHeight="1">
      <c r="A23" s="9"/>
      <c r="B23" s="10"/>
      <c r="C23" s="10"/>
      <c r="D23" s="30"/>
      <c r="E23" s="30"/>
      <c r="F23" s="30"/>
      <c r="G23" s="30"/>
      <c r="H23" s="30"/>
      <c r="I23" s="30"/>
      <c r="J23" s="30"/>
      <c r="K23" s="10"/>
      <c r="L23" s="98"/>
      <c r="M23" s="10"/>
      <c r="N23" s="30"/>
      <c r="O23" s="10"/>
      <c r="P23" s="101"/>
      <c r="Q23" s="10"/>
      <c r="R23" s="30"/>
      <c r="S23" s="10"/>
      <c r="T23" s="98"/>
      <c r="U23" s="10"/>
      <c r="V23" s="13"/>
    </row>
    <row r="24" spans="1:22" ht="12.75">
      <c r="A24" s="9"/>
      <c r="B24" s="10"/>
      <c r="C24" s="10"/>
      <c r="D24" s="136">
        <f>SUM(D17:D22)</f>
        <v>42097</v>
      </c>
      <c r="E24" s="10"/>
      <c r="F24" s="136">
        <f>SUM(F17:F22)</f>
        <v>164</v>
      </c>
      <c r="G24" s="10"/>
      <c r="H24" s="136">
        <f>SUM(H17:H22)</f>
        <v>319</v>
      </c>
      <c r="I24" s="10"/>
      <c r="J24" s="136">
        <f>SUM(J17:J22)</f>
        <v>556</v>
      </c>
      <c r="K24" s="10"/>
      <c r="L24" s="136">
        <f>SUM(L17:L22)</f>
        <v>-22</v>
      </c>
      <c r="M24" s="10"/>
      <c r="N24" s="136">
        <f>SUM(N17:N22)</f>
        <v>4846</v>
      </c>
      <c r="O24" s="10"/>
      <c r="P24" s="136">
        <f>SUM(P17:P22)</f>
        <v>47960</v>
      </c>
      <c r="Q24" s="10"/>
      <c r="R24" s="136">
        <f>SUM(R17:R22)</f>
        <v>719</v>
      </c>
      <c r="S24" s="10"/>
      <c r="T24" s="136">
        <f>SUM(T17:T22)</f>
        <v>48679</v>
      </c>
      <c r="U24" s="10"/>
      <c r="V24" s="13"/>
    </row>
    <row r="25" spans="1:22" ht="3.75" customHeight="1">
      <c r="A25" s="9"/>
      <c r="B25" s="10"/>
      <c r="C25" s="10"/>
      <c r="D25" s="30"/>
      <c r="E25" s="30"/>
      <c r="F25" s="30"/>
      <c r="G25" s="30"/>
      <c r="H25" s="30"/>
      <c r="I25" s="30"/>
      <c r="J25" s="30"/>
      <c r="K25" s="10"/>
      <c r="L25" s="98"/>
      <c r="M25" s="10"/>
      <c r="N25" s="30"/>
      <c r="O25" s="10"/>
      <c r="P25" s="101"/>
      <c r="Q25" s="10"/>
      <c r="R25" s="30"/>
      <c r="S25" s="10"/>
      <c r="T25" s="98"/>
      <c r="U25" s="10"/>
      <c r="V25" s="13"/>
    </row>
    <row r="26" spans="1:22" ht="12.75">
      <c r="A26" s="9"/>
      <c r="B26" s="10" t="s">
        <v>244</v>
      </c>
      <c r="C26" s="10"/>
      <c r="D26" s="10"/>
      <c r="E26" s="10"/>
      <c r="F26" s="10"/>
      <c r="G26" s="10"/>
      <c r="H26" s="10"/>
      <c r="I26" s="10"/>
      <c r="J26" s="10"/>
      <c r="K26" s="10"/>
      <c r="L26" s="10"/>
      <c r="M26" s="10"/>
      <c r="N26" s="10"/>
      <c r="O26" s="10"/>
      <c r="P26" s="10"/>
      <c r="Q26" s="10"/>
      <c r="R26" s="10"/>
      <c r="S26" s="10"/>
      <c r="T26" s="10"/>
      <c r="U26" s="10"/>
      <c r="V26" s="13"/>
    </row>
    <row r="27" spans="1:22" ht="12.75">
      <c r="A27" s="9"/>
      <c r="B27" s="10" t="s">
        <v>234</v>
      </c>
      <c r="C27" s="10"/>
      <c r="D27" s="30">
        <v>0</v>
      </c>
      <c r="E27" s="30"/>
      <c r="F27" s="30">
        <v>0</v>
      </c>
      <c r="G27" s="30"/>
      <c r="H27" s="30">
        <v>0</v>
      </c>
      <c r="I27" s="30"/>
      <c r="J27" s="30">
        <v>0</v>
      </c>
      <c r="K27" s="10"/>
      <c r="L27" s="98">
        <v>-1</v>
      </c>
      <c r="M27" s="10"/>
      <c r="N27" s="30">
        <v>0</v>
      </c>
      <c r="O27" s="10"/>
      <c r="P27" s="24">
        <f>N27+L27+J27+H27+F27+D27</f>
        <v>-1</v>
      </c>
      <c r="Q27" s="10"/>
      <c r="R27" s="30">
        <v>0</v>
      </c>
      <c r="S27" s="10"/>
      <c r="T27" s="10">
        <f>+P27+R27</f>
        <v>-1</v>
      </c>
      <c r="U27" s="10"/>
      <c r="V27" s="13"/>
    </row>
    <row r="28" spans="1:22" ht="3.75" customHeight="1">
      <c r="A28" s="9"/>
      <c r="B28" s="10"/>
      <c r="C28" s="10"/>
      <c r="D28" s="10"/>
      <c r="E28" s="10"/>
      <c r="F28" s="10"/>
      <c r="G28" s="10"/>
      <c r="H28" s="10"/>
      <c r="I28" s="10"/>
      <c r="J28" s="10"/>
      <c r="K28" s="10"/>
      <c r="L28" s="10"/>
      <c r="M28" s="10"/>
      <c r="N28" s="10"/>
      <c r="O28" s="10"/>
      <c r="P28" s="10"/>
      <c r="Q28" s="10"/>
      <c r="R28" s="10"/>
      <c r="S28" s="10"/>
      <c r="T28" s="10"/>
      <c r="U28" s="10"/>
      <c r="V28" s="13"/>
    </row>
    <row r="29" spans="1:22" ht="12.75" customHeight="1">
      <c r="A29" s="9"/>
      <c r="B29" s="135" t="s">
        <v>268</v>
      </c>
      <c r="C29" s="135"/>
      <c r="D29" s="30">
        <v>0</v>
      </c>
      <c r="E29" s="30"/>
      <c r="F29" s="30">
        <v>0</v>
      </c>
      <c r="G29" s="30"/>
      <c r="H29" s="30">
        <v>0</v>
      </c>
      <c r="I29" s="30"/>
      <c r="J29" s="30">
        <v>0</v>
      </c>
      <c r="K29" s="30"/>
      <c r="L29" s="30">
        <v>0</v>
      </c>
      <c r="M29" s="30"/>
      <c r="N29" s="30">
        <v>205</v>
      </c>
      <c r="O29" s="30"/>
      <c r="P29" s="24">
        <f>N29+L29+J29+H29+F29+D29</f>
        <v>205</v>
      </c>
      <c r="Q29" s="30"/>
      <c r="R29" s="30">
        <v>-17</v>
      </c>
      <c r="S29" s="30"/>
      <c r="T29" s="10">
        <f>+P29+R29</f>
        <v>188</v>
      </c>
      <c r="U29" s="30"/>
      <c r="V29" s="13"/>
    </row>
    <row r="30" spans="1:22" ht="3.75" customHeight="1">
      <c r="A30" s="9"/>
      <c r="B30" s="135"/>
      <c r="C30" s="135"/>
      <c r="D30" s="30"/>
      <c r="E30" s="30"/>
      <c r="F30" s="30"/>
      <c r="G30" s="30"/>
      <c r="H30" s="30"/>
      <c r="I30" s="30"/>
      <c r="J30" s="30"/>
      <c r="K30" s="30"/>
      <c r="L30" s="30"/>
      <c r="M30" s="30"/>
      <c r="N30" s="30"/>
      <c r="O30" s="30"/>
      <c r="P30" s="24"/>
      <c r="Q30" s="30"/>
      <c r="R30" s="30"/>
      <c r="S30" s="30"/>
      <c r="T30" s="10"/>
      <c r="U30" s="30"/>
      <c r="V30" s="13"/>
    </row>
    <row r="31" spans="1:22" s="141" customFormat="1" ht="12.75">
      <c r="A31" s="137"/>
      <c r="B31" s="100" t="s">
        <v>237</v>
      </c>
      <c r="C31" s="100"/>
      <c r="D31" s="138"/>
      <c r="E31" s="139"/>
      <c r="F31" s="138"/>
      <c r="G31" s="139"/>
      <c r="H31" s="138"/>
      <c r="I31" s="139"/>
      <c r="J31" s="138"/>
      <c r="K31" s="139"/>
      <c r="L31" s="138"/>
      <c r="M31" s="139"/>
      <c r="N31" s="138"/>
      <c r="O31" s="139"/>
      <c r="P31" s="138"/>
      <c r="Q31" s="139"/>
      <c r="R31" s="138"/>
      <c r="S31" s="139"/>
      <c r="T31" s="138"/>
      <c r="U31" s="139"/>
      <c r="V31" s="140"/>
    </row>
    <row r="32" spans="1:22" s="141" customFormat="1" ht="12.75">
      <c r="A32" s="137"/>
      <c r="B32" s="10" t="s">
        <v>236</v>
      </c>
      <c r="C32" s="100"/>
      <c r="D32" s="139">
        <f>SUM(D27:D30)</f>
        <v>0</v>
      </c>
      <c r="E32" s="139"/>
      <c r="F32" s="139">
        <f>SUM(F27:F30)</f>
        <v>0</v>
      </c>
      <c r="G32" s="139"/>
      <c r="H32" s="139">
        <f>SUM(H27:H30)</f>
        <v>0</v>
      </c>
      <c r="I32" s="139"/>
      <c r="J32" s="139">
        <f>SUM(J27:J30)</f>
        <v>0</v>
      </c>
      <c r="K32" s="139"/>
      <c r="L32" s="139">
        <f>SUM(L27:L30)</f>
        <v>-1</v>
      </c>
      <c r="M32" s="139"/>
      <c r="N32" s="139">
        <f>SUM(N27:N30)</f>
        <v>205</v>
      </c>
      <c r="O32" s="139"/>
      <c r="P32" s="139">
        <f>SUM(P27:P30)</f>
        <v>204</v>
      </c>
      <c r="Q32" s="139"/>
      <c r="R32" s="139">
        <f>SUM(R27:R30)</f>
        <v>-17</v>
      </c>
      <c r="S32" s="139"/>
      <c r="T32" s="139">
        <f>SUM(T27:T30)</f>
        <v>187</v>
      </c>
      <c r="U32" s="139"/>
      <c r="V32" s="140"/>
    </row>
    <row r="33" spans="1:22" ht="3.75" customHeight="1">
      <c r="A33" s="9"/>
      <c r="B33" s="135"/>
      <c r="C33" s="135"/>
      <c r="D33" s="30"/>
      <c r="E33" s="30"/>
      <c r="F33" s="30"/>
      <c r="G33" s="30"/>
      <c r="H33" s="30"/>
      <c r="I33" s="30"/>
      <c r="J33" s="30"/>
      <c r="K33" s="30"/>
      <c r="L33" s="98"/>
      <c r="M33" s="30"/>
      <c r="N33" s="30"/>
      <c r="O33" s="30"/>
      <c r="P33" s="30"/>
      <c r="Q33" s="30"/>
      <c r="R33" s="30"/>
      <c r="S33" s="30"/>
      <c r="T33" s="30"/>
      <c r="U33" s="30"/>
      <c r="V33" s="13"/>
    </row>
    <row r="34" spans="1:22" ht="12.75" customHeight="1" hidden="1">
      <c r="A34" s="9"/>
      <c r="B34" s="100" t="s">
        <v>230</v>
      </c>
      <c r="C34" s="135"/>
      <c r="D34" s="30">
        <v>0</v>
      </c>
      <c r="E34" s="30"/>
      <c r="F34" s="30">
        <v>0</v>
      </c>
      <c r="G34" s="30"/>
      <c r="H34" s="30">
        <v>0</v>
      </c>
      <c r="I34" s="30"/>
      <c r="J34" s="30">
        <v>0</v>
      </c>
      <c r="K34" s="30"/>
      <c r="L34" s="30">
        <v>0</v>
      </c>
      <c r="M34" s="30"/>
      <c r="N34" s="30">
        <v>0</v>
      </c>
      <c r="O34" s="30"/>
      <c r="P34" s="30">
        <f>+D34+F34+H34+J34+L34+N34</f>
        <v>0</v>
      </c>
      <c r="Q34" s="30"/>
      <c r="R34" s="30">
        <v>0</v>
      </c>
      <c r="S34" s="30"/>
      <c r="T34" s="30">
        <f>+P34+R34</f>
        <v>0</v>
      </c>
      <c r="U34" s="30"/>
      <c r="V34" s="13"/>
    </row>
    <row r="35" spans="1:22" ht="3.75" customHeight="1" hidden="1">
      <c r="A35" s="9"/>
      <c r="B35" s="100"/>
      <c r="C35" s="135"/>
      <c r="D35" s="30"/>
      <c r="E35" s="30"/>
      <c r="F35" s="30"/>
      <c r="G35" s="30"/>
      <c r="H35" s="30"/>
      <c r="I35" s="30"/>
      <c r="J35" s="30"/>
      <c r="K35" s="30"/>
      <c r="L35" s="98"/>
      <c r="M35" s="30"/>
      <c r="N35" s="30"/>
      <c r="O35" s="30"/>
      <c r="P35" s="30"/>
      <c r="Q35" s="30"/>
      <c r="R35" s="30"/>
      <c r="S35" s="30"/>
      <c r="T35" s="30"/>
      <c r="U35" s="30"/>
      <c r="V35" s="13"/>
    </row>
    <row r="36" spans="1:22" ht="12.75">
      <c r="A36" s="9"/>
      <c r="B36" s="100" t="s">
        <v>226</v>
      </c>
      <c r="C36" s="10"/>
      <c r="D36" s="30">
        <v>0</v>
      </c>
      <c r="E36" s="30"/>
      <c r="F36" s="30">
        <v>0</v>
      </c>
      <c r="G36" s="30"/>
      <c r="H36" s="30">
        <v>0</v>
      </c>
      <c r="I36" s="30"/>
      <c r="J36" s="30">
        <v>0</v>
      </c>
      <c r="K36" s="10"/>
      <c r="L36" s="30">
        <v>0</v>
      </c>
      <c r="M36" s="10"/>
      <c r="N36" s="30">
        <v>0</v>
      </c>
      <c r="O36" s="10"/>
      <c r="P36" s="30">
        <v>0</v>
      </c>
      <c r="Q36" s="10"/>
      <c r="R36" s="203">
        <v>-25</v>
      </c>
      <c r="S36" s="10"/>
      <c r="T36" s="98">
        <f>+P36+R36</f>
        <v>-25</v>
      </c>
      <c r="U36" s="10"/>
      <c r="V36" s="13"/>
    </row>
    <row r="37" spans="1:22" ht="3.75" customHeight="1" hidden="1">
      <c r="A37" s="9"/>
      <c r="B37" s="10"/>
      <c r="C37" s="10"/>
      <c r="D37" s="30"/>
      <c r="E37" s="30"/>
      <c r="F37" s="30"/>
      <c r="G37" s="30"/>
      <c r="H37" s="30"/>
      <c r="I37" s="30"/>
      <c r="J37" s="30"/>
      <c r="K37" s="10"/>
      <c r="L37" s="98"/>
      <c r="M37" s="10"/>
      <c r="N37" s="30"/>
      <c r="O37" s="10"/>
      <c r="P37" s="101"/>
      <c r="Q37" s="10"/>
      <c r="R37" s="203"/>
      <c r="S37" s="10"/>
      <c r="T37" s="98"/>
      <c r="U37" s="10"/>
      <c r="V37" s="13"/>
    </row>
    <row r="38" spans="1:22" ht="12.75" hidden="1">
      <c r="A38" s="9"/>
      <c r="B38" s="10" t="s">
        <v>231</v>
      </c>
      <c r="C38" s="10"/>
      <c r="D38" s="30">
        <v>0</v>
      </c>
      <c r="E38" s="30"/>
      <c r="F38" s="30">
        <v>0</v>
      </c>
      <c r="G38" s="30"/>
      <c r="H38" s="30">
        <v>0</v>
      </c>
      <c r="I38" s="30"/>
      <c r="J38" s="30">
        <v>0</v>
      </c>
      <c r="K38" s="10"/>
      <c r="L38" s="30">
        <v>0</v>
      </c>
      <c r="M38" s="10"/>
      <c r="N38" s="30">
        <v>0</v>
      </c>
      <c r="O38" s="10"/>
      <c r="P38" s="30">
        <v>0</v>
      </c>
      <c r="Q38" s="10"/>
      <c r="R38" s="203">
        <v>0</v>
      </c>
      <c r="S38" s="10"/>
      <c r="T38" s="98">
        <f>+P38+R38</f>
        <v>0</v>
      </c>
      <c r="U38" s="10"/>
      <c r="V38" s="13"/>
    </row>
    <row r="39" spans="1:22" ht="3.75" customHeight="1">
      <c r="A39" s="9"/>
      <c r="B39" s="10"/>
      <c r="C39" s="10"/>
      <c r="D39" s="38"/>
      <c r="E39" s="10"/>
      <c r="F39" s="38"/>
      <c r="G39" s="10"/>
      <c r="H39" s="38"/>
      <c r="I39" s="10"/>
      <c r="J39" s="38"/>
      <c r="K39" s="10"/>
      <c r="L39" s="38"/>
      <c r="M39" s="10"/>
      <c r="N39" s="38"/>
      <c r="O39" s="10"/>
      <c r="P39" s="10"/>
      <c r="Q39" s="10"/>
      <c r="R39" s="10"/>
      <c r="S39" s="10"/>
      <c r="T39" s="10"/>
      <c r="U39" s="10"/>
      <c r="V39" s="13"/>
    </row>
    <row r="40" spans="1:22" ht="13.5" customHeight="1" thickBot="1">
      <c r="A40" s="9"/>
      <c r="B40" s="135" t="s">
        <v>267</v>
      </c>
      <c r="C40" s="135"/>
      <c r="D40" s="47">
        <f>+D24+D32+D34+D36+D38</f>
        <v>42097</v>
      </c>
      <c r="E40" s="10"/>
      <c r="F40" s="47">
        <f>+F24+F32+F34+F36+F38</f>
        <v>164</v>
      </c>
      <c r="G40" s="10"/>
      <c r="H40" s="47">
        <f>+H24+H32+H34+H36+H38</f>
        <v>319</v>
      </c>
      <c r="I40" s="10"/>
      <c r="J40" s="47">
        <f>+J24+J32+J34+J36+J38</f>
        <v>556</v>
      </c>
      <c r="K40" s="10"/>
      <c r="L40" s="47">
        <f>+L24+L32+L34+L36+L38</f>
        <v>-23</v>
      </c>
      <c r="M40" s="10"/>
      <c r="N40" s="47">
        <f>+N24+N32+N34+N36+N38</f>
        <v>5051</v>
      </c>
      <c r="O40" s="10"/>
      <c r="P40" s="142">
        <f>+P24+P32+P34+P36+P38</f>
        <v>48164</v>
      </c>
      <c r="Q40" s="10"/>
      <c r="R40" s="142">
        <f>+R24+R32+R34+R36+R38</f>
        <v>677</v>
      </c>
      <c r="S40" s="10"/>
      <c r="T40" s="142">
        <f>+T24+T32+T34+T36+T38</f>
        <v>48841</v>
      </c>
      <c r="U40" s="10"/>
      <c r="V40" s="13"/>
    </row>
    <row r="41" spans="1:22" ht="13.5" customHeight="1" thickTop="1">
      <c r="A41" s="9"/>
      <c r="B41" s="135"/>
      <c r="C41" s="135"/>
      <c r="D41" s="10"/>
      <c r="E41" s="10"/>
      <c r="F41" s="10"/>
      <c r="G41" s="10"/>
      <c r="H41" s="10"/>
      <c r="I41" s="10"/>
      <c r="J41" s="10"/>
      <c r="K41" s="10"/>
      <c r="L41" s="10"/>
      <c r="M41" s="10"/>
      <c r="N41" s="10"/>
      <c r="O41" s="10"/>
      <c r="P41" s="10"/>
      <c r="Q41" s="10"/>
      <c r="R41" s="10"/>
      <c r="S41" s="10"/>
      <c r="T41" s="10"/>
      <c r="U41" s="10"/>
      <c r="V41" s="13"/>
    </row>
    <row r="42" spans="1:22" ht="13.5" customHeight="1" hidden="1" thickBot="1">
      <c r="A42" s="46"/>
      <c r="B42" s="143"/>
      <c r="C42" s="143"/>
      <c r="D42" s="47"/>
      <c r="E42" s="47"/>
      <c r="F42" s="47"/>
      <c r="G42" s="47"/>
      <c r="H42" s="47"/>
      <c r="I42" s="47"/>
      <c r="J42" s="47"/>
      <c r="K42" s="47"/>
      <c r="L42" s="47"/>
      <c r="M42" s="47"/>
      <c r="N42" s="47"/>
      <c r="O42" s="47"/>
      <c r="P42" s="47"/>
      <c r="Q42" s="47"/>
      <c r="R42" s="47"/>
      <c r="S42" s="47"/>
      <c r="T42" s="47"/>
      <c r="U42" s="47"/>
      <c r="V42" s="49"/>
    </row>
    <row r="43" spans="1:22" ht="13.5" customHeight="1" hidden="1" thickTop="1">
      <c r="A43" s="9"/>
      <c r="B43" s="135"/>
      <c r="C43" s="135"/>
      <c r="D43" s="10"/>
      <c r="E43" s="10"/>
      <c r="F43" s="10"/>
      <c r="G43" s="10"/>
      <c r="H43" s="10"/>
      <c r="I43" s="10"/>
      <c r="J43" s="10"/>
      <c r="K43" s="10"/>
      <c r="L43" s="10"/>
      <c r="M43" s="10"/>
      <c r="N43" s="10"/>
      <c r="O43" s="10"/>
      <c r="P43" s="10"/>
      <c r="Q43" s="10"/>
      <c r="R43" s="10"/>
      <c r="S43" s="10"/>
      <c r="T43" s="10"/>
      <c r="U43" s="10"/>
      <c r="V43" s="13"/>
    </row>
    <row r="44" spans="1:22" ht="13.5" customHeight="1" hidden="1">
      <c r="A44" s="9"/>
      <c r="B44" s="107"/>
      <c r="C44" s="108"/>
      <c r="D44" s="240" t="s">
        <v>202</v>
      </c>
      <c r="E44" s="251"/>
      <c r="F44" s="251"/>
      <c r="G44" s="251"/>
      <c r="H44" s="251"/>
      <c r="I44" s="251"/>
      <c r="J44" s="251"/>
      <c r="K44" s="251"/>
      <c r="L44" s="251"/>
      <c r="M44" s="251"/>
      <c r="N44" s="251"/>
      <c r="O44" s="251"/>
      <c r="P44" s="251"/>
      <c r="Q44" s="252"/>
      <c r="R44" s="109"/>
      <c r="S44" s="110"/>
      <c r="T44" s="111"/>
      <c r="U44" s="112"/>
      <c r="V44" s="113"/>
    </row>
    <row r="45" spans="1:22" ht="13.5" customHeight="1" hidden="1">
      <c r="A45" s="9"/>
      <c r="B45" s="114"/>
      <c r="C45" s="115"/>
      <c r="D45" s="122"/>
      <c r="E45" s="123"/>
      <c r="F45" s="240" t="s">
        <v>72</v>
      </c>
      <c r="G45" s="251"/>
      <c r="H45" s="251"/>
      <c r="I45" s="251"/>
      <c r="J45" s="251"/>
      <c r="K45" s="251"/>
      <c r="L45" s="251"/>
      <c r="M45" s="118"/>
      <c r="N45" s="119" t="s">
        <v>73</v>
      </c>
      <c r="O45" s="120"/>
      <c r="P45" s="25"/>
      <c r="Q45" s="25"/>
      <c r="R45" s="128"/>
      <c r="S45" s="25"/>
      <c r="T45" s="122"/>
      <c r="U45" s="123"/>
      <c r="V45" s="113"/>
    </row>
    <row r="46" spans="1:22" ht="51" customHeight="1" hidden="1">
      <c r="A46" s="9"/>
      <c r="B46" s="124" t="s">
        <v>213</v>
      </c>
      <c r="C46" s="125"/>
      <c r="D46" s="126" t="s">
        <v>74</v>
      </c>
      <c r="E46" s="121"/>
      <c r="F46" s="126" t="s">
        <v>75</v>
      </c>
      <c r="G46" s="121"/>
      <c r="H46" s="126" t="s">
        <v>76</v>
      </c>
      <c r="I46" s="121"/>
      <c r="J46" s="126" t="s">
        <v>77</v>
      </c>
      <c r="K46" s="121"/>
      <c r="L46" s="127" t="s">
        <v>146</v>
      </c>
      <c r="M46" s="120"/>
      <c r="N46" s="127" t="s">
        <v>182</v>
      </c>
      <c r="O46" s="120"/>
      <c r="P46" s="128" t="s">
        <v>79</v>
      </c>
      <c r="Q46" s="121"/>
      <c r="R46" s="129" t="s">
        <v>201</v>
      </c>
      <c r="S46" s="25"/>
      <c r="T46" s="128" t="s">
        <v>79</v>
      </c>
      <c r="U46" s="121"/>
      <c r="V46" s="113"/>
    </row>
    <row r="47" spans="1:22" ht="13.5" customHeight="1" hidden="1">
      <c r="A47" s="9"/>
      <c r="B47" s="130"/>
      <c r="C47" s="131"/>
      <c r="D47" s="132" t="s">
        <v>12</v>
      </c>
      <c r="E47" s="133"/>
      <c r="F47" s="132" t="s">
        <v>12</v>
      </c>
      <c r="G47" s="133"/>
      <c r="H47" s="132" t="s">
        <v>12</v>
      </c>
      <c r="I47" s="133"/>
      <c r="J47" s="132" t="s">
        <v>12</v>
      </c>
      <c r="K47" s="133"/>
      <c r="L47" s="132" t="s">
        <v>12</v>
      </c>
      <c r="M47" s="133"/>
      <c r="N47" s="132" t="s">
        <v>12</v>
      </c>
      <c r="O47" s="133"/>
      <c r="P47" s="132" t="s">
        <v>12</v>
      </c>
      <c r="Q47" s="134"/>
      <c r="R47" s="132" t="s">
        <v>12</v>
      </c>
      <c r="S47" s="134"/>
      <c r="T47" s="132" t="s">
        <v>12</v>
      </c>
      <c r="U47" s="133"/>
      <c r="V47" s="113"/>
    </row>
    <row r="48" spans="1:22" ht="12.75" customHeight="1">
      <c r="A48" s="9"/>
      <c r="B48" s="14" t="s">
        <v>241</v>
      </c>
      <c r="C48" s="14"/>
      <c r="D48" s="10">
        <v>42097</v>
      </c>
      <c r="E48" s="10"/>
      <c r="F48" s="10">
        <v>164</v>
      </c>
      <c r="G48" s="10"/>
      <c r="H48" s="10">
        <v>319</v>
      </c>
      <c r="I48" s="10"/>
      <c r="J48" s="24">
        <v>556</v>
      </c>
      <c r="K48" s="24"/>
      <c r="L48" s="98">
        <v>-5</v>
      </c>
      <c r="M48" s="24"/>
      <c r="N48" s="24">
        <v>1114</v>
      </c>
      <c r="O48" s="24"/>
      <c r="P48" s="24">
        <f>+D48+F48+H48+J48+L48+N48</f>
        <v>44245</v>
      </c>
      <c r="Q48" s="24"/>
      <c r="R48" s="24">
        <v>670</v>
      </c>
      <c r="S48" s="24"/>
      <c r="T48" s="10">
        <f>+P48+R48</f>
        <v>44915</v>
      </c>
      <c r="U48" s="10"/>
      <c r="V48" s="13"/>
    </row>
    <row r="49" spans="1:22" ht="3.75" customHeight="1">
      <c r="A49" s="9"/>
      <c r="B49" s="10"/>
      <c r="C49" s="10"/>
      <c r="D49" s="10"/>
      <c r="E49" s="10"/>
      <c r="F49" s="10"/>
      <c r="G49" s="10"/>
      <c r="H49" s="10"/>
      <c r="I49" s="10"/>
      <c r="J49" s="10"/>
      <c r="K49" s="10"/>
      <c r="L49" s="10"/>
      <c r="M49" s="10"/>
      <c r="N49" s="10"/>
      <c r="O49" s="10"/>
      <c r="P49" s="10"/>
      <c r="Q49" s="10"/>
      <c r="R49" s="10"/>
      <c r="S49" s="10"/>
      <c r="T49" s="10"/>
      <c r="U49" s="10"/>
      <c r="V49" s="13"/>
    </row>
    <row r="50" spans="1:22" ht="12.75">
      <c r="A50" s="9"/>
      <c r="B50" s="10" t="s">
        <v>8</v>
      </c>
      <c r="C50" s="10"/>
      <c r="D50" s="30">
        <v>0</v>
      </c>
      <c r="E50" s="10"/>
      <c r="F50" s="30">
        <v>0</v>
      </c>
      <c r="G50" s="10"/>
      <c r="H50" s="30">
        <v>0</v>
      </c>
      <c r="I50" s="10"/>
      <c r="J50" s="30">
        <v>0</v>
      </c>
      <c r="K50" s="10"/>
      <c r="L50" s="30">
        <v>0</v>
      </c>
      <c r="M50" s="10"/>
      <c r="N50" s="30">
        <v>4576</v>
      </c>
      <c r="O50" s="10"/>
      <c r="P50" s="184">
        <f>+D50+F50+H50+J50+L50+N50</f>
        <v>4576</v>
      </c>
      <c r="Q50" s="10"/>
      <c r="R50" s="30">
        <v>0</v>
      </c>
      <c r="S50" s="30"/>
      <c r="T50" s="184">
        <f>+P50+R50</f>
        <v>4576</v>
      </c>
      <c r="U50" s="10"/>
      <c r="V50" s="13"/>
    </row>
    <row r="51" spans="1:22" ht="3.75" customHeight="1">
      <c r="A51" s="9"/>
      <c r="B51" s="10"/>
      <c r="C51" s="10"/>
      <c r="D51" s="30"/>
      <c r="E51" s="10"/>
      <c r="F51" s="30"/>
      <c r="G51" s="10"/>
      <c r="H51" s="30"/>
      <c r="I51" s="10"/>
      <c r="J51" s="30"/>
      <c r="K51" s="10"/>
      <c r="L51" s="30"/>
      <c r="M51" s="10"/>
      <c r="N51" s="30"/>
      <c r="O51" s="10"/>
      <c r="P51" s="10"/>
      <c r="Q51" s="10"/>
      <c r="R51" s="30"/>
      <c r="S51" s="10"/>
      <c r="T51" s="10"/>
      <c r="U51" s="10"/>
      <c r="V51" s="13"/>
    </row>
    <row r="52" spans="1:22" ht="12.75">
      <c r="A52" s="9"/>
      <c r="B52" s="10"/>
      <c r="C52" s="10"/>
      <c r="D52" s="136">
        <f>SUM(D48:D51)</f>
        <v>42097</v>
      </c>
      <c r="E52" s="10"/>
      <c r="F52" s="136">
        <f>SUM(F48:F51)</f>
        <v>164</v>
      </c>
      <c r="G52" s="10"/>
      <c r="H52" s="136">
        <f>SUM(H48:H51)</f>
        <v>319</v>
      </c>
      <c r="I52" s="10"/>
      <c r="J52" s="136">
        <f>SUM(J48:J51)</f>
        <v>556</v>
      </c>
      <c r="K52" s="10"/>
      <c r="L52" s="136">
        <f>SUM(L48:L51)</f>
        <v>-5</v>
      </c>
      <c r="M52" s="10"/>
      <c r="N52" s="136">
        <f>SUM(N48:N51)</f>
        <v>5690</v>
      </c>
      <c r="O52" s="10"/>
      <c r="P52" s="136">
        <f>SUM(P48:P51)</f>
        <v>48821</v>
      </c>
      <c r="Q52" s="10"/>
      <c r="R52" s="136">
        <f>SUM(R48:R51)</f>
        <v>670</v>
      </c>
      <c r="S52" s="10"/>
      <c r="T52" s="136">
        <f>SUM(T48:T51)</f>
        <v>49491</v>
      </c>
      <c r="U52" s="10"/>
      <c r="V52" s="13"/>
    </row>
    <row r="53" spans="1:22" ht="3.75" customHeight="1">
      <c r="A53" s="9"/>
      <c r="B53" s="10"/>
      <c r="C53" s="10"/>
      <c r="D53" s="10"/>
      <c r="E53" s="10"/>
      <c r="F53" s="10"/>
      <c r="G53" s="10"/>
      <c r="H53" s="10"/>
      <c r="I53" s="10"/>
      <c r="J53" s="10"/>
      <c r="K53" s="10"/>
      <c r="L53" s="10"/>
      <c r="M53" s="10"/>
      <c r="N53" s="10"/>
      <c r="O53" s="10"/>
      <c r="P53" s="10"/>
      <c r="Q53" s="10"/>
      <c r="R53" s="10"/>
      <c r="S53" s="10"/>
      <c r="T53" s="10"/>
      <c r="U53" s="10"/>
      <c r="V53" s="13"/>
    </row>
    <row r="54" spans="1:22" ht="12.75">
      <c r="A54" s="9"/>
      <c r="B54" s="10" t="s">
        <v>238</v>
      </c>
      <c r="C54" s="10"/>
      <c r="D54" s="10"/>
      <c r="E54" s="10"/>
      <c r="F54" s="10"/>
      <c r="G54" s="10"/>
      <c r="H54" s="10"/>
      <c r="I54" s="10"/>
      <c r="J54" s="10"/>
      <c r="K54" s="10"/>
      <c r="L54" s="10"/>
      <c r="M54" s="10"/>
      <c r="N54" s="10"/>
      <c r="O54" s="10"/>
      <c r="P54" s="10"/>
      <c r="Q54" s="10"/>
      <c r="R54" s="10"/>
      <c r="S54" s="10"/>
      <c r="T54" s="10"/>
      <c r="U54" s="10"/>
      <c r="V54" s="13"/>
    </row>
    <row r="55" spans="1:22" ht="12.75">
      <c r="A55" s="9"/>
      <c r="B55" s="10" t="s">
        <v>223</v>
      </c>
      <c r="C55" s="10"/>
      <c r="D55" s="30">
        <v>0</v>
      </c>
      <c r="E55" s="10"/>
      <c r="F55" s="30">
        <v>0</v>
      </c>
      <c r="G55" s="10"/>
      <c r="H55" s="30">
        <v>0</v>
      </c>
      <c r="I55" s="10"/>
      <c r="J55" s="30">
        <v>0</v>
      </c>
      <c r="K55" s="10"/>
      <c r="L55" s="184">
        <v>17</v>
      </c>
      <c r="M55" s="10"/>
      <c r="N55" s="30">
        <v>0</v>
      </c>
      <c r="O55" s="10"/>
      <c r="P55" s="77">
        <f>+D55+F55+H55+J55+L55+N55</f>
        <v>17</v>
      </c>
      <c r="Q55" s="10"/>
      <c r="R55" s="30">
        <v>0</v>
      </c>
      <c r="S55" s="10"/>
      <c r="T55" s="184">
        <f>+P55+R55</f>
        <v>17</v>
      </c>
      <c r="U55" s="10"/>
      <c r="V55" s="13"/>
    </row>
    <row r="56" spans="1:22" ht="3.75" customHeight="1">
      <c r="A56" s="9"/>
      <c r="B56" s="10"/>
      <c r="C56" s="10"/>
      <c r="D56" s="30"/>
      <c r="E56" s="10"/>
      <c r="F56" s="30"/>
      <c r="G56" s="10"/>
      <c r="H56" s="30"/>
      <c r="I56" s="10"/>
      <c r="J56" s="30"/>
      <c r="K56" s="10"/>
      <c r="L56" s="10"/>
      <c r="M56" s="10"/>
      <c r="N56" s="30"/>
      <c r="O56" s="10"/>
      <c r="P56" s="77"/>
      <c r="Q56" s="10"/>
      <c r="R56" s="30"/>
      <c r="S56" s="10"/>
      <c r="T56" s="10"/>
      <c r="U56" s="10"/>
      <c r="V56" s="13"/>
    </row>
    <row r="57" spans="1:22" ht="12.75" customHeight="1">
      <c r="A57" s="9"/>
      <c r="B57" s="135" t="s">
        <v>245</v>
      </c>
      <c r="C57" s="135"/>
      <c r="D57" s="30">
        <v>0</v>
      </c>
      <c r="E57" s="10"/>
      <c r="F57" s="30">
        <v>0</v>
      </c>
      <c r="G57" s="10"/>
      <c r="H57" s="30">
        <v>0</v>
      </c>
      <c r="I57" s="10"/>
      <c r="J57" s="30">
        <v>0</v>
      </c>
      <c r="K57" s="24"/>
      <c r="L57" s="30">
        <v>0</v>
      </c>
      <c r="M57" s="24"/>
      <c r="N57" s="30">
        <f>'IS'!I37</f>
        <v>291</v>
      </c>
      <c r="O57" s="77"/>
      <c r="P57" s="77">
        <f>+D57+F57+H57+J57+L57+N57</f>
        <v>291</v>
      </c>
      <c r="Q57" s="77"/>
      <c r="R57" s="77">
        <f>+'IS'!I39</f>
        <v>36</v>
      </c>
      <c r="S57" s="77"/>
      <c r="T57" s="10">
        <f>+P57+R57</f>
        <v>327</v>
      </c>
      <c r="U57" s="30"/>
      <c r="V57" s="13"/>
    </row>
    <row r="58" spans="1:22" ht="3.75" customHeight="1">
      <c r="A58" s="9"/>
      <c r="B58" s="135"/>
      <c r="C58" s="135"/>
      <c r="D58" s="30"/>
      <c r="E58" s="30"/>
      <c r="F58" s="30"/>
      <c r="G58" s="30"/>
      <c r="H58" s="30"/>
      <c r="I58" s="30"/>
      <c r="J58" s="30"/>
      <c r="K58" s="30"/>
      <c r="L58" s="30"/>
      <c r="M58" s="30"/>
      <c r="N58" s="30"/>
      <c r="O58" s="30"/>
      <c r="P58" s="30"/>
      <c r="Q58" s="30"/>
      <c r="R58" s="30"/>
      <c r="S58" s="30"/>
      <c r="T58" s="30"/>
      <c r="U58" s="30"/>
      <c r="V58" s="13"/>
    </row>
    <row r="59" spans="1:22" s="141" customFormat="1" ht="12.75">
      <c r="A59" s="137"/>
      <c r="B59" s="100" t="s">
        <v>237</v>
      </c>
      <c r="C59" s="100"/>
      <c r="D59" s="138"/>
      <c r="E59" s="139"/>
      <c r="F59" s="138"/>
      <c r="G59" s="139"/>
      <c r="H59" s="138"/>
      <c r="I59" s="139"/>
      <c r="J59" s="138"/>
      <c r="K59" s="139"/>
      <c r="L59" s="138"/>
      <c r="M59" s="139"/>
      <c r="N59" s="138"/>
      <c r="O59" s="139"/>
      <c r="P59" s="138"/>
      <c r="Q59" s="139"/>
      <c r="R59" s="138"/>
      <c r="S59" s="139"/>
      <c r="T59" s="138"/>
      <c r="U59" s="139"/>
      <c r="V59" s="140"/>
    </row>
    <row r="60" spans="1:22" s="141" customFormat="1" ht="12.75">
      <c r="A60" s="137"/>
      <c r="B60" s="10" t="s">
        <v>236</v>
      </c>
      <c r="C60" s="100"/>
      <c r="D60" s="139">
        <f>SUM(D55:D58)</f>
        <v>0</v>
      </c>
      <c r="E60" s="139"/>
      <c r="F60" s="139">
        <f>SUM(F55:F58)</f>
        <v>0</v>
      </c>
      <c r="G60" s="139"/>
      <c r="H60" s="139">
        <f>SUM(H55:H58)</f>
        <v>0</v>
      </c>
      <c r="I60" s="139"/>
      <c r="J60" s="139">
        <f>SUM(J55:J58)</f>
        <v>0</v>
      </c>
      <c r="K60" s="139"/>
      <c r="L60" s="139">
        <f>SUM(L55:L58)</f>
        <v>17</v>
      </c>
      <c r="M60" s="139"/>
      <c r="N60" s="139">
        <f>SUM(N55:N58)</f>
        <v>291</v>
      </c>
      <c r="O60" s="139"/>
      <c r="P60" s="139">
        <f>SUM(P55:P58)</f>
        <v>308</v>
      </c>
      <c r="Q60" s="139"/>
      <c r="R60" s="139">
        <f>SUM(R55:R58)</f>
        <v>36</v>
      </c>
      <c r="S60" s="139"/>
      <c r="T60" s="139">
        <f>SUM(T55:T58)</f>
        <v>344</v>
      </c>
      <c r="U60" s="139"/>
      <c r="V60" s="140"/>
    </row>
    <row r="61" spans="1:22" s="141" customFormat="1" ht="3.75" customHeight="1">
      <c r="A61" s="137"/>
      <c r="B61" s="100"/>
      <c r="C61" s="100"/>
      <c r="D61" s="139"/>
      <c r="E61" s="139"/>
      <c r="F61" s="139"/>
      <c r="G61" s="139"/>
      <c r="H61" s="139"/>
      <c r="I61" s="139"/>
      <c r="J61" s="139"/>
      <c r="K61" s="139"/>
      <c r="L61" s="139"/>
      <c r="M61" s="139"/>
      <c r="N61" s="139"/>
      <c r="O61" s="139"/>
      <c r="P61" s="139"/>
      <c r="Q61" s="139"/>
      <c r="R61" s="139"/>
      <c r="S61" s="139"/>
      <c r="T61" s="139"/>
      <c r="U61" s="139"/>
      <c r="V61" s="140"/>
    </row>
    <row r="62" spans="1:22" s="141" customFormat="1" ht="12.75">
      <c r="A62" s="137"/>
      <c r="B62" s="100" t="s">
        <v>272</v>
      </c>
      <c r="C62" s="100"/>
      <c r="D62" s="139">
        <v>0</v>
      </c>
      <c r="E62" s="139"/>
      <c r="F62" s="139">
        <v>0</v>
      </c>
      <c r="G62" s="139"/>
      <c r="H62" s="139">
        <v>0</v>
      </c>
      <c r="I62" s="139"/>
      <c r="J62" s="139">
        <v>0</v>
      </c>
      <c r="K62" s="139"/>
      <c r="L62" s="139">
        <v>0</v>
      </c>
      <c r="M62" s="139"/>
      <c r="N62" s="139">
        <v>0</v>
      </c>
      <c r="O62" s="139"/>
      <c r="P62" s="31">
        <f>+D62+F62+H62+J62+L62+N62</f>
        <v>0</v>
      </c>
      <c r="Q62" s="139"/>
      <c r="R62" s="139">
        <v>24</v>
      </c>
      <c r="S62" s="139"/>
      <c r="T62" s="10">
        <f>+P62+R62</f>
        <v>24</v>
      </c>
      <c r="U62" s="139"/>
      <c r="V62" s="140"/>
    </row>
    <row r="63" spans="1:22" s="141" customFormat="1" ht="3.75" customHeight="1">
      <c r="A63" s="137"/>
      <c r="B63" s="100"/>
      <c r="C63" s="100"/>
      <c r="D63" s="139"/>
      <c r="E63" s="139"/>
      <c r="F63" s="139"/>
      <c r="G63" s="139"/>
      <c r="H63" s="139"/>
      <c r="I63" s="139"/>
      <c r="J63" s="139"/>
      <c r="K63" s="139"/>
      <c r="L63" s="139"/>
      <c r="M63" s="139"/>
      <c r="N63" s="139"/>
      <c r="O63" s="139"/>
      <c r="P63" s="31"/>
      <c r="Q63" s="139"/>
      <c r="R63" s="139"/>
      <c r="S63" s="139"/>
      <c r="T63" s="10"/>
      <c r="U63" s="139"/>
      <c r="V63" s="140"/>
    </row>
    <row r="64" spans="1:22" s="141" customFormat="1" ht="12.75">
      <c r="A64" s="137"/>
      <c r="B64" s="100" t="s">
        <v>273</v>
      </c>
      <c r="C64" s="100"/>
      <c r="D64" s="30">
        <v>0</v>
      </c>
      <c r="E64" s="10"/>
      <c r="F64" s="30">
        <v>0</v>
      </c>
      <c r="G64" s="10"/>
      <c r="H64" s="30">
        <v>0</v>
      </c>
      <c r="I64" s="10"/>
      <c r="J64" s="30">
        <v>0</v>
      </c>
      <c r="K64" s="24"/>
      <c r="L64" s="30">
        <v>0</v>
      </c>
      <c r="M64" s="24"/>
      <c r="N64" s="30">
        <v>0</v>
      </c>
      <c r="O64" s="77"/>
      <c r="P64" s="31">
        <f>+D64+F64+H64+J64+L64+N64</f>
        <v>0</v>
      </c>
      <c r="Q64" s="77"/>
      <c r="R64" s="77">
        <v>208</v>
      </c>
      <c r="S64" s="77"/>
      <c r="T64" s="10">
        <f>+P64+R64</f>
        <v>208</v>
      </c>
      <c r="U64" s="139"/>
      <c r="V64" s="140"/>
    </row>
    <row r="65" spans="1:22" s="141" customFormat="1" ht="3.75" customHeight="1">
      <c r="A65" s="137"/>
      <c r="B65" s="100"/>
      <c r="C65" s="100"/>
      <c r="D65" s="30"/>
      <c r="E65" s="10"/>
      <c r="F65" s="30"/>
      <c r="G65" s="10"/>
      <c r="H65" s="30"/>
      <c r="I65" s="10"/>
      <c r="J65" s="30"/>
      <c r="K65" s="24"/>
      <c r="L65" s="30"/>
      <c r="M65" s="24"/>
      <c r="N65" s="30"/>
      <c r="O65" s="77"/>
      <c r="P65" s="31"/>
      <c r="Q65" s="77"/>
      <c r="R65" s="77"/>
      <c r="S65" s="77"/>
      <c r="T65" s="10"/>
      <c r="U65" s="139"/>
      <c r="V65" s="140"/>
    </row>
    <row r="66" spans="1:22" ht="12.75">
      <c r="A66" s="9"/>
      <c r="B66" s="100" t="s">
        <v>226</v>
      </c>
      <c r="C66" s="135"/>
      <c r="D66" s="30">
        <v>0</v>
      </c>
      <c r="E66" s="10"/>
      <c r="F66" s="30">
        <v>0</v>
      </c>
      <c r="G66" s="10"/>
      <c r="H66" s="30">
        <v>0</v>
      </c>
      <c r="I66" s="10"/>
      <c r="J66" s="30">
        <v>0</v>
      </c>
      <c r="K66" s="24"/>
      <c r="L66" s="30">
        <v>0</v>
      </c>
      <c r="M66" s="24"/>
      <c r="N66" s="30">
        <v>0</v>
      </c>
      <c r="O66" s="77"/>
      <c r="P66" s="31">
        <f>+D66+F66+H66+J66+L66+N66</f>
        <v>0</v>
      </c>
      <c r="Q66" s="77"/>
      <c r="R66" s="77">
        <v>-142</v>
      </c>
      <c r="S66" s="77"/>
      <c r="T66" s="10">
        <f>+P66+R66</f>
        <v>-142</v>
      </c>
      <c r="U66" s="30"/>
      <c r="V66" s="13"/>
    </row>
    <row r="67" spans="1:22" ht="3.75" customHeight="1">
      <c r="A67" s="9"/>
      <c r="B67" s="100"/>
      <c r="C67" s="135"/>
      <c r="D67" s="30"/>
      <c r="E67" s="10"/>
      <c r="F67" s="30"/>
      <c r="G67" s="10"/>
      <c r="H67" s="30"/>
      <c r="I67" s="10"/>
      <c r="J67" s="30"/>
      <c r="K67" s="24"/>
      <c r="L67" s="30"/>
      <c r="M67" s="24"/>
      <c r="N67" s="30"/>
      <c r="O67" s="77"/>
      <c r="P67" s="31"/>
      <c r="Q67" s="77"/>
      <c r="R67" s="77"/>
      <c r="S67" s="77"/>
      <c r="T67" s="10"/>
      <c r="U67" s="30"/>
      <c r="V67" s="13"/>
    </row>
    <row r="68" spans="1:22" ht="12.75">
      <c r="A68" s="9"/>
      <c r="B68" s="10" t="s">
        <v>231</v>
      </c>
      <c r="C68" s="135"/>
      <c r="D68" s="30">
        <v>0</v>
      </c>
      <c r="E68" s="10"/>
      <c r="F68" s="30">
        <v>0</v>
      </c>
      <c r="G68" s="10"/>
      <c r="H68" s="30">
        <v>0</v>
      </c>
      <c r="I68" s="10"/>
      <c r="J68" s="30">
        <v>0</v>
      </c>
      <c r="K68" s="24"/>
      <c r="L68" s="30">
        <v>0</v>
      </c>
      <c r="M68" s="24"/>
      <c r="N68" s="30">
        <v>0</v>
      </c>
      <c r="O68" s="77"/>
      <c r="P68" s="31">
        <f>+D68+F68+H68+J68+L68+N68</f>
        <v>0</v>
      </c>
      <c r="Q68" s="77"/>
      <c r="R68" s="30">
        <f>132</f>
        <v>132</v>
      </c>
      <c r="S68" s="77"/>
      <c r="T68" s="30">
        <f>+P68+R68</f>
        <v>132</v>
      </c>
      <c r="U68" s="30"/>
      <c r="V68" s="13"/>
    </row>
    <row r="69" spans="1:22" ht="3.75" customHeight="1">
      <c r="A69" s="9"/>
      <c r="B69" s="10"/>
      <c r="C69" s="10"/>
      <c r="D69" s="38"/>
      <c r="E69" s="10"/>
      <c r="F69" s="38"/>
      <c r="G69" s="10"/>
      <c r="H69" s="38"/>
      <c r="I69" s="10"/>
      <c r="J69" s="38"/>
      <c r="K69" s="10"/>
      <c r="L69" s="38"/>
      <c r="M69" s="10"/>
      <c r="N69" s="38"/>
      <c r="O69" s="10"/>
      <c r="P69" s="10"/>
      <c r="Q69" s="10"/>
      <c r="R69" s="10"/>
      <c r="S69" s="10"/>
      <c r="T69" s="38"/>
      <c r="U69" s="10"/>
      <c r="V69" s="13"/>
    </row>
    <row r="70" spans="1:22" ht="13.5" thickBot="1">
      <c r="A70" s="9"/>
      <c r="B70" s="135" t="s">
        <v>269</v>
      </c>
      <c r="C70" s="135"/>
      <c r="D70" s="104">
        <f>+D52+D60+D66+D68+D62+D64</f>
        <v>42097</v>
      </c>
      <c r="E70" s="10"/>
      <c r="F70" s="104">
        <f>+F52+F60+F66+F68+F62+F64</f>
        <v>164</v>
      </c>
      <c r="G70" s="10"/>
      <c r="H70" s="104">
        <f>+H52+H60+H66+H68+H62+H64</f>
        <v>319</v>
      </c>
      <c r="I70" s="10"/>
      <c r="J70" s="104">
        <f>+J52+J60+J66+J68+J62+J64</f>
        <v>556</v>
      </c>
      <c r="K70" s="10"/>
      <c r="L70" s="104">
        <f>+L52+L60+L66+L68+L62+L64</f>
        <v>12</v>
      </c>
      <c r="M70" s="10"/>
      <c r="N70" s="104">
        <f>+N52+N60+N66+N68+N62+N64</f>
        <v>5981</v>
      </c>
      <c r="O70" s="10"/>
      <c r="P70" s="104">
        <f>+P52+P60+P66+P68+P62+P64</f>
        <v>49129</v>
      </c>
      <c r="Q70" s="10"/>
      <c r="R70" s="104">
        <f>+R52+R60+R66+R68+R62+R64</f>
        <v>928</v>
      </c>
      <c r="S70" s="10"/>
      <c r="T70" s="104">
        <f>+T52+T60+T66+T68+T62+T64</f>
        <v>50057</v>
      </c>
      <c r="U70" s="10"/>
      <c r="V70" s="13"/>
    </row>
    <row r="71" spans="1:22" ht="12.75" customHeight="1" hidden="1" thickTop="1">
      <c r="A71" s="9"/>
      <c r="B71" s="63"/>
      <c r="C71" s="144"/>
      <c r="D71" s="10"/>
      <c r="E71" s="10"/>
      <c r="F71" s="10"/>
      <c r="G71" s="10"/>
      <c r="H71" s="10"/>
      <c r="I71" s="10"/>
      <c r="J71" s="10"/>
      <c r="K71" s="10"/>
      <c r="L71" s="10"/>
      <c r="M71" s="10"/>
      <c r="N71" s="10"/>
      <c r="O71" s="10"/>
      <c r="P71" s="10"/>
      <c r="Q71" s="10"/>
      <c r="R71" s="10"/>
      <c r="S71" s="10"/>
      <c r="T71" s="10"/>
      <c r="U71" s="10"/>
      <c r="V71" s="13"/>
    </row>
    <row r="72" spans="1:22" ht="12" customHeight="1" thickTop="1">
      <c r="A72" s="9"/>
      <c r="B72" s="10"/>
      <c r="C72" s="10"/>
      <c r="D72" s="10"/>
      <c r="E72" s="10"/>
      <c r="F72" s="10"/>
      <c r="G72" s="10"/>
      <c r="H72" s="10"/>
      <c r="I72" s="10"/>
      <c r="J72" s="10"/>
      <c r="K72" s="10"/>
      <c r="L72" s="10"/>
      <c r="M72" s="10"/>
      <c r="N72" s="10"/>
      <c r="O72" s="10"/>
      <c r="P72" s="10"/>
      <c r="Q72" s="10"/>
      <c r="R72" s="10"/>
      <c r="S72" s="10"/>
      <c r="T72" s="10"/>
      <c r="U72" s="10"/>
      <c r="V72" s="13"/>
    </row>
    <row r="73" spans="1:22" ht="13.5" thickBot="1">
      <c r="A73" s="46"/>
      <c r="B73" s="47"/>
      <c r="C73" s="47"/>
      <c r="D73" s="47"/>
      <c r="E73" s="47"/>
      <c r="F73" s="47"/>
      <c r="G73" s="47"/>
      <c r="H73" s="47"/>
      <c r="I73" s="47"/>
      <c r="J73" s="47"/>
      <c r="K73" s="47"/>
      <c r="L73" s="47"/>
      <c r="M73" s="47"/>
      <c r="N73" s="47"/>
      <c r="O73" s="47"/>
      <c r="P73" s="47"/>
      <c r="Q73" s="47"/>
      <c r="R73" s="47"/>
      <c r="S73" s="47"/>
      <c r="T73" s="47"/>
      <c r="U73" s="47"/>
      <c r="V73" s="49"/>
    </row>
    <row r="74" ht="13.5" thickTop="1"/>
  </sheetData>
  <sheetProtection password="CCAD" sheet="1"/>
  <mergeCells count="7">
    <mergeCell ref="F45:L45"/>
    <mergeCell ref="D44:Q44"/>
    <mergeCell ref="R4:U4"/>
    <mergeCell ref="R5:U5"/>
    <mergeCell ref="A7:V7"/>
    <mergeCell ref="F10:L10"/>
    <mergeCell ref="D9:Q9"/>
  </mergeCells>
  <printOptions horizontalCentered="1"/>
  <pageMargins left="0.75" right="0.75" top="0.75" bottom="0.75" header="0.5" footer="0.5"/>
  <pageSetup firstPageNumber="11" useFirstPageNumber="1"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1:Y213"/>
  <sheetViews>
    <sheetView showGridLines="0" view="pageBreakPreview" zoomScaleSheetLayoutView="100" zoomScalePageLayoutView="0" workbookViewId="0" topLeftCell="A1">
      <selection activeCell="A1" sqref="A1"/>
    </sheetView>
  </sheetViews>
  <sheetFormatPr defaultColWidth="9.140625" defaultRowHeight="12.75"/>
  <cols>
    <col min="1" max="1" width="1.8515625" style="8" customWidth="1"/>
    <col min="2" max="2" width="4.421875" style="55" customWidth="1"/>
    <col min="3" max="3" width="3.7109375" style="8" customWidth="1"/>
    <col min="4" max="4" width="9.7109375" style="8" customWidth="1"/>
    <col min="5" max="5" width="9.140625" style="8" customWidth="1"/>
    <col min="6" max="6" width="8.7109375" style="8" customWidth="1"/>
    <col min="7" max="7" width="12.7109375" style="8" customWidth="1"/>
    <col min="8" max="8" width="1.7109375" style="8" customWidth="1"/>
    <col min="9" max="9" width="12.7109375" style="8" customWidth="1"/>
    <col min="10" max="10" width="1.57421875" style="8" customWidth="1"/>
    <col min="11" max="11" width="12.28125" style="8" bestFit="1" customWidth="1"/>
    <col min="12" max="12" width="1.7109375" style="8" customWidth="1"/>
    <col min="13" max="13" width="12.8515625" style="8" bestFit="1" customWidth="1"/>
    <col min="14" max="14" width="1.7109375" style="8" customWidth="1"/>
    <col min="15" max="15" width="3.7109375" style="8" customWidth="1"/>
    <col min="16" max="17" width="9.140625" style="8" customWidth="1"/>
    <col min="18" max="18" width="9.8515625" style="8" bestFit="1" customWidth="1"/>
    <col min="19" max="16384" width="9.140625" style="8" customWidth="1"/>
  </cols>
  <sheetData>
    <row r="1" spans="1:14" ht="13.5" customHeight="1">
      <c r="A1" s="69"/>
      <c r="B1" s="73"/>
      <c r="C1" s="69"/>
      <c r="D1" s="69"/>
      <c r="E1" s="69"/>
      <c r="F1" s="69"/>
      <c r="G1" s="69"/>
      <c r="H1" s="69"/>
      <c r="I1" s="73"/>
      <c r="J1" s="73"/>
      <c r="K1" s="74"/>
      <c r="L1" s="74"/>
      <c r="M1" s="73"/>
      <c r="N1" s="69"/>
    </row>
    <row r="2" spans="1:14" ht="18.75" customHeight="1">
      <c r="A2" s="10"/>
      <c r="B2" s="25"/>
      <c r="C2" s="10"/>
      <c r="D2" s="10"/>
      <c r="E2" s="62" t="s">
        <v>168</v>
      </c>
      <c r="F2" s="62"/>
      <c r="G2" s="63"/>
      <c r="H2" s="63"/>
      <c r="I2" s="25"/>
      <c r="J2" s="25"/>
      <c r="K2" s="64"/>
      <c r="L2" s="64"/>
      <c r="M2" s="25"/>
      <c r="N2" s="63"/>
    </row>
    <row r="3" spans="1:14" ht="12.75" customHeight="1">
      <c r="A3" s="10"/>
      <c r="B3" s="25"/>
      <c r="C3" s="10"/>
      <c r="D3" s="10"/>
      <c r="E3" s="12" t="s">
        <v>11</v>
      </c>
      <c r="F3" s="12"/>
      <c r="G3" s="63"/>
      <c r="H3" s="63"/>
      <c r="I3" s="25"/>
      <c r="J3" s="25"/>
      <c r="K3" s="64"/>
      <c r="L3" s="64"/>
      <c r="M3" s="25"/>
      <c r="N3" s="63"/>
    </row>
    <row r="4" spans="1:14" ht="12.75" customHeight="1">
      <c r="A4" s="10"/>
      <c r="B4" s="25"/>
      <c r="C4" s="10"/>
      <c r="D4" s="10"/>
      <c r="E4" s="66"/>
      <c r="F4" s="66"/>
      <c r="G4" s="15"/>
      <c r="H4" s="15"/>
      <c r="I4" s="10"/>
      <c r="J4" s="10"/>
      <c r="K4" s="245"/>
      <c r="L4" s="245"/>
      <c r="M4" s="245"/>
      <c r="N4" s="10"/>
    </row>
    <row r="5" spans="1:14" ht="12.75" customHeight="1">
      <c r="A5" s="10"/>
      <c r="B5" s="25"/>
      <c r="C5" s="10"/>
      <c r="D5" s="10"/>
      <c r="E5" s="10"/>
      <c r="F5" s="10"/>
      <c r="G5" s="10"/>
      <c r="H5" s="10"/>
      <c r="I5" s="10"/>
      <c r="J5" s="10"/>
      <c r="K5" s="245"/>
      <c r="L5" s="245"/>
      <c r="M5" s="245"/>
      <c r="N5" s="10"/>
    </row>
    <row r="6" spans="1:14" ht="12.75">
      <c r="A6" s="69"/>
      <c r="B6" s="73"/>
      <c r="C6" s="69"/>
      <c r="D6" s="69"/>
      <c r="E6" s="69"/>
      <c r="F6" s="69"/>
      <c r="G6" s="69"/>
      <c r="H6" s="69"/>
      <c r="I6" s="25"/>
      <c r="J6" s="25"/>
      <c r="K6" s="64"/>
      <c r="L6" s="64"/>
      <c r="M6" s="25"/>
      <c r="N6" s="74" t="s">
        <v>17</v>
      </c>
    </row>
    <row r="7" spans="1:14" ht="15.75" customHeight="1">
      <c r="A7" s="247" t="s">
        <v>82</v>
      </c>
      <c r="B7" s="247"/>
      <c r="C7" s="247"/>
      <c r="D7" s="247"/>
      <c r="E7" s="247"/>
      <c r="F7" s="247"/>
      <c r="G7" s="247"/>
      <c r="H7" s="247"/>
      <c r="I7" s="247"/>
      <c r="J7" s="247"/>
      <c r="K7" s="247"/>
      <c r="L7" s="247"/>
      <c r="M7" s="247"/>
      <c r="N7" s="74" t="s">
        <v>17</v>
      </c>
    </row>
    <row r="8" spans="1:14" ht="9" customHeight="1">
      <c r="A8" s="10"/>
      <c r="B8" s="25"/>
      <c r="C8" s="10"/>
      <c r="D8" s="10"/>
      <c r="E8" s="10"/>
      <c r="F8" s="10"/>
      <c r="G8" s="10"/>
      <c r="H8" s="10"/>
      <c r="I8" s="10"/>
      <c r="J8" s="10"/>
      <c r="K8" s="10"/>
      <c r="L8" s="10"/>
      <c r="M8" s="10"/>
      <c r="N8" s="10"/>
    </row>
    <row r="9" spans="1:14" ht="12.75">
      <c r="A9" s="10"/>
      <c r="B9" s="145" t="s">
        <v>178</v>
      </c>
      <c r="C9" s="10"/>
      <c r="D9" s="10"/>
      <c r="E9" s="10"/>
      <c r="F9" s="10"/>
      <c r="G9" s="10"/>
      <c r="H9" s="10"/>
      <c r="I9" s="10"/>
      <c r="J9" s="10"/>
      <c r="K9" s="10"/>
      <c r="L9" s="10"/>
      <c r="M9" s="10"/>
      <c r="N9" s="10"/>
    </row>
    <row r="10" spans="1:14" ht="12.75">
      <c r="A10" s="10"/>
      <c r="B10" s="25"/>
      <c r="C10" s="10"/>
      <c r="D10" s="10"/>
      <c r="E10" s="10"/>
      <c r="F10" s="10"/>
      <c r="G10" s="10"/>
      <c r="H10" s="10"/>
      <c r="I10" s="10"/>
      <c r="J10" s="10"/>
      <c r="K10" s="10"/>
      <c r="L10" s="10"/>
      <c r="M10" s="10"/>
      <c r="N10" s="10"/>
    </row>
    <row r="11" spans="1:14" ht="12.75">
      <c r="A11" s="10"/>
      <c r="B11" s="145" t="s">
        <v>110</v>
      </c>
      <c r="C11" s="146" t="s">
        <v>221</v>
      </c>
      <c r="D11" s="146"/>
      <c r="E11" s="10"/>
      <c r="F11" s="10"/>
      <c r="G11" s="10"/>
      <c r="H11" s="10"/>
      <c r="I11" s="10"/>
      <c r="J11" s="10"/>
      <c r="K11" s="10"/>
      <c r="L11" s="10"/>
      <c r="M11" s="10"/>
      <c r="N11" s="10"/>
    </row>
    <row r="12" spans="1:14" ht="27" customHeight="1">
      <c r="A12" s="10"/>
      <c r="B12" s="145"/>
      <c r="C12" s="260" t="s">
        <v>222</v>
      </c>
      <c r="D12" s="278"/>
      <c r="E12" s="278"/>
      <c r="F12" s="278"/>
      <c r="G12" s="278"/>
      <c r="H12" s="278"/>
      <c r="I12" s="278"/>
      <c r="J12" s="278"/>
      <c r="K12" s="278"/>
      <c r="L12" s="278"/>
      <c r="M12" s="278"/>
      <c r="N12" s="10"/>
    </row>
    <row r="13" spans="1:14" ht="6" customHeight="1">
      <c r="A13" s="10"/>
      <c r="B13" s="145"/>
      <c r="C13" s="148"/>
      <c r="D13" s="148"/>
      <c r="E13" s="10"/>
      <c r="F13" s="10"/>
      <c r="G13" s="10"/>
      <c r="H13" s="10"/>
      <c r="I13" s="10"/>
      <c r="J13" s="10"/>
      <c r="K13" s="10"/>
      <c r="L13" s="10"/>
      <c r="M13" s="10"/>
      <c r="N13" s="10"/>
    </row>
    <row r="14" spans="1:14" s="106" customFormat="1" ht="63.75" customHeight="1">
      <c r="A14" s="14"/>
      <c r="B14" s="149"/>
      <c r="C14" s="260" t="s">
        <v>259</v>
      </c>
      <c r="D14" s="260"/>
      <c r="E14" s="260"/>
      <c r="F14" s="260"/>
      <c r="G14" s="260"/>
      <c r="H14" s="260"/>
      <c r="I14" s="260"/>
      <c r="J14" s="260"/>
      <c r="K14" s="260"/>
      <c r="L14" s="260"/>
      <c r="M14" s="260"/>
      <c r="N14" s="150"/>
    </row>
    <row r="15" spans="1:14" s="106" customFormat="1" ht="12.75">
      <c r="A15" s="14"/>
      <c r="B15" s="149"/>
      <c r="C15" s="147"/>
      <c r="D15" s="147"/>
      <c r="E15" s="147"/>
      <c r="F15" s="147"/>
      <c r="G15" s="147"/>
      <c r="H15" s="147"/>
      <c r="I15" s="147"/>
      <c r="J15" s="147"/>
      <c r="K15" s="147"/>
      <c r="L15" s="147"/>
      <c r="M15" s="147"/>
      <c r="N15" s="150"/>
    </row>
    <row r="16" spans="1:14" ht="12.75">
      <c r="A16" s="10"/>
      <c r="B16" s="145" t="s">
        <v>111</v>
      </c>
      <c r="C16" s="266" t="s">
        <v>215</v>
      </c>
      <c r="D16" s="241"/>
      <c r="E16" s="241"/>
      <c r="F16" s="241"/>
      <c r="G16" s="241"/>
      <c r="H16" s="241"/>
      <c r="I16" s="241"/>
      <c r="J16" s="241"/>
      <c r="K16" s="241"/>
      <c r="L16" s="241"/>
      <c r="M16" s="241"/>
      <c r="N16" s="10"/>
    </row>
    <row r="17" spans="1:14" s="153" customFormat="1" ht="40.5" customHeight="1">
      <c r="A17" s="151"/>
      <c r="B17" s="145"/>
      <c r="C17" s="264" t="s">
        <v>0</v>
      </c>
      <c r="D17" s="279"/>
      <c r="E17" s="279"/>
      <c r="F17" s="279"/>
      <c r="G17" s="279"/>
      <c r="H17" s="279"/>
      <c r="I17" s="279"/>
      <c r="J17" s="279"/>
      <c r="K17" s="279"/>
      <c r="L17" s="279"/>
      <c r="M17" s="279"/>
      <c r="N17" s="151"/>
    </row>
    <row r="18" spans="1:14" s="153" customFormat="1" ht="6" customHeight="1">
      <c r="A18" s="151"/>
      <c r="B18" s="145"/>
      <c r="C18" s="152"/>
      <c r="D18" s="154"/>
      <c r="E18" s="154"/>
      <c r="F18" s="154"/>
      <c r="G18" s="154"/>
      <c r="H18" s="154"/>
      <c r="I18" s="154"/>
      <c r="J18" s="154"/>
      <c r="K18" s="154"/>
      <c r="L18" s="154"/>
      <c r="M18" s="154"/>
      <c r="N18" s="151"/>
    </row>
    <row r="19" spans="1:14" s="153" customFormat="1" ht="12.75" customHeight="1">
      <c r="A19" s="151"/>
      <c r="B19" s="145"/>
      <c r="C19" s="258" t="s">
        <v>1</v>
      </c>
      <c r="D19" s="258"/>
      <c r="F19" s="189" t="s">
        <v>2</v>
      </c>
      <c r="G19" s="215"/>
      <c r="H19" s="215"/>
      <c r="I19" s="215"/>
      <c r="J19" s="215"/>
      <c r="K19" s="215"/>
      <c r="L19" s="215"/>
      <c r="M19" s="215"/>
      <c r="N19" s="151"/>
    </row>
    <row r="20" spans="1:14" s="153" customFormat="1" ht="12.75" customHeight="1">
      <c r="A20" s="151"/>
      <c r="B20" s="145"/>
      <c r="C20" s="217" t="s">
        <v>4</v>
      </c>
      <c r="D20" s="216"/>
      <c r="F20" s="189" t="s">
        <v>3</v>
      </c>
      <c r="G20" s="215"/>
      <c r="H20" s="215"/>
      <c r="I20" s="215"/>
      <c r="J20" s="215"/>
      <c r="K20" s="215"/>
      <c r="L20" s="215"/>
      <c r="M20" s="215"/>
      <c r="N20" s="215"/>
    </row>
    <row r="21" spans="1:14" s="153" customFormat="1" ht="6" customHeight="1">
      <c r="A21" s="151"/>
      <c r="B21" s="145"/>
      <c r="C21" s="152"/>
      <c r="D21" s="152"/>
      <c r="E21" s="152"/>
      <c r="F21" s="152"/>
      <c r="G21" s="152"/>
      <c r="H21" s="152"/>
      <c r="I21" s="152"/>
      <c r="J21" s="152"/>
      <c r="K21" s="152"/>
      <c r="L21" s="152"/>
      <c r="M21" s="152"/>
      <c r="N21" s="151"/>
    </row>
    <row r="22" spans="1:14" s="153" customFormat="1" ht="30.75" customHeight="1">
      <c r="A22" s="151"/>
      <c r="B22" s="145"/>
      <c r="C22" s="264" t="s">
        <v>255</v>
      </c>
      <c r="D22" s="264"/>
      <c r="E22" s="264"/>
      <c r="F22" s="264"/>
      <c r="G22" s="264"/>
      <c r="H22" s="264"/>
      <c r="I22" s="264"/>
      <c r="J22" s="264"/>
      <c r="K22" s="264"/>
      <c r="L22" s="264"/>
      <c r="M22" s="264"/>
      <c r="N22" s="151"/>
    </row>
    <row r="23" spans="1:14" s="153" customFormat="1" ht="6" customHeight="1">
      <c r="A23" s="151"/>
      <c r="B23" s="145"/>
      <c r="C23" s="6"/>
      <c r="D23" s="7"/>
      <c r="E23" s="155"/>
      <c r="F23" s="155"/>
      <c r="G23" s="155"/>
      <c r="H23" s="155"/>
      <c r="I23" s="155"/>
      <c r="J23" s="155"/>
      <c r="K23" s="155"/>
      <c r="L23" s="155"/>
      <c r="M23" s="155"/>
      <c r="N23" s="151"/>
    </row>
    <row r="24" spans="1:14" s="153" customFormat="1" ht="12.75">
      <c r="A24" s="151"/>
      <c r="B24" s="145"/>
      <c r="C24" s="6" t="s">
        <v>25</v>
      </c>
      <c r="D24" s="267" t="s">
        <v>5</v>
      </c>
      <c r="E24" s="267"/>
      <c r="F24" s="267"/>
      <c r="G24" s="267"/>
      <c r="H24" s="267"/>
      <c r="I24" s="267"/>
      <c r="J24" s="267"/>
      <c r="K24" s="267"/>
      <c r="L24" s="267"/>
      <c r="M24" s="267"/>
      <c r="N24" s="151"/>
    </row>
    <row r="25" spans="1:14" s="153" customFormat="1" ht="54" customHeight="1">
      <c r="A25" s="151"/>
      <c r="B25" s="145"/>
      <c r="C25" s="6"/>
      <c r="D25" s="269" t="s">
        <v>6</v>
      </c>
      <c r="E25" s="269"/>
      <c r="F25" s="269"/>
      <c r="G25" s="269"/>
      <c r="H25" s="269"/>
      <c r="I25" s="269"/>
      <c r="J25" s="269"/>
      <c r="K25" s="269"/>
      <c r="L25" s="269"/>
      <c r="M25" s="269"/>
      <c r="N25" s="151"/>
    </row>
    <row r="26" spans="1:14" s="153" customFormat="1" ht="6" customHeight="1">
      <c r="A26" s="151"/>
      <c r="B26" s="145"/>
      <c r="C26" s="6"/>
      <c r="D26" s="155"/>
      <c r="E26" s="155"/>
      <c r="F26" s="155"/>
      <c r="G26" s="155"/>
      <c r="H26" s="155"/>
      <c r="I26" s="155"/>
      <c r="J26" s="155"/>
      <c r="K26" s="155"/>
      <c r="L26" s="155"/>
      <c r="M26" s="155"/>
      <c r="N26" s="151"/>
    </row>
    <row r="27" spans="1:14" s="153" customFormat="1" ht="40.5" customHeight="1">
      <c r="A27" s="151"/>
      <c r="B27" s="145"/>
      <c r="C27" s="6"/>
      <c r="D27" s="269" t="s">
        <v>294</v>
      </c>
      <c r="E27" s="269"/>
      <c r="F27" s="269"/>
      <c r="G27" s="269"/>
      <c r="H27" s="269"/>
      <c r="I27" s="269"/>
      <c r="J27" s="269"/>
      <c r="K27" s="269"/>
      <c r="L27" s="269"/>
      <c r="M27" s="269"/>
      <c r="N27" s="151"/>
    </row>
    <row r="28" spans="1:14" s="153" customFormat="1" ht="6" customHeight="1">
      <c r="A28" s="151"/>
      <c r="B28" s="145"/>
      <c r="C28" s="6"/>
      <c r="D28" s="154"/>
      <c r="E28" s="154"/>
      <c r="F28" s="154"/>
      <c r="G28" s="154"/>
      <c r="H28" s="154"/>
      <c r="I28" s="154"/>
      <c r="J28" s="154"/>
      <c r="K28" s="154"/>
      <c r="L28" s="154"/>
      <c r="M28" s="154"/>
      <c r="N28" s="151"/>
    </row>
    <row r="29" spans="1:14" s="153" customFormat="1" ht="13.5" customHeight="1">
      <c r="A29" s="151"/>
      <c r="B29" s="145"/>
      <c r="C29" s="6" t="s">
        <v>26</v>
      </c>
      <c r="D29" s="258" t="s">
        <v>258</v>
      </c>
      <c r="E29" s="258"/>
      <c r="F29" s="258"/>
      <c r="G29" s="258"/>
      <c r="H29" s="258"/>
      <c r="I29" s="258"/>
      <c r="J29" s="258"/>
      <c r="K29" s="258"/>
      <c r="L29" s="258"/>
      <c r="M29" s="258"/>
      <c r="N29" s="151"/>
    </row>
    <row r="30" spans="1:14" s="153" customFormat="1" ht="12.75">
      <c r="A30" s="151"/>
      <c r="B30" s="145"/>
      <c r="C30" s="6"/>
      <c r="D30" s="155"/>
      <c r="E30" s="155"/>
      <c r="F30" s="155"/>
      <c r="G30" s="155"/>
      <c r="H30" s="155"/>
      <c r="I30" s="155"/>
      <c r="J30" s="155"/>
      <c r="K30" s="155"/>
      <c r="L30" s="155"/>
      <c r="M30" s="155"/>
      <c r="N30" s="151"/>
    </row>
    <row r="31" spans="1:14" s="153" customFormat="1" ht="12.75">
      <c r="A31" s="151"/>
      <c r="B31" s="145" t="s">
        <v>112</v>
      </c>
      <c r="C31" s="265" t="s">
        <v>217</v>
      </c>
      <c r="D31" s="265"/>
      <c r="E31" s="265"/>
      <c r="F31" s="265"/>
      <c r="G31" s="265"/>
      <c r="H31" s="265"/>
      <c r="I31" s="265"/>
      <c r="J31" s="265"/>
      <c r="K31" s="265"/>
      <c r="L31" s="265"/>
      <c r="M31" s="265"/>
      <c r="N31" s="151"/>
    </row>
    <row r="32" spans="1:14" s="153" customFormat="1" ht="12.75">
      <c r="A32" s="151"/>
      <c r="B32" s="145"/>
      <c r="C32" s="264" t="s">
        <v>227</v>
      </c>
      <c r="D32" s="264"/>
      <c r="E32" s="264"/>
      <c r="F32" s="264"/>
      <c r="G32" s="264"/>
      <c r="H32" s="264"/>
      <c r="I32" s="264"/>
      <c r="J32" s="264"/>
      <c r="K32" s="264"/>
      <c r="L32" s="264"/>
      <c r="M32" s="264"/>
      <c r="N32" s="151"/>
    </row>
    <row r="33" spans="1:14" s="153" customFormat="1" ht="12.75">
      <c r="A33" s="151"/>
      <c r="B33" s="145"/>
      <c r="C33" s="152"/>
      <c r="D33" s="152"/>
      <c r="E33" s="152"/>
      <c r="F33" s="152"/>
      <c r="G33" s="152"/>
      <c r="H33" s="152"/>
      <c r="I33" s="152"/>
      <c r="J33" s="152"/>
      <c r="K33" s="152"/>
      <c r="L33" s="152"/>
      <c r="M33" s="152"/>
      <c r="N33" s="151"/>
    </row>
    <row r="34" spans="1:14" s="153" customFormat="1" ht="12.75">
      <c r="A34" s="151"/>
      <c r="B34" s="145"/>
      <c r="C34" s="152"/>
      <c r="D34" s="152"/>
      <c r="E34" s="152"/>
      <c r="F34" s="152"/>
      <c r="G34" s="152"/>
      <c r="H34" s="152"/>
      <c r="I34" s="156"/>
      <c r="J34" s="152"/>
      <c r="K34" s="156" t="s">
        <v>220</v>
      </c>
      <c r="L34" s="152"/>
      <c r="M34" s="152"/>
      <c r="N34" s="151"/>
    </row>
    <row r="35" spans="1:14" s="153" customFormat="1" ht="12.75">
      <c r="A35" s="151"/>
      <c r="B35" s="145"/>
      <c r="C35" s="152"/>
      <c r="D35" s="152"/>
      <c r="E35" s="152"/>
      <c r="F35" s="152"/>
      <c r="I35" s="156"/>
      <c r="J35" s="152"/>
      <c r="K35" s="156" t="s">
        <v>1</v>
      </c>
      <c r="L35" s="152"/>
      <c r="M35" s="152"/>
      <c r="N35" s="151"/>
    </row>
    <row r="36" spans="1:14" s="153" customFormat="1" ht="12.75">
      <c r="A36" s="151"/>
      <c r="B36" s="145"/>
      <c r="C36" s="152"/>
      <c r="D36" s="152"/>
      <c r="E36" s="152"/>
      <c r="F36" s="156"/>
      <c r="I36" s="156" t="s">
        <v>218</v>
      </c>
      <c r="J36" s="152"/>
      <c r="K36" s="156" t="s">
        <v>7</v>
      </c>
      <c r="L36" s="152"/>
      <c r="M36" s="156" t="s">
        <v>219</v>
      </c>
      <c r="N36" s="151"/>
    </row>
    <row r="37" spans="1:14" s="153" customFormat="1" ht="12.75">
      <c r="A37" s="151"/>
      <c r="B37" s="145"/>
      <c r="C37" s="152"/>
      <c r="D37" s="152"/>
      <c r="E37" s="152"/>
      <c r="F37" s="152"/>
      <c r="I37" s="157" t="s">
        <v>18</v>
      </c>
      <c r="J37" s="152"/>
      <c r="K37" s="157" t="s">
        <v>18</v>
      </c>
      <c r="L37" s="152"/>
      <c r="M37" s="157" t="s">
        <v>18</v>
      </c>
      <c r="N37" s="151"/>
    </row>
    <row r="38" spans="1:14" s="153" customFormat="1" ht="12.75">
      <c r="A38" s="151"/>
      <c r="B38" s="145"/>
      <c r="C38" s="270" t="s">
        <v>253</v>
      </c>
      <c r="D38" s="270"/>
      <c r="E38" s="270"/>
      <c r="F38" s="152"/>
      <c r="I38" s="157"/>
      <c r="J38" s="152"/>
      <c r="K38" s="157"/>
      <c r="L38" s="152"/>
      <c r="M38" s="157"/>
      <c r="N38" s="151"/>
    </row>
    <row r="39" spans="1:14" s="153" customFormat="1" ht="12.75" customHeight="1">
      <c r="A39" s="151"/>
      <c r="B39" s="145"/>
      <c r="C39" s="217" t="s">
        <v>207</v>
      </c>
      <c r="D39" s="216"/>
      <c r="E39" s="216"/>
      <c r="F39" s="152"/>
      <c r="I39" s="226">
        <v>-629</v>
      </c>
      <c r="J39" s="227"/>
      <c r="K39" s="226">
        <v>-871</v>
      </c>
      <c r="L39" s="227"/>
      <c r="M39" s="228">
        <f>SUM(H39:L39)</f>
        <v>-1500</v>
      </c>
      <c r="N39" s="151"/>
    </row>
    <row r="40" spans="1:14" s="153" customFormat="1" ht="12.75" customHeight="1">
      <c r="A40" s="151"/>
      <c r="B40" s="145"/>
      <c r="C40" s="217" t="s">
        <v>209</v>
      </c>
      <c r="D40" s="216"/>
      <c r="E40" s="216"/>
      <c r="I40" s="184">
        <v>3705</v>
      </c>
      <c r="J40" s="227"/>
      <c r="K40" s="226">
        <v>-3705</v>
      </c>
      <c r="L40" s="227"/>
      <c r="M40" s="228">
        <f>SUM(H40:L40)</f>
        <v>0</v>
      </c>
      <c r="N40" s="151"/>
    </row>
    <row r="41" spans="1:14" s="153" customFormat="1" ht="12.75" customHeight="1">
      <c r="A41" s="151"/>
      <c r="B41" s="145"/>
      <c r="C41" s="217" t="s">
        <v>257</v>
      </c>
      <c r="D41" s="216"/>
      <c r="E41" s="216"/>
      <c r="F41" s="216"/>
      <c r="I41" s="205">
        <f>SUM(I39:I40)</f>
        <v>3076</v>
      </c>
      <c r="J41" s="227"/>
      <c r="K41" s="205">
        <f>SUM(K39:K40)</f>
        <v>-4576</v>
      </c>
      <c r="L41" s="227"/>
      <c r="M41" s="205">
        <f>SUM(M39:M40)</f>
        <v>-1500</v>
      </c>
      <c r="N41" s="151"/>
    </row>
    <row r="42" spans="1:14" s="153" customFormat="1" ht="6" customHeight="1">
      <c r="A42" s="151"/>
      <c r="B42" s="145"/>
      <c r="C42" s="217"/>
      <c r="D42" s="216"/>
      <c r="E42" s="216"/>
      <c r="F42" s="216"/>
      <c r="I42" s="184"/>
      <c r="J42" s="227"/>
      <c r="K42" s="184"/>
      <c r="L42" s="227"/>
      <c r="M42" s="184"/>
      <c r="N42" s="151"/>
    </row>
    <row r="43" spans="1:14" s="153" customFormat="1" ht="12.75">
      <c r="A43" s="151"/>
      <c r="B43" s="145"/>
      <c r="C43" s="258" t="s">
        <v>254</v>
      </c>
      <c r="D43" s="258"/>
      <c r="E43" s="258"/>
      <c r="F43" s="152"/>
      <c r="I43" s="184">
        <v>1114</v>
      </c>
      <c r="J43" s="227"/>
      <c r="K43" s="226">
        <v>4576</v>
      </c>
      <c r="L43" s="227"/>
      <c r="M43" s="228">
        <f>SUM(H43:L43)</f>
        <v>5690</v>
      </c>
      <c r="N43" s="151"/>
    </row>
    <row r="44" spans="1:14" s="222" customFormat="1" ht="24.75" customHeight="1">
      <c r="A44" s="105"/>
      <c r="B44" s="145"/>
      <c r="C44" s="248" t="s">
        <v>251</v>
      </c>
      <c r="D44" s="248"/>
      <c r="E44" s="248"/>
      <c r="F44" s="248"/>
      <c r="G44" s="248"/>
      <c r="I44" s="223">
        <v>105</v>
      </c>
      <c r="J44" s="147"/>
      <c r="K44" s="223">
        <v>11</v>
      </c>
      <c r="L44" s="147"/>
      <c r="M44" s="224">
        <f>SUM(H44:L44)</f>
        <v>116</v>
      </c>
      <c r="N44" s="105"/>
    </row>
    <row r="45" spans="1:14" s="153" customFormat="1" ht="12.75">
      <c r="A45" s="151"/>
      <c r="B45" s="145"/>
      <c r="C45" s="219" t="s">
        <v>250</v>
      </c>
      <c r="D45" s="6"/>
      <c r="E45" s="6"/>
      <c r="F45" s="152"/>
      <c r="I45" s="158"/>
      <c r="J45" s="152"/>
      <c r="K45" s="158"/>
      <c r="L45" s="152"/>
      <c r="M45" s="156"/>
      <c r="N45" s="151"/>
    </row>
    <row r="46" spans="1:14" s="153" customFormat="1" ht="12.75">
      <c r="A46" s="151"/>
      <c r="B46" s="145"/>
      <c r="D46" s="202" t="s">
        <v>171</v>
      </c>
      <c r="E46" s="6"/>
      <c r="F46" s="152"/>
      <c r="I46" s="220">
        <v>1.8</v>
      </c>
      <c r="J46" s="152"/>
      <c r="K46" s="220">
        <v>0.2</v>
      </c>
      <c r="L46" s="220"/>
      <c r="M46" s="221">
        <f>SUM(H46:L46)</f>
        <v>2</v>
      </c>
      <c r="N46" s="151"/>
    </row>
    <row r="47" spans="1:14" s="153" customFormat="1" ht="12.75">
      <c r="A47" s="151"/>
      <c r="B47" s="145"/>
      <c r="D47" s="202" t="s">
        <v>55</v>
      </c>
      <c r="E47" s="6"/>
      <c r="F47" s="152"/>
      <c r="I47" s="220">
        <v>1.8</v>
      </c>
      <c r="J47" s="152"/>
      <c r="K47" s="220">
        <v>0.2</v>
      </c>
      <c r="L47" s="220"/>
      <c r="M47" s="221">
        <f>SUM(H47:L47)</f>
        <v>2</v>
      </c>
      <c r="N47" s="151"/>
    </row>
    <row r="48" spans="1:14" s="153" customFormat="1" ht="12.75">
      <c r="A48" s="151"/>
      <c r="B48" s="145"/>
      <c r="D48" s="202"/>
      <c r="E48" s="6"/>
      <c r="F48" s="152"/>
      <c r="I48" s="220"/>
      <c r="J48" s="152"/>
      <c r="K48" s="220"/>
      <c r="L48" s="220"/>
      <c r="M48" s="221"/>
      <c r="N48" s="151"/>
    </row>
    <row r="49" spans="1:14" s="153" customFormat="1" ht="12.75">
      <c r="A49" s="151"/>
      <c r="B49" s="145"/>
      <c r="C49" s="152"/>
      <c r="D49" s="152"/>
      <c r="E49" s="152"/>
      <c r="F49" s="152"/>
      <c r="G49" s="152"/>
      <c r="H49" s="152"/>
      <c r="I49" s="156"/>
      <c r="J49" s="152"/>
      <c r="K49" s="156" t="s">
        <v>220</v>
      </c>
      <c r="L49" s="152"/>
      <c r="M49" s="152"/>
      <c r="N49" s="151"/>
    </row>
    <row r="50" spans="1:14" s="153" customFormat="1" ht="12.75">
      <c r="A50" s="151"/>
      <c r="B50" s="145"/>
      <c r="C50" s="152"/>
      <c r="D50" s="152"/>
      <c r="E50" s="152"/>
      <c r="F50" s="152"/>
      <c r="I50" s="156"/>
      <c r="J50" s="152"/>
      <c r="K50" s="156" t="s">
        <v>1</v>
      </c>
      <c r="L50" s="152"/>
      <c r="M50" s="152"/>
      <c r="N50" s="151"/>
    </row>
    <row r="51" spans="1:14" s="153" customFormat="1" ht="12.75">
      <c r="A51" s="151"/>
      <c r="B51" s="145"/>
      <c r="C51" s="152"/>
      <c r="D51" s="152"/>
      <c r="E51" s="152"/>
      <c r="F51" s="156"/>
      <c r="I51" s="156" t="s">
        <v>218</v>
      </c>
      <c r="J51" s="152"/>
      <c r="K51" s="156" t="s">
        <v>7</v>
      </c>
      <c r="L51" s="152"/>
      <c r="M51" s="156" t="s">
        <v>219</v>
      </c>
      <c r="N51" s="151"/>
    </row>
    <row r="52" spans="1:14" s="153" customFormat="1" ht="12.75">
      <c r="A52" s="151"/>
      <c r="B52" s="145"/>
      <c r="C52" s="152"/>
      <c r="D52" s="152"/>
      <c r="E52" s="152"/>
      <c r="F52" s="152"/>
      <c r="I52" s="157" t="s">
        <v>18</v>
      </c>
      <c r="J52" s="152"/>
      <c r="K52" s="157" t="s">
        <v>18</v>
      </c>
      <c r="L52" s="152"/>
      <c r="M52" s="157" t="s">
        <v>18</v>
      </c>
      <c r="N52" s="151"/>
    </row>
    <row r="53" spans="1:14" s="153" customFormat="1" ht="12.75">
      <c r="A53" s="151"/>
      <c r="B53" s="145"/>
      <c r="C53" s="225" t="s">
        <v>270</v>
      </c>
      <c r="D53" s="225"/>
      <c r="E53" s="225"/>
      <c r="F53" s="152"/>
      <c r="I53" s="220"/>
      <c r="J53" s="152"/>
      <c r="K53" s="220"/>
      <c r="L53" s="220"/>
      <c r="M53" s="221"/>
      <c r="N53" s="151"/>
    </row>
    <row r="54" spans="1:14" s="153" customFormat="1" ht="12.75">
      <c r="A54" s="151"/>
      <c r="B54" s="145"/>
      <c r="C54" s="258" t="s">
        <v>39</v>
      </c>
      <c r="D54" s="258"/>
      <c r="E54" s="258"/>
      <c r="F54" s="152"/>
      <c r="I54" s="158">
        <v>18</v>
      </c>
      <c r="J54" s="152"/>
      <c r="K54" s="158">
        <v>-78</v>
      </c>
      <c r="L54" s="152"/>
      <c r="M54" s="218">
        <f>SUM(H54:L54)</f>
        <v>-60</v>
      </c>
      <c r="N54" s="151"/>
    </row>
    <row r="55" spans="1:14" s="153" customFormat="1" ht="12.75">
      <c r="A55" s="151"/>
      <c r="B55" s="145"/>
      <c r="C55" s="219" t="s">
        <v>268</v>
      </c>
      <c r="D55" s="6"/>
      <c r="E55" s="6"/>
      <c r="F55" s="152"/>
      <c r="I55" s="158">
        <v>425</v>
      </c>
      <c r="J55" s="152"/>
      <c r="K55" s="158">
        <v>-78</v>
      </c>
      <c r="L55" s="152"/>
      <c r="M55" s="218">
        <f>SUM(H55:L55)</f>
        <v>347</v>
      </c>
      <c r="N55" s="151"/>
    </row>
    <row r="56" spans="1:14" s="153" customFormat="1" ht="12.75">
      <c r="A56" s="151"/>
      <c r="B56" s="145"/>
      <c r="C56" s="219" t="s">
        <v>271</v>
      </c>
      <c r="D56" s="6"/>
      <c r="E56" s="6"/>
      <c r="F56" s="152"/>
      <c r="I56" s="158">
        <v>424</v>
      </c>
      <c r="J56" s="152"/>
      <c r="K56" s="158">
        <v>-78</v>
      </c>
      <c r="L56" s="152"/>
      <c r="M56" s="218">
        <f>SUM(H56:L56)</f>
        <v>346</v>
      </c>
      <c r="N56" s="151"/>
    </row>
    <row r="57" spans="1:14" s="153" customFormat="1" ht="12.75">
      <c r="A57" s="151"/>
      <c r="B57" s="145"/>
      <c r="C57" s="219"/>
      <c r="D57" s="6"/>
      <c r="E57" s="6"/>
      <c r="F57" s="152"/>
      <c r="I57" s="158"/>
      <c r="J57" s="152"/>
      <c r="K57" s="158"/>
      <c r="L57" s="152"/>
      <c r="M57" s="218"/>
      <c r="N57" s="151"/>
    </row>
    <row r="58" spans="1:14" s="153" customFormat="1" ht="12.75">
      <c r="A58" s="151"/>
      <c r="B58" s="145"/>
      <c r="C58" s="219" t="s">
        <v>250</v>
      </c>
      <c r="D58" s="6"/>
      <c r="E58" s="6"/>
      <c r="F58" s="152"/>
      <c r="I58" s="158"/>
      <c r="J58" s="152"/>
      <c r="K58" s="158"/>
      <c r="L58" s="152"/>
      <c r="M58" s="156"/>
      <c r="N58" s="151"/>
    </row>
    <row r="59" spans="1:14" s="153" customFormat="1" ht="12.75">
      <c r="A59" s="151"/>
      <c r="B59" s="145"/>
      <c r="D59" s="202" t="s">
        <v>171</v>
      </c>
      <c r="E59" s="6"/>
      <c r="F59" s="152"/>
      <c r="I59" s="220">
        <v>1.01</v>
      </c>
      <c r="J59" s="152"/>
      <c r="K59" s="220">
        <v>-0.19</v>
      </c>
      <c r="L59" s="220"/>
      <c r="M59" s="221">
        <f>SUM(H59:L59)</f>
        <v>0.82</v>
      </c>
      <c r="N59" s="151"/>
    </row>
    <row r="60" spans="1:14" s="153" customFormat="1" ht="12.75">
      <c r="A60" s="151"/>
      <c r="B60" s="145"/>
      <c r="D60" s="202" t="s">
        <v>55</v>
      </c>
      <c r="E60" s="6"/>
      <c r="F60" s="152"/>
      <c r="I60" s="220">
        <v>1.01</v>
      </c>
      <c r="J60" s="152"/>
      <c r="K60" s="220">
        <v>-0.19</v>
      </c>
      <c r="L60" s="220"/>
      <c r="M60" s="221">
        <f>SUM(H60:L60)</f>
        <v>0.82</v>
      </c>
      <c r="N60" s="151"/>
    </row>
    <row r="61" spans="1:14" s="153" customFormat="1" ht="12.75">
      <c r="A61" s="151"/>
      <c r="B61" s="145"/>
      <c r="D61" s="202"/>
      <c r="E61" s="6"/>
      <c r="F61" s="152"/>
      <c r="I61" s="220"/>
      <c r="J61" s="152"/>
      <c r="K61" s="220"/>
      <c r="L61" s="220"/>
      <c r="M61" s="221"/>
      <c r="N61" s="151"/>
    </row>
    <row r="62" spans="1:14" s="153" customFormat="1" ht="12.75">
      <c r="A62" s="151"/>
      <c r="B62" s="145"/>
      <c r="C62" s="225" t="s">
        <v>286</v>
      </c>
      <c r="D62" s="225"/>
      <c r="E62" s="225"/>
      <c r="F62" s="152"/>
      <c r="I62" s="220"/>
      <c r="J62" s="152"/>
      <c r="K62" s="220"/>
      <c r="L62" s="220"/>
      <c r="M62" s="221"/>
      <c r="N62" s="151"/>
    </row>
    <row r="63" spans="1:14" s="153" customFormat="1" ht="12.75">
      <c r="A63" s="151"/>
      <c r="B63" s="145"/>
      <c r="C63" s="258" t="s">
        <v>39</v>
      </c>
      <c r="D63" s="258"/>
      <c r="E63" s="258"/>
      <c r="F63" s="152"/>
      <c r="I63" s="158">
        <v>-40</v>
      </c>
      <c r="J63" s="152"/>
      <c r="K63" s="158">
        <v>-9</v>
      </c>
      <c r="L63" s="152"/>
      <c r="M63" s="218">
        <f>SUM(H63:L63)</f>
        <v>-49</v>
      </c>
      <c r="N63" s="151"/>
    </row>
    <row r="64" spans="1:14" s="153" customFormat="1" ht="12.75">
      <c r="A64" s="151"/>
      <c r="B64" s="145"/>
      <c r="C64" s="219" t="s">
        <v>268</v>
      </c>
      <c r="D64" s="6"/>
      <c r="E64" s="6"/>
      <c r="F64" s="152"/>
      <c r="I64" s="158">
        <v>31</v>
      </c>
      <c r="J64" s="152"/>
      <c r="K64" s="158">
        <v>-9</v>
      </c>
      <c r="L64" s="152"/>
      <c r="M64" s="218">
        <f>SUM(H64:L64)</f>
        <v>22</v>
      </c>
      <c r="N64" s="151"/>
    </row>
    <row r="65" spans="1:14" s="153" customFormat="1" ht="12.75">
      <c r="A65" s="151"/>
      <c r="B65" s="145"/>
      <c r="C65" s="219" t="s">
        <v>271</v>
      </c>
      <c r="D65" s="6"/>
      <c r="E65" s="6"/>
      <c r="F65" s="152"/>
      <c r="I65" s="158">
        <v>48</v>
      </c>
      <c r="J65" s="152"/>
      <c r="K65" s="158">
        <v>-9</v>
      </c>
      <c r="L65" s="152"/>
      <c r="M65" s="218">
        <f>SUM(H65:L65)</f>
        <v>39</v>
      </c>
      <c r="N65" s="151"/>
    </row>
    <row r="66" spans="1:14" s="153" customFormat="1" ht="12.75">
      <c r="A66" s="151"/>
      <c r="B66" s="145"/>
      <c r="C66" s="219"/>
      <c r="D66" s="6"/>
      <c r="E66" s="6"/>
      <c r="F66" s="152"/>
      <c r="I66" s="158"/>
      <c r="J66" s="152"/>
      <c r="K66" s="158"/>
      <c r="L66" s="152"/>
      <c r="M66" s="218"/>
      <c r="N66" s="151"/>
    </row>
    <row r="67" spans="1:14" s="153" customFormat="1" ht="12.75">
      <c r="A67" s="151"/>
      <c r="B67" s="145"/>
      <c r="C67" s="219" t="s">
        <v>250</v>
      </c>
      <c r="D67" s="6"/>
      <c r="E67" s="6"/>
      <c r="F67" s="152"/>
      <c r="I67" s="158"/>
      <c r="J67" s="152"/>
      <c r="K67" s="158"/>
      <c r="L67" s="152"/>
      <c r="M67" s="156"/>
      <c r="N67" s="151"/>
    </row>
    <row r="68" spans="1:14" s="153" customFormat="1" ht="12.75">
      <c r="A68" s="151"/>
      <c r="B68" s="145"/>
      <c r="D68" s="202" t="s">
        <v>171</v>
      </c>
      <c r="E68" s="6"/>
      <c r="F68" s="152"/>
      <c r="I68" s="220">
        <v>0.11</v>
      </c>
      <c r="J68" s="152"/>
      <c r="K68" s="220">
        <v>-0.02</v>
      </c>
      <c r="L68" s="220"/>
      <c r="M68" s="221">
        <f>SUM(H68:L68)</f>
        <v>0.09</v>
      </c>
      <c r="N68" s="151"/>
    </row>
    <row r="69" spans="1:14" s="153" customFormat="1" ht="12.75">
      <c r="A69" s="151"/>
      <c r="B69" s="145"/>
      <c r="D69" s="202" t="s">
        <v>55</v>
      </c>
      <c r="E69" s="6"/>
      <c r="F69" s="152"/>
      <c r="I69" s="220">
        <v>0.11</v>
      </c>
      <c r="J69" s="152"/>
      <c r="K69" s="220">
        <v>-0.02</v>
      </c>
      <c r="L69" s="220"/>
      <c r="M69" s="221">
        <f>SUM(H69:L69)</f>
        <v>0.09</v>
      </c>
      <c r="N69" s="151"/>
    </row>
    <row r="70" spans="1:14" s="153" customFormat="1" ht="12.75">
      <c r="A70" s="151"/>
      <c r="B70" s="145"/>
      <c r="D70" s="202"/>
      <c r="E70" s="6"/>
      <c r="F70" s="152"/>
      <c r="I70" s="220"/>
      <c r="J70" s="152"/>
      <c r="K70" s="220"/>
      <c r="L70" s="220"/>
      <c r="M70" s="221"/>
      <c r="N70" s="151"/>
    </row>
    <row r="71" spans="1:14" ht="12.75">
      <c r="A71" s="10"/>
      <c r="B71" s="145" t="s">
        <v>113</v>
      </c>
      <c r="C71" s="229" t="s">
        <v>105</v>
      </c>
      <c r="D71" s="160"/>
      <c r="E71" s="10"/>
      <c r="F71" s="10"/>
      <c r="G71" s="10"/>
      <c r="H71" s="10"/>
      <c r="I71" s="10"/>
      <c r="J71" s="10"/>
      <c r="K71" s="10"/>
      <c r="L71" s="10"/>
      <c r="M71" s="10"/>
      <c r="N71" s="10"/>
    </row>
    <row r="72" spans="1:14" ht="27" customHeight="1">
      <c r="A72" s="10"/>
      <c r="B72" s="63"/>
      <c r="C72" s="271" t="s">
        <v>295</v>
      </c>
      <c r="D72" s="271"/>
      <c r="E72" s="271"/>
      <c r="F72" s="271"/>
      <c r="G72" s="271"/>
      <c r="H72" s="271"/>
      <c r="I72" s="271"/>
      <c r="J72" s="271"/>
      <c r="K72" s="271"/>
      <c r="L72" s="271"/>
      <c r="M72" s="271"/>
      <c r="N72" s="10"/>
    </row>
    <row r="73" spans="1:14" ht="12.75">
      <c r="A73" s="10"/>
      <c r="B73" s="63"/>
      <c r="C73" s="10"/>
      <c r="D73" s="10"/>
      <c r="E73" s="10"/>
      <c r="F73" s="10"/>
      <c r="G73" s="10"/>
      <c r="H73" s="10"/>
      <c r="I73" s="10"/>
      <c r="J73" s="10"/>
      <c r="K73" s="10"/>
      <c r="L73" s="10"/>
      <c r="M73" s="10"/>
      <c r="N73" s="10"/>
    </row>
    <row r="74" spans="1:14" ht="12.75">
      <c r="A74" s="10"/>
      <c r="B74" s="159" t="s">
        <v>114</v>
      </c>
      <c r="C74" s="146" t="s">
        <v>106</v>
      </c>
      <c r="D74" s="146"/>
      <c r="E74" s="10"/>
      <c r="F74" s="10"/>
      <c r="G74" s="10"/>
      <c r="H74" s="10"/>
      <c r="I74" s="10"/>
      <c r="J74" s="10"/>
      <c r="K74" s="10"/>
      <c r="L74" s="10"/>
      <c r="M74" s="10"/>
      <c r="N74" s="10"/>
    </row>
    <row r="75" spans="1:14" ht="27.75" customHeight="1">
      <c r="A75" s="10"/>
      <c r="B75" s="159"/>
      <c r="C75" s="264" t="s">
        <v>240</v>
      </c>
      <c r="D75" s="264"/>
      <c r="E75" s="259"/>
      <c r="F75" s="259"/>
      <c r="G75" s="259"/>
      <c r="H75" s="259"/>
      <c r="I75" s="259"/>
      <c r="J75" s="259"/>
      <c r="K75" s="259"/>
      <c r="L75" s="259"/>
      <c r="M75" s="259"/>
      <c r="N75" s="10"/>
    </row>
    <row r="76" spans="1:14" ht="12.75">
      <c r="A76" s="10"/>
      <c r="B76" s="63"/>
      <c r="C76" s="10"/>
      <c r="D76" s="10"/>
      <c r="E76" s="10"/>
      <c r="F76" s="10"/>
      <c r="G76" s="10"/>
      <c r="H76" s="10"/>
      <c r="I76" s="10"/>
      <c r="J76" s="10"/>
      <c r="K76" s="10"/>
      <c r="L76" s="10"/>
      <c r="M76" s="10"/>
      <c r="N76" s="10"/>
    </row>
    <row r="77" spans="1:14" ht="12.75">
      <c r="A77" s="10"/>
      <c r="B77" s="159" t="s">
        <v>115</v>
      </c>
      <c r="C77" s="146" t="s">
        <v>107</v>
      </c>
      <c r="D77" s="146"/>
      <c r="E77" s="10"/>
      <c r="F77" s="10"/>
      <c r="G77" s="10"/>
      <c r="H77" s="10"/>
      <c r="I77" s="10"/>
      <c r="J77" s="10"/>
      <c r="K77" s="10"/>
      <c r="L77" s="10"/>
      <c r="M77" s="10"/>
      <c r="N77" s="10"/>
    </row>
    <row r="78" spans="1:14" ht="12.75">
      <c r="A78" s="10"/>
      <c r="B78" s="159"/>
      <c r="C78" s="264" t="s">
        <v>140</v>
      </c>
      <c r="D78" s="264"/>
      <c r="E78" s="264"/>
      <c r="F78" s="264"/>
      <c r="G78" s="264"/>
      <c r="H78" s="264"/>
      <c r="I78" s="264"/>
      <c r="J78" s="264"/>
      <c r="K78" s="264"/>
      <c r="L78" s="264"/>
      <c r="M78" s="264"/>
      <c r="N78" s="10"/>
    </row>
    <row r="79" spans="1:14" ht="12.75">
      <c r="A79" s="10"/>
      <c r="B79" s="63"/>
      <c r="C79" s="10"/>
      <c r="D79" s="10"/>
      <c r="E79" s="10"/>
      <c r="F79" s="10"/>
      <c r="G79" s="10"/>
      <c r="H79" s="10"/>
      <c r="I79" s="10"/>
      <c r="J79" s="10"/>
      <c r="K79" s="10"/>
      <c r="L79" s="10"/>
      <c r="M79" s="10"/>
      <c r="N79" s="10"/>
    </row>
    <row r="80" spans="1:14" ht="12.75">
      <c r="A80" s="10"/>
      <c r="B80" s="159" t="s">
        <v>116</v>
      </c>
      <c r="C80" s="146" t="s">
        <v>260</v>
      </c>
      <c r="D80" s="146"/>
      <c r="E80" s="230"/>
      <c r="F80" s="230"/>
      <c r="G80" s="10"/>
      <c r="H80" s="10"/>
      <c r="I80" s="10"/>
      <c r="J80" s="10"/>
      <c r="K80" s="10"/>
      <c r="L80" s="10"/>
      <c r="M80" s="10"/>
      <c r="N80" s="10"/>
    </row>
    <row r="81" spans="1:14" ht="12.75" customHeight="1">
      <c r="A81" s="10"/>
      <c r="B81" s="159"/>
      <c r="C81" s="260" t="s">
        <v>261</v>
      </c>
      <c r="D81" s="260"/>
      <c r="E81" s="260"/>
      <c r="F81" s="260"/>
      <c r="G81" s="260"/>
      <c r="H81" s="260"/>
      <c r="I81" s="260"/>
      <c r="J81" s="260"/>
      <c r="K81" s="260"/>
      <c r="L81" s="260"/>
      <c r="M81" s="260"/>
      <c r="N81" s="10"/>
    </row>
    <row r="82" spans="1:14" ht="12.75">
      <c r="A82" s="10"/>
      <c r="B82" s="63"/>
      <c r="C82" s="10"/>
      <c r="D82" s="10"/>
      <c r="E82" s="10"/>
      <c r="F82" s="10"/>
      <c r="G82" s="10"/>
      <c r="H82" s="10"/>
      <c r="I82" s="10"/>
      <c r="J82" s="10"/>
      <c r="K82" s="10"/>
      <c r="L82" s="10"/>
      <c r="M82" s="10"/>
      <c r="N82" s="10"/>
    </row>
    <row r="83" spans="1:14" ht="12.75">
      <c r="A83" s="10"/>
      <c r="B83" s="145" t="s">
        <v>117</v>
      </c>
      <c r="C83" s="151" t="s">
        <v>83</v>
      </c>
      <c r="D83" s="151"/>
      <c r="E83" s="10"/>
      <c r="F83" s="10"/>
      <c r="G83" s="10"/>
      <c r="H83" s="10"/>
      <c r="I83" s="10"/>
      <c r="J83" s="10"/>
      <c r="K83" s="10"/>
      <c r="L83" s="10"/>
      <c r="M83" s="10"/>
      <c r="N83" s="10"/>
    </row>
    <row r="84" spans="1:14" ht="12.75" customHeight="1">
      <c r="A84" s="10"/>
      <c r="B84" s="63"/>
      <c r="C84" s="259" t="s">
        <v>165</v>
      </c>
      <c r="D84" s="259"/>
      <c r="E84" s="259"/>
      <c r="F84" s="259"/>
      <c r="G84" s="259"/>
      <c r="H84" s="259"/>
      <c r="I84" s="259"/>
      <c r="J84" s="259"/>
      <c r="K84" s="259"/>
      <c r="L84" s="259"/>
      <c r="M84" s="259"/>
      <c r="N84" s="10"/>
    </row>
    <row r="85" spans="1:14" ht="12.75">
      <c r="A85" s="10"/>
      <c r="B85" s="63"/>
      <c r="C85" s="163"/>
      <c r="D85" s="163"/>
      <c r="E85" s="163"/>
      <c r="F85" s="163"/>
      <c r="G85" s="163"/>
      <c r="H85" s="163"/>
      <c r="I85" s="163"/>
      <c r="J85" s="163"/>
      <c r="K85" s="163"/>
      <c r="L85" s="163"/>
      <c r="M85" s="163"/>
      <c r="N85" s="10"/>
    </row>
    <row r="86" spans="1:14" ht="12.75">
      <c r="A86" s="10"/>
      <c r="B86" s="145" t="s">
        <v>118</v>
      </c>
      <c r="C86" s="151" t="s">
        <v>84</v>
      </c>
      <c r="D86" s="151"/>
      <c r="E86" s="10"/>
      <c r="F86" s="10"/>
      <c r="G86" s="10"/>
      <c r="H86" s="10"/>
      <c r="I86" s="10"/>
      <c r="J86" s="10"/>
      <c r="K86" s="10"/>
      <c r="L86" s="10"/>
      <c r="M86" s="10"/>
      <c r="N86" s="10"/>
    </row>
    <row r="87" spans="1:14" ht="42.75" customHeight="1">
      <c r="A87" s="10"/>
      <c r="B87" s="63"/>
      <c r="C87" s="259" t="s">
        <v>179</v>
      </c>
      <c r="D87" s="259"/>
      <c r="E87" s="259"/>
      <c r="F87" s="259"/>
      <c r="G87" s="259"/>
      <c r="H87" s="259"/>
      <c r="I87" s="259"/>
      <c r="J87" s="259"/>
      <c r="K87" s="259"/>
      <c r="L87" s="259"/>
      <c r="M87" s="259"/>
      <c r="N87" s="10"/>
    </row>
    <row r="88" spans="1:14" ht="12.75">
      <c r="A88" s="10"/>
      <c r="B88" s="63"/>
      <c r="C88" s="135"/>
      <c r="D88" s="135"/>
      <c r="E88" s="135"/>
      <c r="F88" s="135"/>
      <c r="G88" s="135"/>
      <c r="H88" s="135"/>
      <c r="I88" s="135"/>
      <c r="J88" s="135"/>
      <c r="K88" s="164" t="s">
        <v>157</v>
      </c>
      <c r="L88" s="164"/>
      <c r="M88" s="164" t="s">
        <v>157</v>
      </c>
      <c r="N88" s="10"/>
    </row>
    <row r="89" spans="1:14" ht="12.75">
      <c r="A89" s="10"/>
      <c r="B89" s="63"/>
      <c r="C89" s="135"/>
      <c r="D89" s="135"/>
      <c r="E89" s="135"/>
      <c r="F89" s="135"/>
      <c r="G89" s="135"/>
      <c r="H89" s="135"/>
      <c r="I89" s="135"/>
      <c r="J89" s="135"/>
      <c r="K89" s="164" t="s">
        <v>48</v>
      </c>
      <c r="L89" s="164"/>
      <c r="M89" s="164" t="s">
        <v>32</v>
      </c>
      <c r="N89" s="10"/>
    </row>
    <row r="90" spans="1:17" ht="12.75">
      <c r="A90" s="10"/>
      <c r="B90" s="63"/>
      <c r="C90" s="135"/>
      <c r="D90" s="135"/>
      <c r="E90" s="135"/>
      <c r="F90" s="135"/>
      <c r="G90" s="135"/>
      <c r="H90" s="135"/>
      <c r="I90" s="135"/>
      <c r="J90" s="135"/>
      <c r="K90" s="165" t="s">
        <v>18</v>
      </c>
      <c r="L90" s="164"/>
      <c r="M90" s="165" t="s">
        <v>18</v>
      </c>
      <c r="N90" s="10"/>
      <c r="P90" s="166"/>
      <c r="Q90" s="10"/>
    </row>
    <row r="91" spans="1:17" ht="12.75">
      <c r="A91" s="10"/>
      <c r="B91" s="63"/>
      <c r="C91" s="100" t="s">
        <v>158</v>
      </c>
      <c r="D91" s="135"/>
      <c r="E91" s="135"/>
      <c r="F91" s="135"/>
      <c r="G91" s="135"/>
      <c r="H91" s="135"/>
      <c r="I91" s="135"/>
      <c r="J91" s="135"/>
      <c r="K91" s="167">
        <v>19290</v>
      </c>
      <c r="L91" s="168"/>
      <c r="M91" s="167">
        <v>32817</v>
      </c>
      <c r="N91" s="10"/>
      <c r="P91" s="10"/>
      <c r="Q91" s="10"/>
    </row>
    <row r="92" spans="1:17" ht="12.75">
      <c r="A92" s="10"/>
      <c r="B92" s="63"/>
      <c r="C92" s="100" t="s">
        <v>160</v>
      </c>
      <c r="D92" s="135"/>
      <c r="E92" s="135"/>
      <c r="F92" s="135"/>
      <c r="G92" s="135"/>
      <c r="H92" s="135"/>
      <c r="I92" s="135"/>
      <c r="J92" s="135"/>
      <c r="K92" s="167">
        <v>1889</v>
      </c>
      <c r="L92" s="168"/>
      <c r="M92" s="167">
        <v>2945</v>
      </c>
      <c r="N92" s="10"/>
      <c r="P92" s="10"/>
      <c r="Q92" s="10"/>
    </row>
    <row r="93" spans="1:17" ht="12.75">
      <c r="A93" s="10"/>
      <c r="B93" s="63"/>
      <c r="C93" s="100" t="s">
        <v>159</v>
      </c>
      <c r="D93" s="135"/>
      <c r="E93" s="135"/>
      <c r="F93" s="135"/>
      <c r="G93" s="135"/>
      <c r="H93" s="135"/>
      <c r="I93" s="135"/>
      <c r="J93" s="135"/>
      <c r="K93" s="167">
        <v>5776</v>
      </c>
      <c r="L93" s="168"/>
      <c r="M93" s="167">
        <v>10371</v>
      </c>
      <c r="N93" s="10"/>
      <c r="P93" s="10"/>
      <c r="Q93" s="10"/>
    </row>
    <row r="94" spans="1:17" ht="12.75">
      <c r="A94" s="10"/>
      <c r="B94" s="63"/>
      <c r="C94" s="100" t="s">
        <v>161</v>
      </c>
      <c r="D94" s="135"/>
      <c r="E94" s="135"/>
      <c r="F94" s="135"/>
      <c r="G94" s="135"/>
      <c r="H94" s="135"/>
      <c r="I94" s="135"/>
      <c r="J94" s="135"/>
      <c r="K94" s="167">
        <v>857</v>
      </c>
      <c r="L94" s="168"/>
      <c r="M94" s="167">
        <v>8557</v>
      </c>
      <c r="N94" s="10"/>
      <c r="P94" s="10"/>
      <c r="Q94" s="10"/>
    </row>
    <row r="95" spans="1:17" ht="12.75">
      <c r="A95" s="10"/>
      <c r="B95" s="63"/>
      <c r="C95" s="100" t="s">
        <v>174</v>
      </c>
      <c r="D95" s="135"/>
      <c r="E95" s="135"/>
      <c r="F95" s="135"/>
      <c r="G95" s="135"/>
      <c r="H95" s="135"/>
      <c r="I95" s="135"/>
      <c r="J95" s="135"/>
      <c r="K95" s="167">
        <v>1302</v>
      </c>
      <c r="L95" s="168"/>
      <c r="M95" s="167">
        <v>3459</v>
      </c>
      <c r="N95" s="10"/>
      <c r="P95" s="10"/>
      <c r="Q95" s="10"/>
    </row>
    <row r="96" spans="1:17" ht="13.5" thickBot="1">
      <c r="A96" s="10"/>
      <c r="B96" s="63"/>
      <c r="C96" s="100"/>
      <c r="D96" s="135"/>
      <c r="E96" s="135"/>
      <c r="F96" s="135"/>
      <c r="G96" s="135"/>
      <c r="H96" s="135"/>
      <c r="I96" s="135"/>
      <c r="J96" s="135"/>
      <c r="K96" s="169">
        <f>SUM(K91:K95)</f>
        <v>29114</v>
      </c>
      <c r="L96" s="169"/>
      <c r="M96" s="169">
        <f>SUM(M91:M95)</f>
        <v>58149</v>
      </c>
      <c r="N96" s="10"/>
      <c r="P96" s="10"/>
      <c r="Q96" s="10"/>
    </row>
    <row r="97" spans="1:17" ht="6" customHeight="1" thickTop="1">
      <c r="A97" s="10"/>
      <c r="B97" s="63"/>
      <c r="C97" s="10"/>
      <c r="D97" s="10"/>
      <c r="E97" s="10"/>
      <c r="F97" s="10"/>
      <c r="G97" s="10"/>
      <c r="H97" s="10"/>
      <c r="I97" s="10"/>
      <c r="J97" s="10"/>
      <c r="K97" s="10"/>
      <c r="L97" s="10"/>
      <c r="M97" s="10"/>
      <c r="N97" s="10"/>
      <c r="P97" s="10"/>
      <c r="Q97" s="10"/>
    </row>
    <row r="98" spans="1:14" ht="40.5" customHeight="1">
      <c r="A98" s="10"/>
      <c r="B98" s="63"/>
      <c r="C98" s="259" t="s">
        <v>166</v>
      </c>
      <c r="D98" s="259"/>
      <c r="E98" s="259"/>
      <c r="F98" s="259"/>
      <c r="G98" s="259"/>
      <c r="H98" s="259"/>
      <c r="I98" s="259"/>
      <c r="J98" s="259"/>
      <c r="K98" s="259"/>
      <c r="L98" s="259"/>
      <c r="M98" s="259"/>
      <c r="N98" s="10"/>
    </row>
    <row r="99" spans="1:14" ht="12.75">
      <c r="A99" s="10"/>
      <c r="B99" s="63"/>
      <c r="C99" s="161"/>
      <c r="D99" s="161"/>
      <c r="E99" s="161"/>
      <c r="F99" s="161"/>
      <c r="G99" s="161"/>
      <c r="H99" s="161"/>
      <c r="I99" s="161"/>
      <c r="J99" s="161"/>
      <c r="K99" s="161"/>
      <c r="L99" s="161"/>
      <c r="M99" s="161"/>
      <c r="N99" s="10"/>
    </row>
    <row r="100" spans="1:14" ht="12.75">
      <c r="A100" s="10"/>
      <c r="B100" s="145" t="s">
        <v>119</v>
      </c>
      <c r="C100" s="146" t="s">
        <v>85</v>
      </c>
      <c r="D100" s="146"/>
      <c r="E100" s="10"/>
      <c r="F100" s="10"/>
      <c r="G100" s="10"/>
      <c r="H100" s="10"/>
      <c r="I100" s="10"/>
      <c r="J100" s="10"/>
      <c r="K100" s="10"/>
      <c r="L100" s="10"/>
      <c r="M100" s="10"/>
      <c r="N100" s="10"/>
    </row>
    <row r="101" spans="1:14" ht="26.25" customHeight="1">
      <c r="A101" s="10"/>
      <c r="B101" s="63"/>
      <c r="C101" s="268" t="s">
        <v>274</v>
      </c>
      <c r="D101" s="268"/>
      <c r="E101" s="268"/>
      <c r="F101" s="268"/>
      <c r="G101" s="268"/>
      <c r="H101" s="268"/>
      <c r="I101" s="268"/>
      <c r="J101" s="268"/>
      <c r="K101" s="268"/>
      <c r="L101" s="268"/>
      <c r="M101" s="268"/>
      <c r="N101" s="10"/>
    </row>
    <row r="102" spans="1:14" ht="12.75" customHeight="1">
      <c r="A102" s="10"/>
      <c r="B102" s="63"/>
      <c r="C102" s="135"/>
      <c r="D102" s="135"/>
      <c r="E102" s="135"/>
      <c r="F102" s="135"/>
      <c r="G102" s="135"/>
      <c r="H102" s="135"/>
      <c r="I102" s="135"/>
      <c r="J102" s="135"/>
      <c r="K102" s="135"/>
      <c r="L102" s="135"/>
      <c r="M102" s="135"/>
      <c r="N102" s="10"/>
    </row>
    <row r="103" spans="1:14" ht="12.75">
      <c r="A103" s="10"/>
      <c r="B103" s="170" t="s">
        <v>120</v>
      </c>
      <c r="C103" s="171" t="s">
        <v>86</v>
      </c>
      <c r="D103" s="171"/>
      <c r="E103" s="172"/>
      <c r="F103" s="172"/>
      <c r="G103" s="24"/>
      <c r="H103" s="10"/>
      <c r="I103" s="10"/>
      <c r="J103" s="10"/>
      <c r="K103" s="10"/>
      <c r="L103" s="10"/>
      <c r="M103" s="10"/>
      <c r="N103" s="10"/>
    </row>
    <row r="104" spans="1:14" ht="42.75" customHeight="1">
      <c r="A104" s="10"/>
      <c r="B104" s="63"/>
      <c r="C104" s="263" t="s">
        <v>296</v>
      </c>
      <c r="D104" s="263"/>
      <c r="E104" s="263"/>
      <c r="F104" s="263"/>
      <c r="G104" s="263"/>
      <c r="H104" s="263"/>
      <c r="I104" s="263"/>
      <c r="J104" s="263"/>
      <c r="K104" s="263"/>
      <c r="L104" s="263"/>
      <c r="M104" s="263"/>
      <c r="N104" s="10"/>
    </row>
    <row r="105" spans="1:14" ht="6" customHeight="1">
      <c r="A105" s="10"/>
      <c r="B105" s="63"/>
      <c r="C105" s="10"/>
      <c r="D105" s="10"/>
      <c r="E105" s="10"/>
      <c r="F105" s="10"/>
      <c r="G105" s="10"/>
      <c r="H105" s="10"/>
      <c r="I105" s="10"/>
      <c r="J105" s="10"/>
      <c r="K105" s="10"/>
      <c r="L105" s="10"/>
      <c r="M105" s="10"/>
      <c r="N105" s="10"/>
    </row>
    <row r="106" spans="1:14" ht="12.75" customHeight="1">
      <c r="A106" s="10"/>
      <c r="B106" s="63"/>
      <c r="C106" s="268" t="s">
        <v>9</v>
      </c>
      <c r="D106" s="268"/>
      <c r="E106" s="268"/>
      <c r="F106" s="268"/>
      <c r="G106" s="268"/>
      <c r="H106" s="268"/>
      <c r="I106" s="268"/>
      <c r="J106" s="268"/>
      <c r="K106" s="268"/>
      <c r="L106" s="268"/>
      <c r="M106" s="268"/>
      <c r="N106" s="10"/>
    </row>
    <row r="107" spans="1:14" ht="12.75">
      <c r="A107" s="10"/>
      <c r="B107" s="63"/>
      <c r="C107" s="10"/>
      <c r="D107" s="10"/>
      <c r="E107" s="10"/>
      <c r="F107" s="10"/>
      <c r="G107" s="10"/>
      <c r="H107" s="10"/>
      <c r="I107" s="10"/>
      <c r="J107" s="10"/>
      <c r="K107" s="10"/>
      <c r="L107" s="10"/>
      <c r="M107" s="10"/>
      <c r="N107" s="10"/>
    </row>
    <row r="108" spans="1:14" ht="12.75">
      <c r="A108" s="10"/>
      <c r="B108" s="173" t="s">
        <v>121</v>
      </c>
      <c r="C108" s="173" t="s">
        <v>90</v>
      </c>
      <c r="D108" s="24"/>
      <c r="E108" s="24"/>
      <c r="F108" s="10"/>
      <c r="G108" s="10"/>
      <c r="H108" s="10"/>
      <c r="I108" s="10"/>
      <c r="J108" s="10"/>
      <c r="K108" s="10"/>
      <c r="L108" s="10"/>
      <c r="M108" s="10"/>
      <c r="N108" s="10"/>
    </row>
    <row r="109" spans="1:14" ht="16.5" customHeight="1">
      <c r="A109" s="10"/>
      <c r="B109" s="145"/>
      <c r="C109" s="174" t="s">
        <v>108</v>
      </c>
      <c r="D109" s="100"/>
      <c r="E109" s="100"/>
      <c r="F109" s="100"/>
      <c r="G109" s="100"/>
      <c r="H109" s="100"/>
      <c r="I109" s="100"/>
      <c r="J109" s="100"/>
      <c r="K109" s="100"/>
      <c r="L109" s="100"/>
      <c r="M109" s="100"/>
      <c r="N109" s="10"/>
    </row>
    <row r="110" spans="1:14" ht="12.75">
      <c r="A110" s="10"/>
      <c r="B110" s="63"/>
      <c r="C110" s="10"/>
      <c r="D110" s="10"/>
      <c r="E110" s="10"/>
      <c r="F110" s="10"/>
      <c r="G110" s="10"/>
      <c r="H110" s="10"/>
      <c r="I110" s="10"/>
      <c r="J110" s="10"/>
      <c r="K110" s="175" t="s">
        <v>48</v>
      </c>
      <c r="L110" s="175"/>
      <c r="M110" s="175" t="s">
        <v>87</v>
      </c>
      <c r="N110" s="10"/>
    </row>
    <row r="111" spans="1:14" ht="12.75">
      <c r="A111" s="10"/>
      <c r="B111" s="63"/>
      <c r="C111" s="10"/>
      <c r="D111" s="10"/>
      <c r="E111" s="10"/>
      <c r="F111" s="10"/>
      <c r="G111" s="10"/>
      <c r="H111" s="10"/>
      <c r="I111" s="10"/>
      <c r="J111" s="10"/>
      <c r="K111" s="175" t="s">
        <v>89</v>
      </c>
      <c r="L111" s="175"/>
      <c r="M111" s="175" t="s">
        <v>88</v>
      </c>
      <c r="N111" s="10"/>
    </row>
    <row r="112" spans="1:14" ht="12.75">
      <c r="A112" s="10"/>
      <c r="B112" s="63"/>
      <c r="C112" s="10"/>
      <c r="D112" s="10"/>
      <c r="E112" s="10"/>
      <c r="F112" s="10"/>
      <c r="G112" s="10"/>
      <c r="H112" s="10"/>
      <c r="I112" s="10"/>
      <c r="J112" s="10"/>
      <c r="K112" s="176" t="str">
        <f>'IS'!I15</f>
        <v>31/12/2007</v>
      </c>
      <c r="L112" s="176"/>
      <c r="M112" s="176" t="s">
        <v>239</v>
      </c>
      <c r="N112" s="10"/>
    </row>
    <row r="113" spans="1:14" ht="12.75">
      <c r="A113" s="10"/>
      <c r="B113" s="63"/>
      <c r="C113" s="10"/>
      <c r="D113" s="10"/>
      <c r="E113" s="10"/>
      <c r="F113" s="10"/>
      <c r="G113" s="10"/>
      <c r="H113" s="10"/>
      <c r="I113" s="10"/>
      <c r="J113" s="10"/>
      <c r="K113" s="177" t="s">
        <v>18</v>
      </c>
      <c r="L113" s="177"/>
      <c r="M113" s="177" t="s">
        <v>18</v>
      </c>
      <c r="N113" s="10"/>
    </row>
    <row r="114" spans="1:14" ht="12.75">
      <c r="A114" s="10"/>
      <c r="B114" s="63"/>
      <c r="C114" s="178" t="s">
        <v>37</v>
      </c>
      <c r="D114" s="178"/>
      <c r="E114" s="24"/>
      <c r="F114" s="24"/>
      <c r="G114" s="24"/>
      <c r="H114" s="24"/>
      <c r="I114" s="24"/>
      <c r="J114" s="24"/>
      <c r="K114" s="179">
        <v>661</v>
      </c>
      <c r="L114" s="24"/>
      <c r="M114" s="24">
        <v>2338</v>
      </c>
      <c r="N114" s="10"/>
    </row>
    <row r="115" spans="1:14" ht="6" customHeight="1">
      <c r="A115" s="10"/>
      <c r="B115" s="63"/>
      <c r="C115" s="10"/>
      <c r="D115" s="10"/>
      <c r="E115" s="10"/>
      <c r="F115" s="10"/>
      <c r="G115" s="10"/>
      <c r="H115" s="10"/>
      <c r="I115" s="10"/>
      <c r="J115" s="10"/>
      <c r="K115" s="10"/>
      <c r="L115" s="10"/>
      <c r="M115" s="10"/>
      <c r="N115" s="10"/>
    </row>
    <row r="116" spans="1:14" ht="12.75" customHeight="1">
      <c r="A116" s="10"/>
      <c r="B116" s="25"/>
      <c r="C116" s="262" t="s">
        <v>242</v>
      </c>
      <c r="D116" s="262"/>
      <c r="E116" s="262"/>
      <c r="F116" s="262"/>
      <c r="G116" s="262"/>
      <c r="H116" s="262"/>
      <c r="I116" s="262"/>
      <c r="J116" s="262"/>
      <c r="K116" s="262"/>
      <c r="L116" s="262"/>
      <c r="M116" s="262"/>
      <c r="N116" s="10"/>
    </row>
    <row r="117" spans="1:14" ht="12.75">
      <c r="A117" s="10"/>
      <c r="B117" s="25"/>
      <c r="C117" s="180"/>
      <c r="D117" s="145"/>
      <c r="E117" s="145"/>
      <c r="F117" s="145"/>
      <c r="G117" s="145"/>
      <c r="H117" s="145"/>
      <c r="I117" s="145"/>
      <c r="J117" s="145"/>
      <c r="K117" s="145"/>
      <c r="L117" s="145"/>
      <c r="M117" s="145"/>
      <c r="N117" s="10"/>
    </row>
    <row r="118" spans="1:14" ht="12.75">
      <c r="A118" s="10"/>
      <c r="B118" s="145" t="s">
        <v>164</v>
      </c>
      <c r="C118" s="180"/>
      <c r="D118" s="145"/>
      <c r="E118" s="145"/>
      <c r="F118" s="145"/>
      <c r="G118" s="145"/>
      <c r="H118" s="145"/>
      <c r="I118" s="145"/>
      <c r="J118" s="145"/>
      <c r="K118" s="145"/>
      <c r="L118" s="145"/>
      <c r="M118" s="145"/>
      <c r="N118" s="10"/>
    </row>
    <row r="119" spans="1:14" ht="12.75">
      <c r="A119" s="10"/>
      <c r="B119" s="25"/>
      <c r="C119" s="180"/>
      <c r="D119" s="145"/>
      <c r="E119" s="145"/>
      <c r="F119" s="145"/>
      <c r="G119" s="145"/>
      <c r="H119" s="145"/>
      <c r="I119" s="145"/>
      <c r="J119" s="145"/>
      <c r="K119" s="145"/>
      <c r="L119" s="145"/>
      <c r="M119" s="145"/>
      <c r="N119" s="10"/>
    </row>
    <row r="120" spans="1:14" ht="12.75">
      <c r="A120" s="10"/>
      <c r="B120" s="145" t="s">
        <v>122</v>
      </c>
      <c r="C120" s="145" t="s">
        <v>109</v>
      </c>
      <c r="D120" s="145"/>
      <c r="E120" s="145"/>
      <c r="F120" s="145"/>
      <c r="G120" s="145"/>
      <c r="H120" s="145"/>
      <c r="I120" s="145"/>
      <c r="J120" s="145"/>
      <c r="K120" s="145"/>
      <c r="L120" s="145"/>
      <c r="M120" s="145"/>
      <c r="N120" s="10"/>
    </row>
    <row r="121" spans="1:16" ht="53.25" customHeight="1">
      <c r="A121" s="10"/>
      <c r="B121" s="63"/>
      <c r="C121" s="261" t="s">
        <v>297</v>
      </c>
      <c r="D121" s="261"/>
      <c r="E121" s="261"/>
      <c r="F121" s="261"/>
      <c r="G121" s="261"/>
      <c r="H121" s="261"/>
      <c r="I121" s="261"/>
      <c r="J121" s="261"/>
      <c r="K121" s="261"/>
      <c r="L121" s="261"/>
      <c r="M121" s="261"/>
      <c r="N121" s="10"/>
      <c r="P121" s="232"/>
    </row>
    <row r="122" spans="1:14" ht="12.75">
      <c r="A122" s="10"/>
      <c r="B122" s="63"/>
      <c r="C122" s="181"/>
      <c r="D122" s="181"/>
      <c r="E122" s="181"/>
      <c r="F122" s="181"/>
      <c r="G122" s="181"/>
      <c r="H122" s="181"/>
      <c r="I122" s="181"/>
      <c r="J122" s="181"/>
      <c r="K122" s="181"/>
      <c r="L122" s="181"/>
      <c r="M122" s="181"/>
      <c r="N122" s="10"/>
    </row>
    <row r="123" spans="1:14" ht="15" customHeight="1">
      <c r="A123" s="10"/>
      <c r="B123" s="173" t="s">
        <v>123</v>
      </c>
      <c r="C123" s="182" t="s">
        <v>135</v>
      </c>
      <c r="D123" s="10"/>
      <c r="E123" s="10"/>
      <c r="F123" s="10"/>
      <c r="G123" s="10"/>
      <c r="H123" s="10"/>
      <c r="I123" s="10"/>
      <c r="J123" s="10"/>
      <c r="K123" s="10"/>
      <c r="L123" s="10"/>
      <c r="M123" s="10"/>
      <c r="N123" s="10"/>
    </row>
    <row r="124" spans="1:14" ht="40.5" customHeight="1">
      <c r="A124" s="10"/>
      <c r="B124" s="63"/>
      <c r="C124" s="261" t="s">
        <v>287</v>
      </c>
      <c r="D124" s="261"/>
      <c r="E124" s="261"/>
      <c r="F124" s="261"/>
      <c r="G124" s="261"/>
      <c r="H124" s="261"/>
      <c r="I124" s="261"/>
      <c r="J124" s="261"/>
      <c r="K124" s="261"/>
      <c r="L124" s="261"/>
      <c r="M124" s="261"/>
      <c r="N124" s="10"/>
    </row>
    <row r="125" spans="1:14" ht="12.75">
      <c r="A125" s="10"/>
      <c r="B125" s="63"/>
      <c r="C125" s="100"/>
      <c r="D125" s="100"/>
      <c r="E125" s="100"/>
      <c r="F125" s="100"/>
      <c r="G125" s="100"/>
      <c r="H125" s="100"/>
      <c r="I125" s="100"/>
      <c r="J125" s="100"/>
      <c r="K125" s="100"/>
      <c r="L125" s="100"/>
      <c r="M125" s="100"/>
      <c r="N125" s="10"/>
    </row>
    <row r="126" spans="1:14" ht="12.75">
      <c r="A126" s="10"/>
      <c r="B126" s="173" t="s">
        <v>124</v>
      </c>
      <c r="C126" s="151" t="s">
        <v>91</v>
      </c>
      <c r="D126" s="10"/>
      <c r="E126" s="10"/>
      <c r="F126" s="10"/>
      <c r="G126" s="10"/>
      <c r="H126" s="10"/>
      <c r="I126" s="10"/>
      <c r="J126" s="10"/>
      <c r="K126" s="10"/>
      <c r="L126" s="10"/>
      <c r="M126" s="10"/>
      <c r="N126" s="10"/>
    </row>
    <row r="127" spans="1:14" ht="27" customHeight="1">
      <c r="A127" s="10"/>
      <c r="B127" s="63"/>
      <c r="C127" s="259" t="s">
        <v>256</v>
      </c>
      <c r="D127" s="259"/>
      <c r="E127" s="259"/>
      <c r="F127" s="259"/>
      <c r="G127" s="259"/>
      <c r="H127" s="259"/>
      <c r="I127" s="259"/>
      <c r="J127" s="259"/>
      <c r="K127" s="259"/>
      <c r="L127" s="259"/>
      <c r="M127" s="259"/>
      <c r="N127" s="10"/>
    </row>
    <row r="128" spans="1:14" ht="12.75">
      <c r="A128" s="10"/>
      <c r="B128" s="63"/>
      <c r="C128" s="10"/>
      <c r="D128" s="10"/>
      <c r="E128" s="10"/>
      <c r="F128" s="10"/>
      <c r="G128" s="10"/>
      <c r="H128" s="10"/>
      <c r="I128" s="10"/>
      <c r="J128" s="10"/>
      <c r="K128" s="10"/>
      <c r="L128" s="10"/>
      <c r="M128" s="10"/>
      <c r="N128" s="10"/>
    </row>
    <row r="129" spans="1:14" ht="12.75">
      <c r="A129" s="10"/>
      <c r="B129" s="145" t="s">
        <v>125</v>
      </c>
      <c r="C129" s="151" t="s">
        <v>92</v>
      </c>
      <c r="D129" s="10"/>
      <c r="E129" s="10"/>
      <c r="F129" s="10"/>
      <c r="G129" s="10"/>
      <c r="H129" s="10"/>
      <c r="I129" s="10"/>
      <c r="J129" s="10"/>
      <c r="K129" s="10"/>
      <c r="L129" s="10"/>
      <c r="M129" s="10"/>
      <c r="N129" s="10"/>
    </row>
    <row r="130" spans="1:14" ht="12.75">
      <c r="A130" s="10"/>
      <c r="B130" s="63"/>
      <c r="C130" s="10" t="s">
        <v>229</v>
      </c>
      <c r="D130" s="10"/>
      <c r="E130" s="10"/>
      <c r="F130" s="10"/>
      <c r="G130" s="10"/>
      <c r="H130" s="10"/>
      <c r="I130" s="10"/>
      <c r="J130" s="10"/>
      <c r="K130" s="10"/>
      <c r="L130" s="10"/>
      <c r="M130" s="10"/>
      <c r="N130" s="10"/>
    </row>
    <row r="131" spans="1:14" ht="12.75">
      <c r="A131" s="10"/>
      <c r="B131" s="63"/>
      <c r="C131" s="10"/>
      <c r="D131" s="10"/>
      <c r="E131" s="10"/>
      <c r="F131" s="10"/>
      <c r="G131" s="10"/>
      <c r="H131" s="10"/>
      <c r="I131" s="10"/>
      <c r="J131" s="10"/>
      <c r="K131" s="10"/>
      <c r="L131" s="10"/>
      <c r="M131" s="10"/>
      <c r="N131" s="10"/>
    </row>
    <row r="132" spans="1:14" ht="12.75">
      <c r="A132" s="10"/>
      <c r="B132" s="145" t="s">
        <v>126</v>
      </c>
      <c r="C132" s="151" t="s">
        <v>24</v>
      </c>
      <c r="D132" s="151"/>
      <c r="E132" s="10"/>
      <c r="F132" s="10"/>
      <c r="G132" s="10"/>
      <c r="H132" s="10"/>
      <c r="I132" s="10"/>
      <c r="J132" s="10"/>
      <c r="K132" s="10"/>
      <c r="L132" s="10"/>
      <c r="M132" s="10"/>
      <c r="N132" s="10"/>
    </row>
    <row r="133" spans="1:18" ht="12.75">
      <c r="A133" s="10"/>
      <c r="B133" s="63"/>
      <c r="C133" s="69" t="s">
        <v>275</v>
      </c>
      <c r="D133" s="69"/>
      <c r="E133" s="10"/>
      <c r="F133" s="10"/>
      <c r="G133" s="10"/>
      <c r="H133" s="10"/>
      <c r="I133" s="10"/>
      <c r="J133" s="10"/>
      <c r="K133" s="10"/>
      <c r="L133" s="10"/>
      <c r="M133" s="10"/>
      <c r="N133" s="10"/>
      <c r="R133" s="8" t="s">
        <v>17</v>
      </c>
    </row>
    <row r="134" spans="1:14" ht="12.75">
      <c r="A134" s="10"/>
      <c r="B134" s="63"/>
      <c r="C134" s="10"/>
      <c r="D134" s="10"/>
      <c r="E134" s="10"/>
      <c r="F134" s="10"/>
      <c r="G134" s="10"/>
      <c r="H134" s="25"/>
      <c r="I134" s="25"/>
      <c r="J134" s="10"/>
      <c r="K134" s="25" t="s">
        <v>157</v>
      </c>
      <c r="L134" s="10"/>
      <c r="M134" s="25" t="s">
        <v>157</v>
      </c>
      <c r="N134" s="10"/>
    </row>
    <row r="135" spans="1:14" ht="12.75">
      <c r="A135" s="10"/>
      <c r="B135" s="63"/>
      <c r="C135" s="10"/>
      <c r="D135" s="10"/>
      <c r="E135" s="10"/>
      <c r="F135" s="10"/>
      <c r="G135" s="10"/>
      <c r="H135" s="25"/>
      <c r="I135" s="25"/>
      <c r="J135" s="10"/>
      <c r="K135" s="25" t="s">
        <v>48</v>
      </c>
      <c r="L135" s="10"/>
      <c r="M135" s="25" t="s">
        <v>32</v>
      </c>
      <c r="N135" s="10"/>
    </row>
    <row r="136" spans="1:14" ht="12.75">
      <c r="A136" s="10"/>
      <c r="B136" s="63"/>
      <c r="C136" s="10"/>
      <c r="D136" s="10"/>
      <c r="E136" s="10"/>
      <c r="F136" s="10"/>
      <c r="G136" s="10"/>
      <c r="H136" s="25"/>
      <c r="I136" s="25"/>
      <c r="J136" s="10"/>
      <c r="K136" s="27" t="s">
        <v>12</v>
      </c>
      <c r="L136" s="166"/>
      <c r="M136" s="27" t="s">
        <v>12</v>
      </c>
      <c r="N136" s="10"/>
    </row>
    <row r="137" spans="1:14" ht="12.75">
      <c r="A137" s="10"/>
      <c r="B137" s="63"/>
      <c r="C137" s="69" t="s">
        <v>39</v>
      </c>
      <c r="D137" s="10"/>
      <c r="E137" s="10"/>
      <c r="F137" s="10"/>
      <c r="G137" s="10"/>
      <c r="H137" s="36"/>
      <c r="I137" s="35"/>
      <c r="J137" s="10"/>
      <c r="K137" s="183">
        <v>-23</v>
      </c>
      <c r="L137" s="10"/>
      <c r="M137" s="36">
        <v>-47</v>
      </c>
      <c r="N137" s="10"/>
    </row>
    <row r="138" spans="1:14" ht="12.75">
      <c r="A138" s="10"/>
      <c r="B138" s="63"/>
      <c r="C138" s="69" t="s">
        <v>176</v>
      </c>
      <c r="D138" s="10"/>
      <c r="E138" s="10"/>
      <c r="F138" s="10"/>
      <c r="G138" s="10"/>
      <c r="H138" s="36"/>
      <c r="I138" s="35"/>
      <c r="J138" s="10"/>
      <c r="K138" s="183">
        <v>0</v>
      </c>
      <c r="L138" s="10"/>
      <c r="M138" s="36">
        <v>69</v>
      </c>
      <c r="N138" s="10"/>
    </row>
    <row r="139" spans="1:14" ht="12.75">
      <c r="A139" s="10"/>
      <c r="B139" s="63"/>
      <c r="C139" s="69" t="s">
        <v>40</v>
      </c>
      <c r="D139" s="10"/>
      <c r="E139" s="10"/>
      <c r="F139" s="10"/>
      <c r="G139" s="10"/>
      <c r="H139" s="184"/>
      <c r="I139" s="185"/>
      <c r="J139" s="10"/>
      <c r="K139" s="186">
        <v>-47</v>
      </c>
      <c r="L139" s="10"/>
      <c r="M139" s="36">
        <v>-72</v>
      </c>
      <c r="N139" s="10"/>
    </row>
    <row r="140" spans="1:14" ht="13.5" thickBot="1">
      <c r="A140" s="10"/>
      <c r="B140" s="63"/>
      <c r="C140" s="10"/>
      <c r="D140" s="10"/>
      <c r="E140" s="10"/>
      <c r="F140" s="10"/>
      <c r="G140" s="10"/>
      <c r="H140" s="36"/>
      <c r="I140" s="36"/>
      <c r="J140" s="10"/>
      <c r="K140" s="187">
        <f>SUM(K137:K139)</f>
        <v>-70</v>
      </c>
      <c r="L140" s="10"/>
      <c r="M140" s="188">
        <f>SUM(M137:M139)</f>
        <v>-50</v>
      </c>
      <c r="N140" s="10"/>
    </row>
    <row r="141" spans="1:14" ht="6" customHeight="1" thickTop="1">
      <c r="A141" s="10"/>
      <c r="B141" s="63"/>
      <c r="C141" s="10"/>
      <c r="D141" s="10"/>
      <c r="E141" s="10"/>
      <c r="F141" s="10"/>
      <c r="G141" s="10"/>
      <c r="H141" s="36"/>
      <c r="I141" s="36"/>
      <c r="J141" s="10"/>
      <c r="K141" s="183"/>
      <c r="L141" s="10"/>
      <c r="M141" s="36"/>
      <c r="N141" s="10"/>
    </row>
    <row r="142" spans="1:25" ht="40.5" customHeight="1">
      <c r="A142" s="10"/>
      <c r="B142" s="63"/>
      <c r="C142" s="264" t="s">
        <v>298</v>
      </c>
      <c r="D142" s="264"/>
      <c r="E142" s="264"/>
      <c r="F142" s="264"/>
      <c r="G142" s="264"/>
      <c r="H142" s="264"/>
      <c r="I142" s="264"/>
      <c r="J142" s="264"/>
      <c r="K142" s="264"/>
      <c r="L142" s="264"/>
      <c r="M142" s="264"/>
      <c r="N142" s="10"/>
      <c r="O142" s="264"/>
      <c r="P142" s="264"/>
      <c r="Q142" s="264"/>
      <c r="R142" s="264"/>
      <c r="S142" s="264"/>
      <c r="T142" s="264"/>
      <c r="U142" s="264"/>
      <c r="V142" s="264"/>
      <c r="W142" s="264"/>
      <c r="X142" s="264"/>
      <c r="Y142" s="264"/>
    </row>
    <row r="143" spans="1:14" ht="12.75">
      <c r="A143" s="10"/>
      <c r="B143" s="63"/>
      <c r="C143" s="152"/>
      <c r="D143" s="152"/>
      <c r="E143" s="152"/>
      <c r="F143" s="152"/>
      <c r="G143" s="152"/>
      <c r="H143" s="152"/>
      <c r="I143" s="152"/>
      <c r="J143" s="152"/>
      <c r="K143" s="152"/>
      <c r="L143" s="152"/>
      <c r="M143" s="152"/>
      <c r="N143" s="10"/>
    </row>
    <row r="144" spans="1:14" ht="12.75">
      <c r="A144" s="10"/>
      <c r="B144" s="173" t="s">
        <v>127</v>
      </c>
      <c r="C144" s="171" t="s">
        <v>93</v>
      </c>
      <c r="D144" s="24"/>
      <c r="E144" s="24"/>
      <c r="F144" s="24"/>
      <c r="G144" s="24"/>
      <c r="H144" s="10"/>
      <c r="I144" s="10"/>
      <c r="J144" s="10"/>
      <c r="K144" s="10"/>
      <c r="L144" s="10"/>
      <c r="M144" s="10"/>
      <c r="N144" s="10"/>
    </row>
    <row r="145" spans="1:14" ht="12.75" customHeight="1">
      <c r="A145" s="10"/>
      <c r="B145" s="173"/>
      <c r="C145" s="264" t="s">
        <v>243</v>
      </c>
      <c r="D145" s="264"/>
      <c r="E145" s="264"/>
      <c r="F145" s="264"/>
      <c r="G145" s="264"/>
      <c r="H145" s="264"/>
      <c r="I145" s="264"/>
      <c r="J145" s="264"/>
      <c r="K145" s="264"/>
      <c r="L145" s="264"/>
      <c r="M145" s="264"/>
      <c r="N145" s="10"/>
    </row>
    <row r="146" spans="1:14" ht="12.75">
      <c r="A146" s="10"/>
      <c r="B146" s="63"/>
      <c r="C146" s="174"/>
      <c r="D146" s="174"/>
      <c r="E146" s="174"/>
      <c r="F146" s="174"/>
      <c r="G146" s="174"/>
      <c r="H146" s="174"/>
      <c r="I146" s="174"/>
      <c r="J146" s="174"/>
      <c r="K146" s="174"/>
      <c r="L146" s="174"/>
      <c r="M146" s="174"/>
      <c r="N146" s="10"/>
    </row>
    <row r="147" spans="1:14" ht="12.75">
      <c r="A147" s="10"/>
      <c r="B147" s="145" t="s">
        <v>128</v>
      </c>
      <c r="C147" s="151" t="s">
        <v>94</v>
      </c>
      <c r="D147" s="10"/>
      <c r="E147" s="10"/>
      <c r="F147" s="10"/>
      <c r="G147" s="10"/>
      <c r="H147" s="10"/>
      <c r="I147" s="10"/>
      <c r="J147" s="10"/>
      <c r="K147" s="10"/>
      <c r="L147" s="10"/>
      <c r="M147" s="10"/>
      <c r="N147" s="10"/>
    </row>
    <row r="148" spans="1:14" ht="12.75" customHeight="1">
      <c r="A148" s="10"/>
      <c r="B148" s="63"/>
      <c r="C148" s="268" t="s">
        <v>95</v>
      </c>
      <c r="D148" s="268"/>
      <c r="E148" s="268"/>
      <c r="F148" s="268"/>
      <c r="G148" s="268"/>
      <c r="H148" s="268"/>
      <c r="I148" s="268"/>
      <c r="J148" s="268"/>
      <c r="K148" s="268"/>
      <c r="L148" s="268"/>
      <c r="M148" s="268"/>
      <c r="N148" s="10"/>
    </row>
    <row r="149" spans="1:14" ht="12.75">
      <c r="A149" s="10"/>
      <c r="B149" s="63"/>
      <c r="C149" s="10"/>
      <c r="D149" s="10"/>
      <c r="E149" s="10"/>
      <c r="F149" s="10"/>
      <c r="G149" s="10"/>
      <c r="H149" s="10"/>
      <c r="I149" s="10"/>
      <c r="J149" s="10"/>
      <c r="K149" s="10"/>
      <c r="L149" s="10"/>
      <c r="M149" s="10"/>
      <c r="N149" s="10"/>
    </row>
    <row r="150" spans="1:14" ht="12.75">
      <c r="A150" s="10"/>
      <c r="B150" s="145" t="s">
        <v>129</v>
      </c>
      <c r="C150" s="151" t="s">
        <v>96</v>
      </c>
      <c r="D150" s="10"/>
      <c r="E150" s="10"/>
      <c r="F150" s="10"/>
      <c r="G150" s="10"/>
      <c r="H150" s="10"/>
      <c r="I150" s="10"/>
      <c r="J150" s="10"/>
      <c r="K150" s="10"/>
      <c r="L150" s="10"/>
      <c r="M150" s="10"/>
      <c r="N150" s="10"/>
    </row>
    <row r="151" spans="1:14" s="189" customFormat="1" ht="12.75" customHeight="1">
      <c r="A151" s="100"/>
      <c r="B151" s="174"/>
      <c r="C151" s="275" t="s">
        <v>276</v>
      </c>
      <c r="D151" s="275"/>
      <c r="E151" s="275"/>
      <c r="F151" s="275"/>
      <c r="G151" s="275"/>
      <c r="H151" s="275"/>
      <c r="I151" s="275"/>
      <c r="J151" s="275"/>
      <c r="K151" s="275"/>
      <c r="L151" s="275"/>
      <c r="M151" s="275"/>
      <c r="N151" s="100"/>
    </row>
    <row r="152" spans="1:14" s="189" customFormat="1" ht="12.75">
      <c r="A152" s="100"/>
      <c r="B152" s="174"/>
      <c r="C152" s="162"/>
      <c r="D152" s="162"/>
      <c r="E152" s="162"/>
      <c r="F152" s="162"/>
      <c r="G152" s="162"/>
      <c r="H152" s="162"/>
      <c r="I152" s="162"/>
      <c r="J152" s="162"/>
      <c r="K152" s="162"/>
      <c r="L152" s="162"/>
      <c r="M152" s="162"/>
      <c r="N152" s="100"/>
    </row>
    <row r="153" spans="1:14" ht="12.75">
      <c r="A153" s="10"/>
      <c r="B153" s="159" t="s">
        <v>130</v>
      </c>
      <c r="C153" s="146" t="s">
        <v>97</v>
      </c>
      <c r="D153" s="10"/>
      <c r="E153" s="10"/>
      <c r="F153" s="10"/>
      <c r="G153" s="10"/>
      <c r="H153" s="10"/>
      <c r="I153" s="10"/>
      <c r="J153" s="10"/>
      <c r="K153" s="10"/>
      <c r="L153" s="10"/>
      <c r="M153" s="10"/>
      <c r="N153" s="10"/>
    </row>
    <row r="154" spans="1:14" ht="12.75" customHeight="1">
      <c r="A154" s="10"/>
      <c r="B154" s="63"/>
      <c r="C154" s="277" t="s">
        <v>277</v>
      </c>
      <c r="D154" s="277"/>
      <c r="E154" s="277"/>
      <c r="F154" s="277"/>
      <c r="G154" s="277"/>
      <c r="H154" s="277"/>
      <c r="I154" s="277"/>
      <c r="J154" s="277"/>
      <c r="K154" s="277"/>
      <c r="L154" s="277"/>
      <c r="M154" s="277"/>
      <c r="N154" s="10"/>
    </row>
    <row r="155" spans="1:14" ht="12.75">
      <c r="A155" s="10"/>
      <c r="B155" s="63"/>
      <c r="C155" s="69"/>
      <c r="D155" s="69"/>
      <c r="E155" s="69"/>
      <c r="F155" s="10"/>
      <c r="G155" s="190"/>
      <c r="H155" s="10"/>
      <c r="I155" s="190"/>
      <c r="J155" s="10"/>
      <c r="K155" s="73" t="s">
        <v>21</v>
      </c>
      <c r="L155" s="10"/>
      <c r="M155" s="73" t="s">
        <v>22</v>
      </c>
      <c r="N155" s="10"/>
    </row>
    <row r="156" spans="1:14" ht="12.75">
      <c r="A156" s="10"/>
      <c r="B156" s="63"/>
      <c r="C156" s="69" t="s">
        <v>49</v>
      </c>
      <c r="D156" s="191" t="s">
        <v>36</v>
      </c>
      <c r="E156" s="191"/>
      <c r="F156" s="10"/>
      <c r="G156" s="190"/>
      <c r="H156" s="10"/>
      <c r="I156" s="190"/>
      <c r="J156" s="10"/>
      <c r="K156" s="190" t="s">
        <v>18</v>
      </c>
      <c r="L156" s="10"/>
      <c r="M156" s="190" t="s">
        <v>18</v>
      </c>
      <c r="N156" s="10"/>
    </row>
    <row r="157" spans="1:14" ht="12.75">
      <c r="A157" s="10"/>
      <c r="B157" s="63"/>
      <c r="C157" s="69"/>
      <c r="D157" s="69" t="s">
        <v>23</v>
      </c>
      <c r="E157" s="69"/>
      <c r="F157" s="10"/>
      <c r="G157" s="192"/>
      <c r="H157" s="10"/>
      <c r="I157" s="193"/>
      <c r="J157" s="10"/>
      <c r="K157" s="192">
        <v>0</v>
      </c>
      <c r="L157" s="10"/>
      <c r="M157" s="193">
        <v>9306</v>
      </c>
      <c r="N157" s="10"/>
    </row>
    <row r="158" spans="1:14" ht="12.75">
      <c r="A158" s="10"/>
      <c r="B158" s="63"/>
      <c r="C158" s="69"/>
      <c r="D158" s="69" t="s">
        <v>144</v>
      </c>
      <c r="E158" s="69"/>
      <c r="F158" s="10"/>
      <c r="G158" s="192"/>
      <c r="H158" s="10"/>
      <c r="I158" s="193"/>
      <c r="J158" s="10"/>
      <c r="K158" s="192">
        <v>0</v>
      </c>
      <c r="L158" s="10"/>
      <c r="M158" s="193">
        <v>37355</v>
      </c>
      <c r="N158" s="10"/>
    </row>
    <row r="159" spans="1:14" ht="12.75">
      <c r="A159" s="10"/>
      <c r="B159" s="63"/>
      <c r="C159" s="69"/>
      <c r="D159" s="69" t="s">
        <v>42</v>
      </c>
      <c r="E159" s="69"/>
      <c r="F159" s="10"/>
      <c r="G159" s="192"/>
      <c r="H159" s="10"/>
      <c r="I159" s="193"/>
      <c r="J159" s="10"/>
      <c r="K159" s="192">
        <v>0</v>
      </c>
      <c r="L159" s="10"/>
      <c r="M159" s="193">
        <v>339</v>
      </c>
      <c r="N159" s="10"/>
    </row>
    <row r="160" spans="1:14" ht="12.75">
      <c r="A160" s="10"/>
      <c r="B160" s="63"/>
      <c r="C160" s="69"/>
      <c r="D160" s="69" t="s">
        <v>41</v>
      </c>
      <c r="E160" s="69"/>
      <c r="F160" s="10"/>
      <c r="G160" s="192"/>
      <c r="H160" s="10"/>
      <c r="I160" s="193"/>
      <c r="J160" s="10"/>
      <c r="K160" s="192">
        <v>0</v>
      </c>
      <c r="L160" s="10"/>
      <c r="M160" s="193">
        <v>1000</v>
      </c>
      <c r="N160" s="10"/>
    </row>
    <row r="161" spans="1:14" ht="12.75" hidden="1">
      <c r="A161" s="10"/>
      <c r="B161" s="63"/>
      <c r="C161" s="69"/>
      <c r="D161" s="69" t="s">
        <v>175</v>
      </c>
      <c r="E161" s="69"/>
      <c r="F161" s="10"/>
      <c r="G161" s="192"/>
      <c r="H161" s="10"/>
      <c r="I161" s="193"/>
      <c r="J161" s="10"/>
      <c r="K161" s="192">
        <v>0</v>
      </c>
      <c r="L161" s="10"/>
      <c r="M161" s="193">
        <v>0</v>
      </c>
      <c r="N161" s="10"/>
    </row>
    <row r="162" spans="1:14" ht="12.75">
      <c r="A162" s="10"/>
      <c r="B162" s="63"/>
      <c r="C162" s="69"/>
      <c r="D162" s="69" t="s">
        <v>10</v>
      </c>
      <c r="E162" s="69"/>
      <c r="F162" s="10"/>
      <c r="G162" s="192"/>
      <c r="H162" s="10"/>
      <c r="I162" s="193"/>
      <c r="J162" s="10"/>
      <c r="K162" s="184">
        <v>2332</v>
      </c>
      <c r="L162" s="10"/>
      <c r="M162" s="193">
        <v>0</v>
      </c>
      <c r="N162" s="10"/>
    </row>
    <row r="163" spans="1:14" ht="12.75">
      <c r="A163" s="10"/>
      <c r="B163" s="63"/>
      <c r="C163" s="69"/>
      <c r="D163" s="69" t="s">
        <v>43</v>
      </c>
      <c r="E163" s="69"/>
      <c r="F163" s="10"/>
      <c r="G163" s="193"/>
      <c r="H163" s="10"/>
      <c r="I163" s="184"/>
      <c r="J163" s="10"/>
      <c r="K163" s="193">
        <v>398</v>
      </c>
      <c r="L163" s="10"/>
      <c r="M163" s="184">
        <v>0</v>
      </c>
      <c r="N163" s="10"/>
    </row>
    <row r="164" spans="1:14" ht="13.5" thickBot="1">
      <c r="A164" s="10"/>
      <c r="B164" s="63"/>
      <c r="C164" s="69"/>
      <c r="D164" s="69"/>
      <c r="E164" s="69"/>
      <c r="F164" s="10"/>
      <c r="G164" s="193"/>
      <c r="H164" s="10"/>
      <c r="I164" s="193"/>
      <c r="J164" s="10"/>
      <c r="K164" s="194">
        <f>SUM(K157:K163)</f>
        <v>2730</v>
      </c>
      <c r="L164" s="10"/>
      <c r="M164" s="194">
        <f>SUM(M157:M163)</f>
        <v>48000</v>
      </c>
      <c r="N164" s="10"/>
    </row>
    <row r="165" spans="1:14" ht="13.5" thickTop="1">
      <c r="A165" s="10"/>
      <c r="B165" s="63"/>
      <c r="C165" s="69" t="s">
        <v>26</v>
      </c>
      <c r="D165" s="191" t="s">
        <v>46</v>
      </c>
      <c r="E165" s="191"/>
      <c r="F165" s="10"/>
      <c r="G165" s="193"/>
      <c r="H165" s="10"/>
      <c r="I165" s="193"/>
      <c r="J165" s="10"/>
      <c r="K165" s="193"/>
      <c r="L165" s="10"/>
      <c r="M165" s="193"/>
      <c r="N165" s="10"/>
    </row>
    <row r="166" spans="1:14" ht="12.75">
      <c r="A166" s="10"/>
      <c r="B166" s="63"/>
      <c r="C166" s="69"/>
      <c r="D166" s="69" t="s">
        <v>152</v>
      </c>
      <c r="E166" s="191"/>
      <c r="F166" s="10"/>
      <c r="G166" s="193"/>
      <c r="H166" s="10"/>
      <c r="I166" s="193"/>
      <c r="J166" s="10"/>
      <c r="K166" s="193">
        <v>3644</v>
      </c>
      <c r="L166" s="10"/>
      <c r="M166" s="193">
        <v>0</v>
      </c>
      <c r="N166" s="10"/>
    </row>
    <row r="167" spans="1:14" ht="12.75">
      <c r="A167" s="10"/>
      <c r="B167" s="63"/>
      <c r="C167" s="69"/>
      <c r="D167" s="69" t="s">
        <v>47</v>
      </c>
      <c r="E167" s="69"/>
      <c r="F167" s="10"/>
      <c r="G167" s="10"/>
      <c r="H167" s="10"/>
      <c r="I167" s="10"/>
      <c r="J167" s="10"/>
      <c r="K167" s="193">
        <v>10</v>
      </c>
      <c r="L167" s="10"/>
      <c r="M167" s="184">
        <v>0</v>
      </c>
      <c r="N167" s="10"/>
    </row>
    <row r="168" spans="1:14" ht="13.5" thickBot="1">
      <c r="A168" s="10"/>
      <c r="B168" s="63"/>
      <c r="C168" s="69"/>
      <c r="D168" s="69"/>
      <c r="E168" s="69"/>
      <c r="F168" s="10"/>
      <c r="G168" s="10"/>
      <c r="H168" s="10"/>
      <c r="I168" s="10"/>
      <c r="J168" s="10"/>
      <c r="K168" s="142">
        <f>SUM(K166:K167)</f>
        <v>3654</v>
      </c>
      <c r="L168" s="10"/>
      <c r="M168" s="195">
        <f>SUM(M166:M167)</f>
        <v>0</v>
      </c>
      <c r="N168" s="10"/>
    </row>
    <row r="169" spans="1:14" ht="13.5" thickTop="1">
      <c r="A169" s="10"/>
      <c r="B169" s="63"/>
      <c r="C169" s="69" t="s">
        <v>180</v>
      </c>
      <c r="D169" s="69" t="s">
        <v>181</v>
      </c>
      <c r="E169" s="69"/>
      <c r="F169" s="10"/>
      <c r="G169" s="10"/>
      <c r="H169" s="10"/>
      <c r="I169" s="10"/>
      <c r="J169" s="10"/>
      <c r="K169" s="10"/>
      <c r="L169" s="10"/>
      <c r="M169" s="184"/>
      <c r="N169" s="10"/>
    </row>
    <row r="170" spans="1:14" ht="9" customHeight="1">
      <c r="A170" s="10"/>
      <c r="B170" s="63"/>
      <c r="C170" s="69"/>
      <c r="D170" s="69"/>
      <c r="E170" s="69"/>
      <c r="F170" s="10"/>
      <c r="G170" s="10"/>
      <c r="H170" s="10"/>
      <c r="I170" s="10"/>
      <c r="J170" s="10"/>
      <c r="K170" s="10"/>
      <c r="L170" s="10"/>
      <c r="M170" s="184"/>
      <c r="N170" s="10"/>
    </row>
    <row r="171" spans="1:14" ht="12.75">
      <c r="A171" s="10"/>
      <c r="B171" s="170" t="s">
        <v>131</v>
      </c>
      <c r="C171" s="171" t="s">
        <v>136</v>
      </c>
      <c r="D171" s="172"/>
      <c r="E171" s="24"/>
      <c r="F171" s="24"/>
      <c r="G171" s="24"/>
      <c r="H171" s="24"/>
      <c r="I171" s="24"/>
      <c r="J171" s="24"/>
      <c r="K171" s="24"/>
      <c r="L171" s="24"/>
      <c r="M171" s="24"/>
      <c r="N171" s="10"/>
    </row>
    <row r="172" spans="1:14" s="61" customFormat="1" ht="12.75" customHeight="1">
      <c r="A172" s="10"/>
      <c r="B172" s="196"/>
      <c r="C172" s="276" t="s">
        <v>293</v>
      </c>
      <c r="D172" s="276"/>
      <c r="E172" s="276"/>
      <c r="F172" s="276"/>
      <c r="G172" s="276"/>
      <c r="H172" s="276"/>
      <c r="I172" s="276"/>
      <c r="J172" s="276"/>
      <c r="K172" s="276"/>
      <c r="L172" s="276"/>
      <c r="M172" s="276"/>
      <c r="N172" s="10"/>
    </row>
    <row r="173" spans="1:14" s="61" customFormat="1" ht="12.75">
      <c r="A173" s="10"/>
      <c r="B173" s="196"/>
      <c r="C173" s="197"/>
      <c r="D173" s="197"/>
      <c r="E173" s="197"/>
      <c r="F173" s="197"/>
      <c r="G173" s="197"/>
      <c r="H173" s="197"/>
      <c r="I173" s="197"/>
      <c r="J173" s="197"/>
      <c r="K173" s="197"/>
      <c r="L173" s="197"/>
      <c r="M173" s="197"/>
      <c r="N173" s="10"/>
    </row>
    <row r="174" spans="1:14" ht="12.75">
      <c r="A174" s="10"/>
      <c r="B174" s="145" t="s">
        <v>132</v>
      </c>
      <c r="C174" s="146" t="s">
        <v>98</v>
      </c>
      <c r="D174" s="10"/>
      <c r="E174" s="10"/>
      <c r="F174" s="10"/>
      <c r="G174" s="10"/>
      <c r="H174" s="10"/>
      <c r="I174" s="10"/>
      <c r="J174" s="10"/>
      <c r="K174" s="10"/>
      <c r="L174" s="10"/>
      <c r="M174" s="10"/>
      <c r="N174" s="10"/>
    </row>
    <row r="175" spans="1:14" ht="12.75" customHeight="1">
      <c r="A175" s="10"/>
      <c r="B175" s="145"/>
      <c r="C175" s="273" t="s">
        <v>280</v>
      </c>
      <c r="D175" s="273"/>
      <c r="E175" s="273"/>
      <c r="F175" s="273"/>
      <c r="G175" s="273"/>
      <c r="H175" s="273"/>
      <c r="I175" s="273"/>
      <c r="J175" s="273"/>
      <c r="K175" s="273"/>
      <c r="L175" s="273"/>
      <c r="M175" s="273"/>
      <c r="N175" s="10"/>
    </row>
    <row r="176" spans="1:14" ht="12.75">
      <c r="A176" s="10"/>
      <c r="B176" s="145"/>
      <c r="C176" s="100"/>
      <c r="D176" s="100"/>
      <c r="E176" s="100"/>
      <c r="F176" s="100"/>
      <c r="G176" s="100"/>
      <c r="H176" s="100"/>
      <c r="I176" s="100"/>
      <c r="J176" s="100"/>
      <c r="K176" s="100"/>
      <c r="L176" s="100"/>
      <c r="M176" s="100"/>
      <c r="N176" s="10"/>
    </row>
    <row r="177" spans="1:14" ht="12.75">
      <c r="A177" s="10"/>
      <c r="B177" s="159" t="s">
        <v>133</v>
      </c>
      <c r="C177" s="171" t="s">
        <v>27</v>
      </c>
      <c r="D177" s="10"/>
      <c r="E177" s="10"/>
      <c r="F177" s="10"/>
      <c r="G177" s="10"/>
      <c r="H177" s="10"/>
      <c r="I177" s="10"/>
      <c r="J177" s="10"/>
      <c r="K177" s="10"/>
      <c r="L177" s="10"/>
      <c r="M177" s="10"/>
      <c r="N177" s="10"/>
    </row>
    <row r="178" spans="1:14" ht="12.75" customHeight="1">
      <c r="A178" s="10"/>
      <c r="B178" s="159"/>
      <c r="C178" s="263" t="s">
        <v>177</v>
      </c>
      <c r="D178" s="263"/>
      <c r="E178" s="263"/>
      <c r="F178" s="263"/>
      <c r="G178" s="263"/>
      <c r="H178" s="263"/>
      <c r="I178" s="263"/>
      <c r="J178" s="263"/>
      <c r="K178" s="263"/>
      <c r="L178" s="263"/>
      <c r="M178" s="263"/>
      <c r="N178" s="10"/>
    </row>
    <row r="179" spans="1:14" ht="12.75">
      <c r="A179" s="10"/>
      <c r="B179" s="63"/>
      <c r="C179" s="10"/>
      <c r="D179" s="10"/>
      <c r="E179" s="10"/>
      <c r="F179" s="10"/>
      <c r="G179" s="10"/>
      <c r="H179" s="10"/>
      <c r="I179" s="10"/>
      <c r="J179" s="10"/>
      <c r="K179" s="10"/>
      <c r="L179" s="10"/>
      <c r="M179" s="10"/>
      <c r="N179" s="10"/>
    </row>
    <row r="180" spans="1:14" ht="12.75">
      <c r="A180" s="10"/>
      <c r="B180" s="145" t="s">
        <v>134</v>
      </c>
      <c r="C180" s="151" t="s">
        <v>288</v>
      </c>
      <c r="D180" s="10"/>
      <c r="E180" s="10"/>
      <c r="F180" s="10"/>
      <c r="G180" s="64"/>
      <c r="H180" s="64"/>
      <c r="I180" s="64"/>
      <c r="J180" s="10"/>
      <c r="K180" s="64"/>
      <c r="L180" s="64"/>
      <c r="M180" s="64"/>
      <c r="N180" s="10"/>
    </row>
    <row r="181" spans="1:14" ht="12.75">
      <c r="A181" s="10"/>
      <c r="B181" s="25"/>
      <c r="C181" s="10"/>
      <c r="D181" s="10"/>
      <c r="E181" s="10"/>
      <c r="F181" s="10"/>
      <c r="G181" s="10"/>
      <c r="H181" s="25"/>
      <c r="I181" s="25"/>
      <c r="J181" s="10"/>
      <c r="K181" s="25" t="s">
        <v>28</v>
      </c>
      <c r="L181" s="10"/>
      <c r="M181" s="25" t="s">
        <v>28</v>
      </c>
      <c r="N181" s="10"/>
    </row>
    <row r="182" spans="1:14" ht="12.75">
      <c r="A182" s="10"/>
      <c r="B182" s="25"/>
      <c r="C182" s="10"/>
      <c r="D182" s="10"/>
      <c r="E182" s="10"/>
      <c r="F182" s="10"/>
      <c r="G182" s="10"/>
      <c r="H182" s="25"/>
      <c r="I182" s="25"/>
      <c r="J182" s="10"/>
      <c r="K182" s="27" t="s">
        <v>232</v>
      </c>
      <c r="L182" s="10"/>
      <c r="M182" s="27" t="s">
        <v>233</v>
      </c>
      <c r="N182" s="10"/>
    </row>
    <row r="183" spans="1:14" ht="12.75">
      <c r="A183" s="10"/>
      <c r="B183" s="25"/>
      <c r="C183" s="10" t="s">
        <v>289</v>
      </c>
      <c r="D183" s="10"/>
      <c r="E183" s="10"/>
      <c r="F183" s="10"/>
      <c r="G183" s="10"/>
      <c r="H183" s="10"/>
      <c r="I183" s="10"/>
      <c r="J183" s="10"/>
      <c r="K183" s="81">
        <f>+'IS'!E37</f>
        <v>121</v>
      </c>
      <c r="L183" s="77"/>
      <c r="M183" s="81">
        <f>'IS'!I37</f>
        <v>291</v>
      </c>
      <c r="N183" s="10"/>
    </row>
    <row r="184" spans="1:14" ht="12.75">
      <c r="A184" s="10"/>
      <c r="B184" s="25"/>
      <c r="C184" s="10"/>
      <c r="D184" s="10"/>
      <c r="E184" s="10"/>
      <c r="F184" s="10"/>
      <c r="G184" s="10"/>
      <c r="H184" s="10"/>
      <c r="I184" s="10"/>
      <c r="J184" s="10"/>
      <c r="K184" s="10"/>
      <c r="L184" s="10"/>
      <c r="M184" s="10"/>
      <c r="N184" s="10"/>
    </row>
    <row r="185" spans="1:14" ht="12.75">
      <c r="A185" s="10"/>
      <c r="B185" s="25"/>
      <c r="C185" s="10" t="s">
        <v>137</v>
      </c>
      <c r="D185" s="10"/>
      <c r="E185" s="10"/>
      <c r="F185" s="10"/>
      <c r="G185" s="10"/>
      <c r="H185" s="10"/>
      <c r="I185" s="10"/>
      <c r="J185" s="10"/>
      <c r="K185" s="10"/>
      <c r="L185" s="10"/>
      <c r="M185" s="10"/>
      <c r="N185" s="10"/>
    </row>
    <row r="186" spans="1:14" ht="12.75">
      <c r="A186" s="10"/>
      <c r="B186" s="25"/>
      <c r="C186" s="10"/>
      <c r="D186" s="10" t="s">
        <v>138</v>
      </c>
      <c r="E186" s="10"/>
      <c r="F186" s="10"/>
      <c r="G186" s="10"/>
      <c r="H186" s="10"/>
      <c r="I186" s="10"/>
      <c r="J186" s="10"/>
      <c r="K186" s="24">
        <v>42097</v>
      </c>
      <c r="L186" s="10"/>
      <c r="M186" s="10">
        <v>42097</v>
      </c>
      <c r="N186" s="10"/>
    </row>
    <row r="187" spans="1:14" ht="12.75">
      <c r="A187" s="10"/>
      <c r="B187" s="25"/>
      <c r="C187" s="10"/>
      <c r="D187" s="10" t="s">
        <v>139</v>
      </c>
      <c r="E187" s="10"/>
      <c r="F187" s="10"/>
      <c r="G187" s="10"/>
      <c r="H187" s="10"/>
      <c r="I187" s="10"/>
      <c r="J187" s="10"/>
      <c r="K187" s="99">
        <v>0</v>
      </c>
      <c r="L187" s="41"/>
      <c r="M187" s="99">
        <v>0</v>
      </c>
      <c r="N187" s="10"/>
    </row>
    <row r="188" spans="1:14" ht="12.75">
      <c r="A188" s="10"/>
      <c r="B188" s="25"/>
      <c r="C188" s="10"/>
      <c r="D188" s="10" t="s">
        <v>149</v>
      </c>
      <c r="E188" s="10"/>
      <c r="F188" s="10"/>
      <c r="G188" s="10"/>
      <c r="H188" s="10"/>
      <c r="I188" s="10"/>
      <c r="J188" s="10"/>
      <c r="K188" s="10">
        <f>SUM(K186:K187)</f>
        <v>42097</v>
      </c>
      <c r="L188" s="10"/>
      <c r="M188" s="10">
        <f>M186+M187</f>
        <v>42097</v>
      </c>
      <c r="N188" s="10"/>
    </row>
    <row r="189" spans="1:14" ht="12.75">
      <c r="A189" s="10"/>
      <c r="B189" s="25"/>
      <c r="C189" s="10"/>
      <c r="D189" s="100" t="s">
        <v>162</v>
      </c>
      <c r="E189" s="10"/>
      <c r="F189" s="10"/>
      <c r="G189" s="10"/>
      <c r="H189" s="10"/>
      <c r="I189" s="10"/>
      <c r="J189" s="10"/>
      <c r="K189" s="81">
        <v>-5160</v>
      </c>
      <c r="L189" s="77"/>
      <c r="M189" s="81">
        <v>-5160</v>
      </c>
      <c r="N189" s="10"/>
    </row>
    <row r="190" spans="1:14" ht="13.5" thickBot="1">
      <c r="A190" s="10"/>
      <c r="B190" s="25"/>
      <c r="C190" s="10"/>
      <c r="D190" s="100" t="s">
        <v>163</v>
      </c>
      <c r="E190" s="10"/>
      <c r="F190" s="10"/>
      <c r="G190" s="10"/>
      <c r="H190" s="10"/>
      <c r="I190" s="10"/>
      <c r="J190" s="10"/>
      <c r="K190" s="198">
        <f>+K188+K189</f>
        <v>36937</v>
      </c>
      <c r="L190" s="24"/>
      <c r="M190" s="198">
        <f>+M188+M189</f>
        <v>36937</v>
      </c>
      <c r="N190" s="10"/>
    </row>
    <row r="191" spans="1:14" ht="12.75">
      <c r="A191" s="10"/>
      <c r="B191" s="25"/>
      <c r="C191" s="199"/>
      <c r="D191" s="199"/>
      <c r="E191" s="199"/>
      <c r="F191" s="199"/>
      <c r="G191" s="10"/>
      <c r="H191" s="10"/>
      <c r="I191" s="10"/>
      <c r="J191" s="10"/>
      <c r="K191" s="10"/>
      <c r="L191" s="10"/>
      <c r="M191" s="10"/>
      <c r="N191" s="10"/>
    </row>
    <row r="192" spans="1:14" ht="12.75">
      <c r="A192" s="10"/>
      <c r="B192" s="25"/>
      <c r="C192" s="10" t="s">
        <v>290</v>
      </c>
      <c r="D192" s="10"/>
      <c r="E192" s="10"/>
      <c r="F192" s="10"/>
      <c r="G192" s="10"/>
      <c r="H192" s="10"/>
      <c r="I192" s="41"/>
      <c r="J192" s="10"/>
      <c r="K192" s="41">
        <f>+K183/K188*100</f>
        <v>0.29</v>
      </c>
      <c r="L192" s="10"/>
      <c r="M192" s="41">
        <f>+M183/M188*100</f>
        <v>0.69</v>
      </c>
      <c r="N192" s="10"/>
    </row>
    <row r="193" spans="1:14" ht="12.75">
      <c r="A193" s="10"/>
      <c r="B193" s="25"/>
      <c r="C193" s="10"/>
      <c r="D193" s="10"/>
      <c r="E193" s="10"/>
      <c r="F193" s="10"/>
      <c r="G193" s="10"/>
      <c r="H193" s="10"/>
      <c r="I193" s="41"/>
      <c r="J193" s="10"/>
      <c r="K193" s="10"/>
      <c r="L193" s="10"/>
      <c r="M193" s="41"/>
      <c r="N193" s="10"/>
    </row>
    <row r="194" spans="1:14" ht="12.75">
      <c r="A194" s="10"/>
      <c r="B194" s="25"/>
      <c r="C194" s="10" t="s">
        <v>291</v>
      </c>
      <c r="D194" s="10"/>
      <c r="E194" s="10"/>
      <c r="F194" s="10"/>
      <c r="G194" s="10"/>
      <c r="H194" s="10"/>
      <c r="I194" s="41"/>
      <c r="J194" s="10"/>
      <c r="K194" s="41">
        <f>IF(K190&lt;K188,K192,K183/K190*100)</f>
        <v>0.29</v>
      </c>
      <c r="L194" s="24"/>
      <c r="M194" s="41">
        <f>IF(M190&lt;M188,M192,M183/M190*100)</f>
        <v>0.69</v>
      </c>
      <c r="N194" s="10"/>
    </row>
    <row r="195" spans="1:14" ht="6" customHeight="1">
      <c r="A195" s="10"/>
      <c r="B195" s="25"/>
      <c r="C195" s="10"/>
      <c r="D195" s="10"/>
      <c r="E195" s="10"/>
      <c r="F195" s="10"/>
      <c r="G195" s="10"/>
      <c r="H195" s="10"/>
      <c r="I195" s="41"/>
      <c r="J195" s="10"/>
      <c r="K195" s="200"/>
      <c r="L195" s="24"/>
      <c r="M195" s="200"/>
      <c r="N195" s="10"/>
    </row>
    <row r="196" spans="1:14" ht="38.25" customHeight="1">
      <c r="A196" s="10"/>
      <c r="B196" s="25"/>
      <c r="C196" s="274" t="s">
        <v>292</v>
      </c>
      <c r="D196" s="274"/>
      <c r="E196" s="274"/>
      <c r="F196" s="274"/>
      <c r="G196" s="274"/>
      <c r="H196" s="274"/>
      <c r="I196" s="274"/>
      <c r="J196" s="274"/>
      <c r="K196" s="274"/>
      <c r="L196" s="274"/>
      <c r="M196" s="274"/>
      <c r="N196" s="10"/>
    </row>
    <row r="197" spans="1:14" ht="12.75">
      <c r="A197" s="10"/>
      <c r="B197" s="25"/>
      <c r="C197" s="201"/>
      <c r="D197" s="201"/>
      <c r="E197" s="201"/>
      <c r="F197" s="201"/>
      <c r="G197" s="201"/>
      <c r="H197" s="201"/>
      <c r="I197" s="201"/>
      <c r="J197" s="201"/>
      <c r="K197" s="201"/>
      <c r="L197" s="201"/>
      <c r="M197" s="201"/>
      <c r="N197" s="10"/>
    </row>
    <row r="198" spans="1:14" ht="12.75">
      <c r="A198" s="10"/>
      <c r="B198" s="151" t="s">
        <v>150</v>
      </c>
      <c r="C198" s="10"/>
      <c r="D198" s="10"/>
      <c r="E198" s="10"/>
      <c r="F198" s="10"/>
      <c r="G198" s="10"/>
      <c r="H198" s="10"/>
      <c r="I198" s="10"/>
      <c r="J198" s="10"/>
      <c r="K198" s="10"/>
      <c r="L198" s="10"/>
      <c r="M198" s="10"/>
      <c r="N198" s="10"/>
    </row>
    <row r="199" spans="1:14" ht="27.75" customHeight="1">
      <c r="A199" s="10"/>
      <c r="B199" s="25"/>
      <c r="C199" s="272" t="s">
        <v>278</v>
      </c>
      <c r="D199" s="272"/>
      <c r="E199" s="272"/>
      <c r="F199" s="272"/>
      <c r="G199" s="272"/>
      <c r="H199" s="272"/>
      <c r="I199" s="272"/>
      <c r="J199" s="272"/>
      <c r="K199" s="272"/>
      <c r="L199" s="272"/>
      <c r="M199" s="272"/>
      <c r="N199" s="10"/>
    </row>
    <row r="200" spans="1:14" ht="12.75">
      <c r="A200" s="10"/>
      <c r="B200" s="25"/>
      <c r="C200" s="10"/>
      <c r="D200" s="10"/>
      <c r="E200" s="10"/>
      <c r="F200" s="10"/>
      <c r="G200" s="10"/>
      <c r="H200" s="10"/>
      <c r="I200" s="10"/>
      <c r="J200" s="10"/>
      <c r="K200" s="10"/>
      <c r="L200" s="10"/>
      <c r="M200" s="10"/>
      <c r="N200" s="10"/>
    </row>
    <row r="201" spans="1:14" ht="12.75">
      <c r="A201" s="10"/>
      <c r="B201" s="145" t="s">
        <v>13</v>
      </c>
      <c r="C201" s="10"/>
      <c r="D201" s="10"/>
      <c r="E201" s="10"/>
      <c r="F201" s="10"/>
      <c r="G201" s="10"/>
      <c r="H201" s="10"/>
      <c r="I201" s="10"/>
      <c r="J201" s="10"/>
      <c r="K201" s="10"/>
      <c r="L201" s="10"/>
      <c r="M201" s="10"/>
      <c r="N201" s="10"/>
    </row>
    <row r="202" spans="1:14" ht="12.75">
      <c r="A202" s="10"/>
      <c r="B202" s="63"/>
      <c r="C202" s="10"/>
      <c r="D202" s="10"/>
      <c r="E202" s="10"/>
      <c r="F202" s="10"/>
      <c r="G202" s="10"/>
      <c r="H202" s="10"/>
      <c r="I202" s="10"/>
      <c r="J202" s="10"/>
      <c r="K202" s="10"/>
      <c r="L202" s="10"/>
      <c r="M202" s="10"/>
      <c r="N202" s="10"/>
    </row>
    <row r="203" spans="1:14" ht="12.75">
      <c r="A203" s="10"/>
      <c r="B203" s="63"/>
      <c r="C203" s="10"/>
      <c r="D203" s="10"/>
      <c r="E203" s="10"/>
      <c r="F203" s="10"/>
      <c r="G203" s="10"/>
      <c r="H203" s="10"/>
      <c r="I203" s="10"/>
      <c r="J203" s="10"/>
      <c r="K203" s="10"/>
      <c r="L203" s="10"/>
      <c r="M203" s="10"/>
      <c r="N203" s="10"/>
    </row>
    <row r="204" spans="1:14" ht="12.75">
      <c r="A204" s="10"/>
      <c r="B204" s="63"/>
      <c r="C204" s="10"/>
      <c r="D204" s="10"/>
      <c r="E204" s="10"/>
      <c r="F204" s="10"/>
      <c r="G204" s="10"/>
      <c r="H204" s="10"/>
      <c r="I204" s="10"/>
      <c r="J204" s="10"/>
      <c r="K204" s="10"/>
      <c r="L204" s="10"/>
      <c r="M204" s="10"/>
      <c r="N204" s="10"/>
    </row>
    <row r="205" spans="1:14" ht="12.75">
      <c r="A205" s="10"/>
      <c r="B205" s="63"/>
      <c r="C205" s="10"/>
      <c r="D205" s="10"/>
      <c r="E205" s="10"/>
      <c r="F205" s="10"/>
      <c r="G205" s="10"/>
      <c r="H205" s="10"/>
      <c r="I205" s="10"/>
      <c r="J205" s="10"/>
      <c r="K205" s="10"/>
      <c r="L205" s="10"/>
      <c r="M205" s="10"/>
      <c r="N205" s="10"/>
    </row>
    <row r="206" spans="1:14" ht="12.75">
      <c r="A206" s="10"/>
      <c r="B206" s="63"/>
      <c r="C206" s="10"/>
      <c r="D206" s="10"/>
      <c r="E206" s="10"/>
      <c r="F206" s="10"/>
      <c r="G206" s="10"/>
      <c r="H206" s="10"/>
      <c r="I206" s="10"/>
      <c r="J206" s="10"/>
      <c r="K206" s="10"/>
      <c r="L206" s="10"/>
      <c r="M206" s="10"/>
      <c r="N206" s="10"/>
    </row>
    <row r="207" spans="1:14" ht="12.75">
      <c r="A207" s="10"/>
      <c r="B207" s="63" t="s">
        <v>281</v>
      </c>
      <c r="C207" s="10"/>
      <c r="D207" s="10"/>
      <c r="E207" s="10"/>
      <c r="F207" s="10"/>
      <c r="G207" s="10"/>
      <c r="H207" s="10"/>
      <c r="I207" s="10"/>
      <c r="J207" s="10"/>
      <c r="K207" s="10"/>
      <c r="L207" s="10"/>
      <c r="M207" s="10"/>
      <c r="N207" s="10"/>
    </row>
    <row r="208" spans="1:14" ht="12.75">
      <c r="A208" s="10"/>
      <c r="B208" s="63" t="s">
        <v>14</v>
      </c>
      <c r="C208" s="10"/>
      <c r="D208" s="10"/>
      <c r="E208" s="10"/>
      <c r="F208" s="10"/>
      <c r="G208" s="10"/>
      <c r="H208" s="10"/>
      <c r="I208" s="10"/>
      <c r="J208" s="10"/>
      <c r="K208" s="10"/>
      <c r="L208" s="10"/>
      <c r="M208" s="10"/>
      <c r="N208" s="10"/>
    </row>
    <row r="209" spans="1:14" ht="12.75">
      <c r="A209" s="10"/>
      <c r="B209" s="63" t="s">
        <v>15</v>
      </c>
      <c r="C209" s="10"/>
      <c r="D209" s="10"/>
      <c r="E209" s="10"/>
      <c r="F209" s="10"/>
      <c r="G209" s="10"/>
      <c r="H209" s="10"/>
      <c r="I209" s="10"/>
      <c r="J209" s="10"/>
      <c r="K209" s="10"/>
      <c r="L209" s="10"/>
      <c r="M209" s="10"/>
      <c r="N209" s="10"/>
    </row>
    <row r="210" spans="1:14" ht="12.75">
      <c r="A210" s="10"/>
      <c r="B210" s="63"/>
      <c r="C210" s="10"/>
      <c r="D210" s="10"/>
      <c r="E210" s="10"/>
      <c r="F210" s="10"/>
      <c r="G210" s="10"/>
      <c r="H210" s="10"/>
      <c r="I210" s="10"/>
      <c r="J210" s="10"/>
      <c r="K210" s="10"/>
      <c r="L210" s="10"/>
      <c r="M210" s="10"/>
      <c r="N210" s="10"/>
    </row>
    <row r="211" spans="1:14" ht="12.75">
      <c r="A211" s="10"/>
      <c r="B211" s="63" t="s">
        <v>16</v>
      </c>
      <c r="C211" s="10"/>
      <c r="D211" s="10"/>
      <c r="E211" s="10"/>
      <c r="F211" s="10"/>
      <c r="G211" s="10"/>
      <c r="H211" s="10"/>
      <c r="I211" s="10"/>
      <c r="J211" s="10"/>
      <c r="K211" s="10"/>
      <c r="L211" s="10"/>
      <c r="M211" s="10"/>
      <c r="N211" s="10"/>
    </row>
    <row r="212" spans="1:14" ht="12.75">
      <c r="A212" s="10"/>
      <c r="B212" s="202" t="s">
        <v>279</v>
      </c>
      <c r="C212" s="10"/>
      <c r="D212" s="10"/>
      <c r="E212" s="10"/>
      <c r="F212" s="10"/>
      <c r="G212" s="10"/>
      <c r="H212" s="10"/>
      <c r="I212" s="10"/>
      <c r="J212" s="10"/>
      <c r="K212" s="10"/>
      <c r="L212" s="10"/>
      <c r="M212" s="10"/>
      <c r="N212" s="10"/>
    </row>
    <row r="213" spans="1:14" ht="12.75">
      <c r="A213" s="10"/>
      <c r="B213" s="25"/>
      <c r="C213" s="10"/>
      <c r="D213" s="10"/>
      <c r="E213" s="10"/>
      <c r="F213" s="10"/>
      <c r="G213" s="10"/>
      <c r="H213" s="10"/>
      <c r="I213" s="10"/>
      <c r="J213" s="10"/>
      <c r="K213" s="10"/>
      <c r="L213" s="10"/>
      <c r="M213" s="10"/>
      <c r="N213" s="10"/>
    </row>
  </sheetData>
  <sheetProtection password="CCAD" sheet="1"/>
  <mergeCells count="45">
    <mergeCell ref="O142:Y142"/>
    <mergeCell ref="C172:M172"/>
    <mergeCell ref="C154:M154"/>
    <mergeCell ref="K4:M4"/>
    <mergeCell ref="K5:M5"/>
    <mergeCell ref="C12:M12"/>
    <mergeCell ref="C17:M17"/>
    <mergeCell ref="C14:M14"/>
    <mergeCell ref="C101:M101"/>
    <mergeCell ref="C87:M87"/>
    <mergeCell ref="C148:M148"/>
    <mergeCell ref="C199:M199"/>
    <mergeCell ref="C178:M178"/>
    <mergeCell ref="C175:M175"/>
    <mergeCell ref="C196:M196"/>
    <mergeCell ref="C151:M151"/>
    <mergeCell ref="C78:M78"/>
    <mergeCell ref="D29:M29"/>
    <mergeCell ref="C44:G44"/>
    <mergeCell ref="C72:M72"/>
    <mergeCell ref="C75:M75"/>
    <mergeCell ref="C43:E43"/>
    <mergeCell ref="D25:M25"/>
    <mergeCell ref="D27:M27"/>
    <mergeCell ref="C38:E38"/>
    <mergeCell ref="C142:M142"/>
    <mergeCell ref="C145:M145"/>
    <mergeCell ref="C54:E54"/>
    <mergeCell ref="A7:M7"/>
    <mergeCell ref="C31:M31"/>
    <mergeCell ref="C32:M32"/>
    <mergeCell ref="C16:M16"/>
    <mergeCell ref="C19:D19"/>
    <mergeCell ref="C22:M22"/>
    <mergeCell ref="D24:M24"/>
    <mergeCell ref="C63:E63"/>
    <mergeCell ref="C127:M127"/>
    <mergeCell ref="C98:M98"/>
    <mergeCell ref="C84:M84"/>
    <mergeCell ref="C81:M81"/>
    <mergeCell ref="C124:M124"/>
    <mergeCell ref="C121:M121"/>
    <mergeCell ref="C116:M116"/>
    <mergeCell ref="C104:M104"/>
    <mergeCell ref="C106:M106"/>
  </mergeCells>
  <printOptions horizontalCentered="1"/>
  <pageMargins left="0.75" right="0.5" top="0.75" bottom="0.75" header="0.5" footer="0.5"/>
  <pageSetup fitToHeight="4" horizontalDpi="600" verticalDpi="600" orientation="portrait" paperSize="9" scale="98" r:id="rId2"/>
  <rowBreaks count="4" manualBreakCount="4">
    <brk id="48" max="12" man="1"/>
    <brk id="85" max="12" man="1"/>
    <brk id="122" max="12" man="1"/>
    <brk id="169"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CWCB group of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Chee Wah Corporation Berhad</dc:creator>
  <cp:keywords/>
  <dc:description/>
  <cp:lastModifiedBy>jhlim</cp:lastModifiedBy>
  <cp:lastPrinted>2008-02-14T07:01:39Z</cp:lastPrinted>
  <dcterms:created xsi:type="dcterms:W3CDTF">1998-01-21T03:55:38Z</dcterms:created>
  <dcterms:modified xsi:type="dcterms:W3CDTF">2008-02-14T07:02:00Z</dcterms:modified>
  <cp:category/>
  <cp:version/>
  <cp:contentType/>
  <cp:contentStatus/>
</cp:coreProperties>
</file>