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65521" windowWidth="9720" windowHeight="7320" tabRatio="936" activeTab="0"/>
  </bookViews>
  <sheets>
    <sheet name="IS" sheetId="1" r:id="rId1"/>
    <sheet name="BS" sheetId="2" r:id="rId2"/>
    <sheet name="Eqty" sheetId="3" r:id="rId3"/>
    <sheet name="CF" sheetId="4" r:id="rId4"/>
    <sheet name="NOTES" sheetId="5" r:id="rId5"/>
  </sheets>
  <externalReferences>
    <externalReference r:id="rId8"/>
  </externalReferences>
  <definedNames>
    <definedName name="_xlnm.Print_Area" localSheetId="1">'BS'!$B$3:$L$59</definedName>
    <definedName name="_xlnm.Print_Area" localSheetId="3">'CF'!$B$2:$N$69</definedName>
    <definedName name="_xlnm.Print_Area" localSheetId="2">'Eqty'!$A$1:$R$101</definedName>
    <definedName name="_xlnm.Print_Area" localSheetId="0">'IS'!$A$2:$S$51</definedName>
    <definedName name="_xlnm.Print_Area" localSheetId="4">'NOTES'!$B$2:$Q$353</definedName>
  </definedNames>
  <calcPr fullCalcOnLoad="1"/>
</workbook>
</file>

<file path=xl/sharedStrings.xml><?xml version="1.0" encoding="utf-8"?>
<sst xmlns="http://schemas.openxmlformats.org/spreadsheetml/2006/main" count="392" uniqueCount="283">
  <si>
    <t>Net gains/(losses) not</t>
  </si>
  <si>
    <t>recognised in the IS</t>
  </si>
  <si>
    <t>Dividend paid</t>
  </si>
  <si>
    <t>Other Operating Income</t>
  </si>
  <si>
    <t>Investing Results</t>
  </si>
  <si>
    <t>30.6.2005</t>
  </si>
  <si>
    <t>30.6.2004</t>
  </si>
  <si>
    <t>FOR THE QUARTER ENDED 30 JUNE 2005</t>
  </si>
  <si>
    <t>30/6/2005</t>
  </si>
  <si>
    <t>30/6/2004</t>
  </si>
  <si>
    <t>AS AT 30 JUNE 2005</t>
  </si>
  <si>
    <t>FOR THE PERIOD ENDED 30 JUNE 2005</t>
  </si>
  <si>
    <t>6 Months Ended</t>
  </si>
  <si>
    <t>Investment in quoted securities as at 30 June 2005:-</t>
  </si>
  <si>
    <t>6 Months Ended 30/6/2005</t>
  </si>
  <si>
    <t>(The Condensed Consolidated Income Statements should be read in conjunction with the Annual Financial Report</t>
  </si>
  <si>
    <t>CONDENSED CONSOLIDATED INCOME STATEMENTS</t>
  </si>
  <si>
    <t>Finance Costs</t>
  </si>
  <si>
    <t>CONDENSED CONSOLIDATED STATEMENTS OF CHANGES IN EQUITY</t>
  </si>
  <si>
    <t>At 1 January 2002</t>
  </si>
  <si>
    <t>NOTES TO THE INTERIM FINANCIAL REPORT</t>
  </si>
  <si>
    <t>A1.</t>
  </si>
  <si>
    <t>A2.</t>
  </si>
  <si>
    <t>Qualified audit report</t>
  </si>
  <si>
    <t>A3.</t>
  </si>
  <si>
    <t>A4.</t>
  </si>
  <si>
    <t>A5.</t>
  </si>
  <si>
    <t>A6.</t>
  </si>
  <si>
    <t>A7.</t>
  </si>
  <si>
    <t>A8.</t>
  </si>
  <si>
    <t>A9.</t>
  </si>
  <si>
    <t>A10.</t>
  </si>
  <si>
    <t>A11.</t>
  </si>
  <si>
    <t>A12.</t>
  </si>
  <si>
    <t>B1.</t>
  </si>
  <si>
    <t>B2.</t>
  </si>
  <si>
    <t>B3.</t>
  </si>
  <si>
    <t>B4.</t>
  </si>
  <si>
    <t>B5.</t>
  </si>
  <si>
    <t>B6.</t>
  </si>
  <si>
    <t>B7.</t>
  </si>
  <si>
    <t>B8.</t>
  </si>
  <si>
    <t>B9.</t>
  </si>
  <si>
    <t>B10.</t>
  </si>
  <si>
    <t>B11.</t>
  </si>
  <si>
    <t>B12.</t>
  </si>
  <si>
    <t>B13.</t>
  </si>
  <si>
    <t>Basic earnings per share</t>
  </si>
  <si>
    <t>Weighted average no. of ordinary</t>
  </si>
  <si>
    <t>Diluted earnings per share</t>
  </si>
  <si>
    <t>Not applicable as no profit forecast was published.</t>
  </si>
  <si>
    <t xml:space="preserve">   shares in issue</t>
  </si>
  <si>
    <t>Basic earnings per share (sen)</t>
  </si>
  <si>
    <t>CUMULATIVE QUARTERS</t>
  </si>
  <si>
    <t>Loss for the year</t>
  </si>
  <si>
    <t>Cumulative Quarters</t>
  </si>
  <si>
    <t>As previously reported</t>
  </si>
  <si>
    <t>At 31 December 2002</t>
  </si>
  <si>
    <t>differences</t>
  </si>
  <si>
    <t>year ended 31 December 2001</t>
  </si>
  <si>
    <t>Dividend paid in respect of financial</t>
  </si>
  <si>
    <t>Operating profit before changes in working capital</t>
  </si>
  <si>
    <t>Net cash generating from operating activities</t>
  </si>
  <si>
    <t>property, plant &amp; equipment</t>
  </si>
  <si>
    <t>Exchange reserve realised</t>
  </si>
  <si>
    <t>realised on disposal of</t>
  </si>
  <si>
    <t>Total Sale Proceeds</t>
  </si>
  <si>
    <t>on write-off of associated</t>
  </si>
  <si>
    <t>Deferred taxation</t>
  </si>
  <si>
    <t>Eliminations</t>
  </si>
  <si>
    <t>Consolidated</t>
  </si>
  <si>
    <t xml:space="preserve">Revenue </t>
  </si>
  <si>
    <t>Inter-segment revenue</t>
  </si>
  <si>
    <t>Results</t>
  </si>
  <si>
    <t>Profit before taxation</t>
  </si>
  <si>
    <t>Profit after taxation</t>
  </si>
  <si>
    <t>Minority interests</t>
  </si>
  <si>
    <t>Security and</t>
  </si>
  <si>
    <t>Finance costs</t>
  </si>
  <si>
    <t>Total revenue</t>
  </si>
  <si>
    <t>consideration</t>
  </si>
  <si>
    <t xml:space="preserve">The above shares were being held and retained as treasury shares as defined under Section 67A of the Companies Act, 1965. The </t>
  </si>
  <si>
    <t>During the current financial period, the Company purchased a total of 20,500 of its own shares from the open market. Details of the</t>
  </si>
  <si>
    <t>shares bought back in the financial period ended 30 June 2005 are as follows:-</t>
  </si>
  <si>
    <t xml:space="preserve">  price    </t>
  </si>
  <si>
    <t xml:space="preserve">RM     </t>
  </si>
  <si>
    <t xml:space="preserve">   RM</t>
  </si>
  <si>
    <t xml:space="preserve">   paid</t>
  </si>
  <si>
    <t xml:space="preserve">Lowest  </t>
  </si>
  <si>
    <t xml:space="preserve">No. of  </t>
  </si>
  <si>
    <t xml:space="preserve">shares  </t>
  </si>
  <si>
    <t>total number of shares held as treasury shares as at 30 June 2005 was 20,500 at an average price per share of RM0.454. None</t>
  </si>
  <si>
    <t>There were no extraordinary items for the current financial period to date.</t>
  </si>
  <si>
    <t>Foreign</t>
  </si>
  <si>
    <t xml:space="preserve">exchange </t>
  </si>
  <si>
    <t>not readily available for use)</t>
  </si>
  <si>
    <t>Bank overdraft</t>
  </si>
  <si>
    <t>ADDITIONAL INFORMATION REQUIRED BY THE BMSB LISTING REQUIREMENTS</t>
  </si>
  <si>
    <t>Net profit for the financial period</t>
  </si>
  <si>
    <t>Total Purchase</t>
  </si>
  <si>
    <t xml:space="preserve"> </t>
  </si>
  <si>
    <t>CASH AND CASH EQUIVALENTS AT END OF PERIOD</t>
  </si>
  <si>
    <t>CASH AND CASH EQUIVALENTS AT BEGINNING OF PERIOD</t>
  </si>
  <si>
    <t>Net profit for the period</t>
  </si>
  <si>
    <t>Net profit before taxation</t>
  </si>
  <si>
    <t>Profit from Operations</t>
  </si>
  <si>
    <t>Profit Before Tax</t>
  </si>
  <si>
    <t>Profit After Tax</t>
  </si>
  <si>
    <t>Net Profit for the Period</t>
  </si>
  <si>
    <t>At 1 January 2004</t>
  </si>
  <si>
    <t>There were no sales of unquoted investments and/or properties for the financial period to date.</t>
  </si>
  <si>
    <t xml:space="preserve">Total Purchases </t>
  </si>
  <si>
    <t>Unallocated</t>
  </si>
  <si>
    <t>reconciling</t>
  </si>
  <si>
    <t>items</t>
  </si>
  <si>
    <t>(The Condensed Consolidated Statements of Changes in Equity should be read in conjunction with the Annual Financial Report</t>
  </si>
  <si>
    <t>Investment Properties</t>
  </si>
  <si>
    <t>CONDENSED CONSOLIDATED CASH FLOW STATEMENT</t>
  </si>
  <si>
    <t>Current Year</t>
  </si>
  <si>
    <t>Preceding Year</t>
  </si>
  <si>
    <t>CASH FLOWS FROM OPERATING ACTIVITIES</t>
  </si>
  <si>
    <t>Adjustments for non-cash flow:-</t>
  </si>
  <si>
    <t>Non-cash items</t>
  </si>
  <si>
    <t>Non-operating items</t>
  </si>
  <si>
    <t>Net change in current assets</t>
  </si>
  <si>
    <t>Net change in current liabilities</t>
  </si>
  <si>
    <t>Cash generated from operations</t>
  </si>
  <si>
    <t>Interest received</t>
  </si>
  <si>
    <t>Taxes paid</t>
  </si>
  <si>
    <t>CASH FLOWS FROM INVESTING ACTIVITIES</t>
  </si>
  <si>
    <t>Purchase of property, plant and equipment</t>
  </si>
  <si>
    <t>Proceeds from disposal of property, plant and equipment</t>
  </si>
  <si>
    <t>Other investments</t>
  </si>
  <si>
    <t>CASH FLOWS FROM FINANCING ACTIVITIES</t>
  </si>
  <si>
    <t>Dividends paid to minority shareholders of</t>
  </si>
  <si>
    <t>subsidiary companies</t>
  </si>
  <si>
    <t>Transactions with owners</t>
  </si>
  <si>
    <t>Proceeds from shares issued</t>
  </si>
  <si>
    <t>Bank borrowings</t>
  </si>
  <si>
    <t>Interest paid</t>
  </si>
  <si>
    <t>Net cash used in financing activities</t>
  </si>
  <si>
    <t>Effects of exchange rate changes</t>
  </si>
  <si>
    <t>CASH AND CASH EQUIVALENTS COMPRISE:</t>
  </si>
  <si>
    <t>Deposits, bank balances and cash (excluding fixed deposits</t>
  </si>
  <si>
    <t>(The Condensed Consolidated Cash Flow Statements should be read in conjunction with the Annual Financial Report</t>
  </si>
  <si>
    <t>NTA per share of RM0.50 each (sen)</t>
  </si>
  <si>
    <t>NET (DECREASE) / INCREASE IN CASH AND CASH EQUIVALENTS</t>
  </si>
  <si>
    <t>Proceeds from disposal of quoted investments</t>
  </si>
  <si>
    <t>Net cash used in investing activities</t>
  </si>
  <si>
    <t>Total Loss on Disposals</t>
  </si>
  <si>
    <t>Dividend income</t>
  </si>
  <si>
    <t>Cash &amp; Cash Equivalent</t>
  </si>
  <si>
    <t>CONDENSED CONSOLIDATED BALANCE SHEETS</t>
  </si>
  <si>
    <t>AS AT END OF</t>
  </si>
  <si>
    <t>AS AT</t>
  </si>
  <si>
    <t>FINANCIAL</t>
  </si>
  <si>
    <t>YEAR END</t>
  </si>
  <si>
    <t>Property, Plant and Equipment</t>
  </si>
  <si>
    <t>Intangible Assets</t>
  </si>
  <si>
    <t>Other Investments</t>
  </si>
  <si>
    <t>Inventories &amp; Work-In-Progress</t>
  </si>
  <si>
    <t>Amounts Due from Customers</t>
  </si>
  <si>
    <t>Trade &amp; Other Receivables</t>
  </si>
  <si>
    <t>Current Liabilities</t>
  </si>
  <si>
    <t>Trade &amp; Other Payables</t>
  </si>
  <si>
    <t>Amounts Due to Customers</t>
  </si>
  <si>
    <t>(The Condensed Consolidated Balance Sheets should be read in conjunction with the Annual Financial Report</t>
  </si>
  <si>
    <t>Shares issued pursuant to ESOS</t>
  </si>
  <si>
    <t>Investing results</t>
  </si>
  <si>
    <t>Electronics</t>
  </si>
  <si>
    <t>products and</t>
  </si>
  <si>
    <t>micro-processor</t>
  </si>
  <si>
    <t>Revenue from</t>
  </si>
  <si>
    <t>external customers</t>
  </si>
  <si>
    <t>Diluted earnings per share (sen)</t>
  </si>
  <si>
    <t>Effect of unexercised ESOS</t>
  </si>
  <si>
    <t>fire alarm</t>
  </si>
  <si>
    <t>and AV/Multimedia</t>
  </si>
  <si>
    <t>&amp; ITS</t>
  </si>
  <si>
    <t>Profit from operations</t>
  </si>
  <si>
    <t>Deferred Tax Assets</t>
  </si>
  <si>
    <t>Deferred Tax Liabilities</t>
  </si>
  <si>
    <t>Revaluation surplus realised</t>
  </si>
  <si>
    <t>on disposal of property</t>
  </si>
  <si>
    <t>GROUP</t>
  </si>
  <si>
    <t>RM</t>
  </si>
  <si>
    <t>Operating Expenses</t>
  </si>
  <si>
    <t>Share Capital</t>
  </si>
  <si>
    <t>Minority Interest</t>
  </si>
  <si>
    <t>Total</t>
  </si>
  <si>
    <t>Taxation</t>
  </si>
  <si>
    <t>INDUSTRONICS BERHAD</t>
  </si>
  <si>
    <t>(Incorporated in Malaysia)</t>
  </si>
  <si>
    <t>Short term borrowings</t>
  </si>
  <si>
    <t>INDUSTRONICS BERHAD (23699-X)</t>
  </si>
  <si>
    <t>INDIVIDUAL QUARTER</t>
  </si>
  <si>
    <t>CURRENT</t>
  </si>
  <si>
    <t>YEAR</t>
  </si>
  <si>
    <t>QUARTER</t>
  </si>
  <si>
    <t>(a)</t>
  </si>
  <si>
    <t>(b)</t>
  </si>
  <si>
    <t>company</t>
  </si>
  <si>
    <t>PRECEDING</t>
  </si>
  <si>
    <t>Current Assets</t>
  </si>
  <si>
    <t>Short Term Borrowings</t>
  </si>
  <si>
    <t>Net Current Assets</t>
  </si>
  <si>
    <t>Reserves</t>
  </si>
  <si>
    <t>Purchases and disposal of quoted securities for the financial period to date:-</t>
  </si>
  <si>
    <t>The financial statement for the year ended 31 December 2004 was not qualified.</t>
  </si>
  <si>
    <t>At 1 January 2005</t>
  </si>
  <si>
    <t>for the year ended 31 December 2004)</t>
  </si>
  <si>
    <t>Shareholders' Funds</t>
  </si>
  <si>
    <t>Minority Interests</t>
  </si>
  <si>
    <t>Long Term Borrowings</t>
  </si>
  <si>
    <t>Individual Current</t>
  </si>
  <si>
    <t>Quarter</t>
  </si>
  <si>
    <t>Current</t>
  </si>
  <si>
    <t>Extraordinary Items</t>
  </si>
  <si>
    <t>Purchase/Disposal of Quoted Investments</t>
  </si>
  <si>
    <t>At cost</t>
  </si>
  <si>
    <t>At carrying value/book value</t>
  </si>
  <si>
    <t>At market value</t>
  </si>
  <si>
    <t>a)</t>
  </si>
  <si>
    <t>b)</t>
  </si>
  <si>
    <t>Seasonal or Cyclical Factors</t>
  </si>
  <si>
    <t>The business operations of the Group is generally non-cyclical nor seasonal.</t>
  </si>
  <si>
    <t>Group Borrowings and Debt Securities</t>
  </si>
  <si>
    <t>Secured</t>
  </si>
  <si>
    <t>Long term loans</t>
  </si>
  <si>
    <t>Portion of long term loans</t>
  </si>
  <si>
    <t>payable within next 12 months</t>
  </si>
  <si>
    <t>Unsecured</t>
  </si>
  <si>
    <t>Segmental Reporting</t>
  </si>
  <si>
    <t>of the treasury shares were sold or cancelled during the current quarter.</t>
  </si>
  <si>
    <t>Telecommunication</t>
  </si>
  <si>
    <t>systems</t>
  </si>
  <si>
    <t>Manufacturing</t>
  </si>
  <si>
    <t>Profit Forecast</t>
  </si>
  <si>
    <t>BY ORDER OF THE BOARD</t>
  </si>
  <si>
    <t>Dr. Lim Jit Chow</t>
  </si>
  <si>
    <t>Managing Director</t>
  </si>
  <si>
    <t>The fully diluted earnings per share for the current quarter and cumulative quarter is anti dilutive and hence they are not</t>
  </si>
  <si>
    <t>a.</t>
  </si>
  <si>
    <t>Share buy-backs, share cancellations and sale of treasury shares</t>
  </si>
  <si>
    <t>Month</t>
  </si>
  <si>
    <t>June 2005</t>
  </si>
  <si>
    <t>Highest</t>
  </si>
  <si>
    <t>Average</t>
  </si>
  <si>
    <t>Treasury shares</t>
  </si>
  <si>
    <t>(Audited)</t>
  </si>
  <si>
    <t>(Unaudited)</t>
  </si>
  <si>
    <t>Earnings per share</t>
  </si>
  <si>
    <t>Revaluation surplus</t>
  </si>
  <si>
    <t>Cost of Sales</t>
  </si>
  <si>
    <t>Treasury Shares, at cost</t>
  </si>
  <si>
    <t>Gross Profit</t>
  </si>
  <si>
    <t xml:space="preserve">   disposal of revalued property</t>
  </si>
  <si>
    <t>Reversal of deferred tax on</t>
  </si>
  <si>
    <t>Associated Companies</t>
  </si>
  <si>
    <t>Prior year adjustment</t>
  </si>
  <si>
    <t>As restated</t>
  </si>
  <si>
    <t>31/12/2004</t>
  </si>
  <si>
    <t>STATEMENT OF CHANGES IN EQUITY</t>
  </si>
  <si>
    <t>Share</t>
  </si>
  <si>
    <t>Revaluation</t>
  </si>
  <si>
    <t>Retained</t>
  </si>
  <si>
    <t>capital</t>
  </si>
  <si>
    <t>profits</t>
  </si>
  <si>
    <t>Capitalised for bonus issue</t>
  </si>
  <si>
    <t>At 30 June 2004</t>
  </si>
  <si>
    <t>At 30 June 2005</t>
  </si>
  <si>
    <t>Total Group Borrowings as at 30 June 2005:-</t>
  </si>
  <si>
    <t>29 August 2005</t>
  </si>
  <si>
    <t>Shares repurchased</t>
  </si>
  <si>
    <t>Taxation comprises the following:-</t>
  </si>
  <si>
    <t>Current taxation</t>
  </si>
  <si>
    <t>Revenue</t>
  </si>
  <si>
    <t>reserve</t>
  </si>
  <si>
    <t>Currency translation</t>
  </si>
  <si>
    <t>EPS of RM0.50 each - Basic (sen)</t>
  </si>
  <si>
    <t>EPS of RM0.50 each - Diluted (sen)</t>
  </si>
  <si>
    <t>Segment profit / (loss)</t>
  </si>
  <si>
    <t>presented in accordance with the FRS Standard No.133 on Earnings per share.</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</si>
</sst>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s>
  <fonts count="17">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b/>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2"/>
      <name val="Times New Roman"/>
      <family val="1"/>
    </font>
    <font>
      <b/>
      <u val="single"/>
      <sz val="12"/>
      <name val="Times New Roman"/>
      <family val="1"/>
    </font>
    <font>
      <b/>
      <sz val="14"/>
      <name val="Arial"/>
      <family val="2"/>
    </font>
    <font>
      <b/>
      <sz val="10"/>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3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9" fillId="0" borderId="0">
      <alignment/>
      <protection/>
    </xf>
    <xf numFmtId="0" fontId="9" fillId="0" borderId="0">
      <alignment/>
      <protection/>
    </xf>
    <xf numFmtId="0" fontId="11" fillId="0" borderId="0">
      <alignment/>
      <protection/>
    </xf>
    <xf numFmtId="0" fontId="9" fillId="0" borderId="0">
      <alignment/>
      <protection/>
    </xf>
    <xf numFmtId="9" fontId="9" fillId="0" borderId="0" applyFont="0" applyFill="0" applyBorder="0" applyAlignment="0" applyProtection="0"/>
  </cellStyleXfs>
  <cellXfs count="196">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37" fontId="0" fillId="2" borderId="0" xfId="0" applyNumberFormat="1" applyBorder="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0" fontId="0" fillId="2" borderId="0" xfId="0" applyNumberFormat="1" applyAlignment="1">
      <alignment horizontal="right"/>
    </xf>
    <xf numFmtId="39" fontId="0" fillId="2" borderId="0" xfId="0" applyNumberFormat="1" applyBorder="1" applyAlignment="1">
      <alignment/>
    </xf>
    <xf numFmtId="0" fontId="0" fillId="2" borderId="2" xfId="0" applyNumberFormat="1" applyBorder="1" applyAlignment="1" quotePrefix="1">
      <alignment horizontal="center"/>
    </xf>
    <xf numFmtId="0" fontId="0" fillId="2" borderId="0" xfId="0"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3"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1" fontId="0" fillId="2" borderId="4" xfId="0" applyNumberFormat="1" applyBorder="1" applyAlignment="1">
      <alignment/>
    </xf>
    <xf numFmtId="167" fontId="0" fillId="2" borderId="0" xfId="0" applyNumberFormat="1" applyBorder="1" applyAlignment="1">
      <alignment/>
    </xf>
    <xf numFmtId="0" fontId="0" fillId="2" borderId="5" xfId="0" applyNumberFormat="1" applyBorder="1" applyAlignment="1">
      <alignment/>
    </xf>
    <xf numFmtId="0" fontId="0" fillId="2" borderId="0" xfId="0" applyBorder="1" applyAlignment="1">
      <alignment/>
    </xf>
    <xf numFmtId="41" fontId="0" fillId="2" borderId="6" xfId="0" applyNumberFormat="1" applyBorder="1" applyAlignment="1">
      <alignment/>
    </xf>
    <xf numFmtId="41" fontId="0" fillId="2" borderId="5" xfId="0" applyNumberFormat="1"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41" fontId="0" fillId="2" borderId="0" xfId="0" applyNumberFormat="1" applyBorder="1" applyAlignment="1">
      <alignment horizontal="center"/>
    </xf>
    <xf numFmtId="0" fontId="4" fillId="2" borderId="0" xfId="0" applyNumberFormat="1" applyFont="1" applyAlignment="1">
      <alignment/>
    </xf>
    <xf numFmtId="39" fontId="0" fillId="2" borderId="0" xfId="0" applyNumberFormat="1" applyAlignment="1">
      <alignment/>
    </xf>
    <xf numFmtId="41" fontId="0" fillId="2" borderId="0" xfId="0" applyNumberFormat="1" applyBorder="1" applyAlignment="1" quotePrefix="1">
      <alignment/>
    </xf>
    <xf numFmtId="41" fontId="0" fillId="2" borderId="0" xfId="0" applyNumberFormat="1" applyBorder="1" applyAlignment="1">
      <alignment/>
    </xf>
    <xf numFmtId="0" fontId="6" fillId="2" borderId="0" xfId="0" applyNumberFormat="1" applyFont="1" applyBorder="1" applyAlignment="1">
      <alignment horizontal="center"/>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7" applyFont="1">
      <alignment/>
      <protection/>
    </xf>
    <xf numFmtId="0" fontId="0" fillId="0" borderId="0" xfId="27" applyFont="1" applyBorder="1">
      <alignment/>
      <protection/>
    </xf>
    <xf numFmtId="0" fontId="10" fillId="0" borderId="0" xfId="27" applyFont="1">
      <alignment/>
      <protection/>
    </xf>
    <xf numFmtId="3" fontId="10" fillId="0" borderId="0" xfId="27" applyNumberFormat="1" applyFont="1">
      <alignment/>
      <protection/>
    </xf>
    <xf numFmtId="170" fontId="0" fillId="2" borderId="0" xfId="0" applyNumberFormat="1" applyBorder="1" applyAlignment="1">
      <alignment/>
    </xf>
    <xf numFmtId="0" fontId="12" fillId="0" borderId="0" xfId="28" applyFont="1">
      <alignment/>
      <protection/>
    </xf>
    <xf numFmtId="0" fontId="0" fillId="2" borderId="0" xfId="0" applyNumberFormat="1" applyBorder="1" applyAlignment="1" quotePrefix="1">
      <alignment horizontal="center"/>
    </xf>
    <xf numFmtId="0" fontId="0" fillId="2" borderId="0" xfId="0" applyNumberFormat="1" applyBorder="1" applyAlignment="1" quotePrefix="1">
      <alignment/>
    </xf>
    <xf numFmtId="0" fontId="6" fillId="2" borderId="0" xfId="0" applyNumberFormat="1" applyFont="1" applyBorder="1" applyAlignment="1">
      <alignment/>
    </xf>
    <xf numFmtId="41" fontId="0" fillId="2" borderId="7" xfId="0" applyNumberFormat="1" applyBorder="1" applyAlignment="1">
      <alignment/>
    </xf>
    <xf numFmtId="0" fontId="0" fillId="2" borderId="8" xfId="0" applyNumberFormat="1" applyBorder="1" applyAlignment="1" quotePrefix="1">
      <alignment horizontal="center"/>
    </xf>
    <xf numFmtId="41" fontId="0" fillId="2" borderId="2" xfId="0" applyNumberFormat="1" applyBorder="1" applyAlignment="1" quotePrefix="1">
      <alignment horizontal="center"/>
    </xf>
    <xf numFmtId="0" fontId="0" fillId="2" borderId="9" xfId="0" applyNumberFormat="1" applyBorder="1" applyAlignment="1">
      <alignment/>
    </xf>
    <xf numFmtId="41" fontId="0" fillId="2" borderId="10" xfId="0" applyNumberFormat="1" applyBorder="1" applyAlignment="1">
      <alignment/>
    </xf>
    <xf numFmtId="41" fontId="0" fillId="2" borderId="9" xfId="0" applyNumberFormat="1" applyBorder="1" applyAlignment="1">
      <alignment/>
    </xf>
    <xf numFmtId="41" fontId="12" fillId="0" borderId="0" xfId="16" applyFont="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Fill="1" applyBorder="1" applyAlignment="1">
      <alignment/>
    </xf>
    <xf numFmtId="41" fontId="0" fillId="2" borderId="0" xfId="0" applyNumberFormat="1" applyFont="1" applyAlignment="1">
      <alignment/>
    </xf>
    <xf numFmtId="41" fontId="0" fillId="2" borderId="0" xfId="0" applyNumberFormat="1" applyFont="1" applyBorder="1" applyAlignment="1">
      <alignment/>
    </xf>
    <xf numFmtId="0" fontId="9" fillId="0" borderId="0" xfId="29">
      <alignment/>
      <protection/>
    </xf>
    <xf numFmtId="0" fontId="4" fillId="0" borderId="0" xfId="29" applyFont="1">
      <alignment/>
      <protection/>
    </xf>
    <xf numFmtId="0" fontId="16" fillId="0" borderId="0" xfId="29" applyFont="1">
      <alignment/>
      <protection/>
    </xf>
    <xf numFmtId="0" fontId="9" fillId="0" borderId="0" xfId="29" applyAlignment="1">
      <alignment horizontal="right"/>
      <protection/>
    </xf>
    <xf numFmtId="0" fontId="9" fillId="0" borderId="0" xfId="29" applyAlignment="1" quotePrefix="1">
      <alignment horizontal="right"/>
      <protection/>
    </xf>
    <xf numFmtId="41" fontId="9" fillId="0" borderId="0" xfId="29" applyNumberFormat="1" applyBorder="1" applyAlignment="1" quotePrefix="1">
      <alignment horizontal="right"/>
      <protection/>
    </xf>
    <xf numFmtId="41" fontId="9" fillId="0" borderId="0" xfId="29" applyNumberFormat="1" applyBorder="1" applyAlignment="1">
      <alignment horizontal="right"/>
      <protection/>
    </xf>
    <xf numFmtId="41" fontId="9" fillId="0" borderId="2" xfId="29" applyNumberFormat="1" applyBorder="1" applyAlignment="1">
      <alignment horizontal="right"/>
      <protection/>
    </xf>
    <xf numFmtId="0" fontId="9" fillId="0" borderId="0" xfId="29" applyFont="1">
      <alignment/>
      <protection/>
    </xf>
    <xf numFmtId="41" fontId="9" fillId="0" borderId="1" xfId="29" applyNumberFormat="1" applyBorder="1" applyAlignment="1">
      <alignment horizontal="right"/>
      <protection/>
    </xf>
    <xf numFmtId="0" fontId="5" fillId="2" borderId="0" xfId="0" applyNumberFormat="1" applyFont="1" applyBorder="1" applyAlignment="1">
      <alignment horizontal="center"/>
    </xf>
    <xf numFmtId="41" fontId="9" fillId="0" borderId="10" xfId="29" applyNumberFormat="1" applyBorder="1" applyAlignment="1">
      <alignment horizontal="right"/>
      <protection/>
    </xf>
    <xf numFmtId="41" fontId="9" fillId="0" borderId="4" xfId="29" applyNumberFormat="1" applyBorder="1" applyAlignment="1">
      <alignment horizontal="right"/>
      <protection/>
    </xf>
    <xf numFmtId="41" fontId="9" fillId="0" borderId="0" xfId="29" applyNumberFormat="1">
      <alignment/>
      <protection/>
    </xf>
    <xf numFmtId="0" fontId="9" fillId="0" borderId="0" xfId="29" applyBorder="1">
      <alignment/>
      <protection/>
    </xf>
    <xf numFmtId="37" fontId="9" fillId="0" borderId="0" xfId="29" applyNumberFormat="1">
      <alignment/>
      <protection/>
    </xf>
    <xf numFmtId="0" fontId="15" fillId="2" borderId="0" xfId="0" applyNumberFormat="1" applyFont="1" applyAlignment="1">
      <alignment/>
    </xf>
    <xf numFmtId="0" fontId="0" fillId="0" borderId="0" xfId="29" applyFont="1">
      <alignment/>
      <protection/>
    </xf>
    <xf numFmtId="0" fontId="9" fillId="0" borderId="0" xfId="29" applyFont="1" quotePrefix="1">
      <alignment/>
      <protection/>
    </xf>
    <xf numFmtId="0" fontId="9" fillId="0" borderId="0" xfId="29"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9" fillId="0" borderId="11" xfId="29" applyNumberFormat="1" applyBorder="1" applyAlignment="1">
      <alignment horizontal="right"/>
      <protection/>
    </xf>
    <xf numFmtId="41" fontId="9" fillId="0" borderId="6" xfId="29" applyNumberFormat="1" applyBorder="1" applyAlignment="1">
      <alignment horizontal="right"/>
      <protection/>
    </xf>
    <xf numFmtId="41" fontId="9" fillId="0" borderId="9" xfId="29" applyNumberFormat="1" applyBorder="1" applyAlignment="1">
      <alignment horizontal="right"/>
      <protection/>
    </xf>
    <xf numFmtId="0" fontId="9" fillId="0" borderId="9" xfId="29" applyBorder="1">
      <alignment/>
      <protection/>
    </xf>
    <xf numFmtId="41" fontId="9" fillId="0" borderId="5" xfId="29" applyNumberFormat="1" applyBorder="1" applyAlignment="1">
      <alignment horizontal="right"/>
      <protection/>
    </xf>
    <xf numFmtId="0" fontId="9" fillId="0" borderId="2" xfId="29" applyBorder="1">
      <alignment/>
      <protection/>
    </xf>
    <xf numFmtId="0" fontId="9" fillId="0" borderId="12" xfId="29" applyBorder="1">
      <alignment/>
      <protection/>
    </xf>
    <xf numFmtId="0" fontId="9" fillId="0" borderId="11" xfId="29" applyBorder="1">
      <alignment/>
      <protection/>
    </xf>
    <xf numFmtId="41" fontId="9" fillId="0" borderId="12" xfId="29" applyNumberFormat="1" applyBorder="1" applyAlignment="1">
      <alignment horizontal="right"/>
      <protection/>
    </xf>
    <xf numFmtId="0" fontId="12" fillId="0" borderId="0" xfId="26" applyFont="1" applyAlignment="1">
      <alignment/>
      <protection/>
    </xf>
    <xf numFmtId="0" fontId="12" fillId="0" borderId="0" xfId="26" applyFont="1" applyAlignment="1">
      <alignment horizontal="center"/>
      <protection/>
    </xf>
    <xf numFmtId="0" fontId="14" fillId="0" borderId="0" xfId="26" applyFont="1" applyAlignment="1">
      <alignment/>
      <protection/>
    </xf>
    <xf numFmtId="0" fontId="13" fillId="0" borderId="0" xfId="26" applyFont="1" applyAlignment="1">
      <alignment/>
      <protection/>
    </xf>
    <xf numFmtId="0" fontId="12" fillId="0" borderId="0" xfId="26" applyFont="1" applyFill="1" applyAlignment="1">
      <alignment/>
      <protection/>
    </xf>
    <xf numFmtId="0" fontId="12" fillId="0" borderId="13" xfId="26" applyFont="1" applyBorder="1" applyAlignment="1">
      <alignment/>
      <protection/>
    </xf>
    <xf numFmtId="0" fontId="12" fillId="0" borderId="0" xfId="26" applyFont="1" applyBorder="1" applyAlignment="1">
      <alignment/>
      <protection/>
    </xf>
    <xf numFmtId="41" fontId="12" fillId="0" borderId="0" xfId="26" applyNumberFormat="1" applyFont="1" applyBorder="1" applyAlignment="1">
      <alignment/>
      <protection/>
    </xf>
    <xf numFmtId="41" fontId="12" fillId="0" borderId="0" xfId="26" applyNumberFormat="1" applyFont="1" applyAlignment="1">
      <alignment/>
      <protection/>
    </xf>
    <xf numFmtId="41" fontId="12" fillId="0" borderId="0" xfId="15" applyNumberFormat="1" applyFont="1" applyAlignment="1">
      <alignment/>
    </xf>
    <xf numFmtId="41" fontId="12" fillId="0" borderId="2" xfId="26" applyNumberFormat="1" applyFont="1" applyBorder="1" applyAlignment="1">
      <alignment/>
      <protection/>
    </xf>
    <xf numFmtId="41" fontId="12" fillId="0" borderId="3" xfId="26" applyNumberFormat="1" applyFont="1" applyBorder="1" applyAlignment="1">
      <alignment/>
      <protection/>
    </xf>
    <xf numFmtId="41" fontId="12" fillId="0" borderId="0" xfId="26" applyNumberFormat="1" applyFont="1" applyFill="1" applyAlignment="1">
      <alignment/>
      <protection/>
    </xf>
    <xf numFmtId="41" fontId="12" fillId="0" borderId="0" xfId="15" applyNumberFormat="1" applyFont="1" applyFill="1" applyAlignment="1">
      <alignment/>
    </xf>
    <xf numFmtId="41" fontId="12" fillId="0" borderId="13" xfId="26" applyNumberFormat="1" applyFont="1" applyBorder="1" applyAlignment="1">
      <alignment/>
      <protection/>
    </xf>
    <xf numFmtId="0" fontId="0" fillId="2" borderId="0" xfId="23" applyNumberFormat="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12" fillId="2" borderId="0" xfId="26" applyFont="1" applyFill="1" applyAlignment="1">
      <alignment/>
      <protection/>
    </xf>
    <xf numFmtId="41" fontId="12" fillId="2" borderId="0" xfId="26" applyNumberFormat="1" applyFont="1" applyFill="1" applyAlignment="1">
      <alignment/>
      <protection/>
    </xf>
    <xf numFmtId="41" fontId="12" fillId="2" borderId="0" xfId="15" applyNumberFormat="1" applyFont="1" applyFill="1" applyAlignment="1">
      <alignment/>
    </xf>
    <xf numFmtId="41" fontId="12" fillId="2" borderId="2" xfId="26" applyNumberFormat="1" applyFont="1" applyFill="1" applyBorder="1" applyAlignment="1">
      <alignment/>
      <protection/>
    </xf>
    <xf numFmtId="0" fontId="0" fillId="2" borderId="13" xfId="0" applyNumberFormat="1" applyBorder="1" applyAlignment="1">
      <alignment/>
    </xf>
    <xf numFmtId="0" fontId="12" fillId="0" borderId="0" xfId="26" applyFont="1" applyAlignment="1" quotePrefix="1">
      <alignment horizontal="center"/>
      <protection/>
    </xf>
    <xf numFmtId="0" fontId="12" fillId="0" borderId="0" xfId="26" applyFont="1" applyAlignment="1" quotePrefix="1">
      <alignment/>
      <protection/>
    </xf>
    <xf numFmtId="0" fontId="13" fillId="0" borderId="0" xfId="26" applyFont="1" applyAlignment="1" quotePrefix="1">
      <alignment/>
      <protection/>
    </xf>
    <xf numFmtId="167" fontId="9" fillId="0" borderId="0" xfId="29" applyNumberFormat="1">
      <alignment/>
      <protection/>
    </xf>
    <xf numFmtId="41" fontId="0" fillId="2" borderId="3" xfId="0" applyNumberFormat="1" applyFont="1" applyBorder="1" applyAlignment="1">
      <alignment/>
    </xf>
    <xf numFmtId="37" fontId="0" fillId="2" borderId="0" xfId="0" applyNumberFormat="1" applyFont="1" applyAlignment="1">
      <alignment/>
    </xf>
    <xf numFmtId="0" fontId="0" fillId="2" borderId="0" xfId="23" applyNumberFormat="1" applyFont="1">
      <alignment/>
      <protection/>
    </xf>
    <xf numFmtId="41" fontId="0" fillId="2" borderId="2" xfId="0" applyNumberFormat="1" applyFont="1" applyBorder="1" applyAlignment="1" quotePrefix="1">
      <alignment/>
    </xf>
    <xf numFmtId="167" fontId="0" fillId="2" borderId="0" xfId="24" applyNumberFormat="1" applyBorder="1">
      <alignment/>
      <protection/>
    </xf>
    <xf numFmtId="0" fontId="4" fillId="2" borderId="0" xfId="22" applyNumberFormat="1" applyFont="1">
      <alignment/>
      <protection/>
    </xf>
    <xf numFmtId="0" fontId="9" fillId="0" borderId="0" xfId="21">
      <alignment/>
      <protection/>
    </xf>
    <xf numFmtId="0" fontId="0" fillId="2" borderId="0" xfId="22" applyNumberFormat="1" applyFont="1">
      <alignment/>
      <protection/>
    </xf>
    <xf numFmtId="0" fontId="4" fillId="2" borderId="0" xfId="25" applyNumberFormat="1" applyFont="1">
      <alignment/>
      <protection/>
    </xf>
    <xf numFmtId="0" fontId="0" fillId="2" borderId="0" xfId="25" applyNumberFormat="1">
      <alignment/>
      <protection/>
    </xf>
    <xf numFmtId="0" fontId="0" fillId="2" borderId="0" xfId="25" applyNumberFormat="1" applyFont="1" applyAlignment="1">
      <alignment horizontal="center"/>
      <protection/>
    </xf>
    <xf numFmtId="0" fontId="0" fillId="2" borderId="0" xfId="25" applyNumberFormat="1" applyFont="1" applyAlignment="1" quotePrefix="1">
      <alignment horizontal="center"/>
      <protection/>
    </xf>
    <xf numFmtId="0" fontId="0" fillId="2" borderId="0" xfId="22" applyNumberFormat="1" applyAlignment="1">
      <alignment horizontal="center"/>
      <protection/>
    </xf>
    <xf numFmtId="0" fontId="0" fillId="2" borderId="0" xfId="25" applyNumberFormat="1" applyFont="1">
      <alignment/>
      <protection/>
    </xf>
    <xf numFmtId="41" fontId="0" fillId="2" borderId="0" xfId="25" applyNumberFormat="1">
      <alignment/>
      <protection/>
    </xf>
    <xf numFmtId="41" fontId="0" fillId="2" borderId="0" xfId="25" applyNumberFormat="1" applyFill="1">
      <alignment/>
      <protection/>
    </xf>
    <xf numFmtId="41" fontId="0" fillId="2" borderId="2" xfId="25" applyNumberFormat="1" applyFill="1" applyBorder="1">
      <alignment/>
      <protection/>
    </xf>
    <xf numFmtId="41" fontId="0" fillId="2" borderId="2" xfId="25" applyNumberFormat="1" applyBorder="1">
      <alignment/>
      <protection/>
    </xf>
    <xf numFmtId="0" fontId="0" fillId="2" borderId="0" xfId="25" applyNumberFormat="1" applyBorder="1">
      <alignment/>
      <protection/>
    </xf>
    <xf numFmtId="41" fontId="0" fillId="2" borderId="0" xfId="25" applyNumberFormat="1" applyBorder="1">
      <alignment/>
      <protection/>
    </xf>
    <xf numFmtId="41" fontId="0" fillId="2" borderId="3" xfId="25" applyNumberFormat="1" applyBorder="1">
      <alignment/>
      <protection/>
    </xf>
    <xf numFmtId="0" fontId="9" fillId="0" borderId="0" xfId="21" applyNumberFormat="1">
      <alignment/>
      <protection/>
    </xf>
    <xf numFmtId="0" fontId="0" fillId="2" borderId="0" xfId="22" applyFont="1" applyBorder="1">
      <alignment/>
      <protection/>
    </xf>
    <xf numFmtId="0" fontId="0" fillId="2" borderId="0" xfId="22" applyFont="1">
      <alignment/>
      <protection/>
    </xf>
    <xf numFmtId="0" fontId="0" fillId="0" borderId="0" xfId="21" applyNumberFormat="1" applyFont="1">
      <alignment/>
      <protection/>
    </xf>
    <xf numFmtId="41" fontId="0" fillId="0" borderId="0" xfId="21" applyNumberFormat="1" applyFont="1">
      <alignment/>
      <protection/>
    </xf>
    <xf numFmtId="37" fontId="0" fillId="0" borderId="0" xfId="21" applyNumberFormat="1" applyFont="1">
      <alignment/>
      <protection/>
    </xf>
    <xf numFmtId="41" fontId="0" fillId="0" borderId="3" xfId="21" applyNumberFormat="1" applyFont="1" applyBorder="1">
      <alignment/>
      <protection/>
    </xf>
    <xf numFmtId="41" fontId="0" fillId="0" borderId="0" xfId="21" applyNumberFormat="1" applyFont="1" applyBorder="1">
      <alignment/>
      <protection/>
    </xf>
    <xf numFmtId="0" fontId="0" fillId="2" borderId="0" xfId="22" applyNumberFormat="1" applyBorder="1">
      <alignment/>
      <protection/>
    </xf>
    <xf numFmtId="41" fontId="9" fillId="0" borderId="0" xfId="21" applyNumberFormat="1">
      <alignment/>
      <protection/>
    </xf>
    <xf numFmtId="41" fontId="9" fillId="0" borderId="2" xfId="21" applyNumberFormat="1" applyBorder="1">
      <alignment/>
      <protection/>
    </xf>
    <xf numFmtId="0" fontId="0" fillId="2" borderId="0" xfId="25" applyNumberFormat="1" applyFont="1" applyBorder="1">
      <alignment/>
      <protection/>
    </xf>
    <xf numFmtId="0" fontId="9" fillId="0" borderId="0" xfId="21" applyBorder="1">
      <alignment/>
      <protection/>
    </xf>
    <xf numFmtId="0" fontId="9" fillId="0" borderId="0" xfId="21" applyNumberFormat="1" applyBorder="1">
      <alignment/>
      <protection/>
    </xf>
    <xf numFmtId="37" fontId="9" fillId="0" borderId="0" xfId="21" applyNumberFormat="1">
      <alignment/>
      <protection/>
    </xf>
    <xf numFmtId="0" fontId="9" fillId="0" borderId="0" xfId="21" applyFont="1">
      <alignment/>
      <protection/>
    </xf>
    <xf numFmtId="0" fontId="0" fillId="2" borderId="0" xfId="22" applyNumberFormat="1">
      <alignment/>
      <protection/>
    </xf>
    <xf numFmtId="0" fontId="0" fillId="2" borderId="0" xfId="22" applyNumberFormat="1" applyAlignment="1" quotePrefix="1">
      <alignment horizontal="center"/>
      <protection/>
    </xf>
    <xf numFmtId="41" fontId="0" fillId="2" borderId="0" xfId="22" applyNumberFormat="1">
      <alignment/>
      <protection/>
    </xf>
    <xf numFmtId="3" fontId="0" fillId="2" borderId="0" xfId="22" applyNumberFormat="1">
      <alignment/>
      <protection/>
    </xf>
    <xf numFmtId="41" fontId="0" fillId="2" borderId="14" xfId="22" applyNumberFormat="1" applyBorder="1">
      <alignment/>
      <protection/>
    </xf>
    <xf numFmtId="41" fontId="0" fillId="2" borderId="15" xfId="22" applyNumberFormat="1" applyBorder="1">
      <alignment/>
      <protection/>
    </xf>
    <xf numFmtId="41" fontId="0" fillId="2" borderId="8" xfId="22" applyNumberFormat="1" applyBorder="1">
      <alignment/>
      <protection/>
    </xf>
    <xf numFmtId="41" fontId="0" fillId="2" borderId="2" xfId="22" applyNumberFormat="1" applyBorder="1">
      <alignment/>
      <protection/>
    </xf>
    <xf numFmtId="3" fontId="0" fillId="2" borderId="0" xfId="22" applyNumberFormat="1" applyBorder="1">
      <alignment/>
      <protection/>
    </xf>
    <xf numFmtId="41" fontId="0" fillId="2" borderId="3" xfId="22" applyNumberFormat="1" applyBorder="1">
      <alignment/>
      <protection/>
    </xf>
    <xf numFmtId="4" fontId="0" fillId="2" borderId="0" xfId="22" applyNumberFormat="1">
      <alignment/>
      <protection/>
    </xf>
    <xf numFmtId="0" fontId="0" fillId="2" borderId="0" xfId="22" applyNumberFormat="1" applyFont="1" applyAlignment="1" quotePrefix="1">
      <alignment horizontal="center"/>
      <protection/>
    </xf>
    <xf numFmtId="0" fontId="0" fillId="2" borderId="0" xfId="22" applyNumberFormat="1" applyFont="1" applyBorder="1">
      <alignment/>
      <protection/>
    </xf>
    <xf numFmtId="41" fontId="0" fillId="2" borderId="0" xfId="0" applyNumberFormat="1" applyFont="1" applyAlignment="1">
      <alignment horizontal="left"/>
    </xf>
    <xf numFmtId="41" fontId="0" fillId="2" borderId="0" xfId="0" applyNumberFormat="1" applyBorder="1" applyAlignment="1">
      <alignment horizontal="right"/>
    </xf>
    <xf numFmtId="0" fontId="9" fillId="0" borderId="0" xfId="29" applyFont="1" applyAlignment="1">
      <alignment horizontal="center"/>
      <protection/>
    </xf>
    <xf numFmtId="41" fontId="0" fillId="2" borderId="0" xfId="0" applyNumberFormat="1" applyFont="1" applyAlignment="1">
      <alignment horizontal="center"/>
    </xf>
    <xf numFmtId="0" fontId="0" fillId="2" borderId="0" xfId="22" applyNumberFormat="1" applyFont="1" applyAlignment="1">
      <alignment horizontal="center"/>
      <protection/>
    </xf>
    <xf numFmtId="0" fontId="0" fillId="0" borderId="0" xfId="21" applyFont="1">
      <alignment/>
      <protection/>
    </xf>
    <xf numFmtId="199" fontId="0" fillId="2" borderId="0" xfId="0" applyNumberFormat="1" applyAlignment="1">
      <alignment/>
    </xf>
    <xf numFmtId="41" fontId="0" fillId="2" borderId="0" xfId="22" applyNumberFormat="1" applyBorder="1">
      <alignment/>
      <protection/>
    </xf>
    <xf numFmtId="41" fontId="0" fillId="0" borderId="2" xfId="21" applyNumberFormat="1" applyFont="1" applyBorder="1">
      <alignment/>
      <protection/>
    </xf>
    <xf numFmtId="37" fontId="0" fillId="0" borderId="0" xfId="21" applyNumberFormat="1" applyFont="1" applyBorder="1">
      <alignment/>
      <protection/>
    </xf>
    <xf numFmtId="0" fontId="4" fillId="2" borderId="0" xfId="0" applyNumberFormat="1" applyFont="1" applyBorder="1" applyAlignment="1">
      <alignment horizontal="center"/>
    </xf>
    <xf numFmtId="0" fontId="5" fillId="2" borderId="0" xfId="0" applyNumberFormat="1" applyFont="1" applyBorder="1" applyAlignment="1">
      <alignment horizontal="center"/>
    </xf>
    <xf numFmtId="10" fontId="0" fillId="2" borderId="0" xfId="0" applyNumberFormat="1" applyBorder="1" applyAlignment="1">
      <alignment/>
    </xf>
    <xf numFmtId="43" fontId="0" fillId="2" borderId="0" xfId="0" applyNumberFormat="1" applyFont="1" applyBorder="1" applyAlignment="1">
      <alignment/>
    </xf>
    <xf numFmtId="43" fontId="4" fillId="2" borderId="0" xfId="0" applyNumberFormat="1" applyFont="1" applyBorder="1" applyAlignment="1">
      <alignment/>
    </xf>
    <xf numFmtId="0" fontId="12" fillId="2" borderId="0" xfId="0" applyNumberFormat="1" applyFont="1" applyBorder="1" applyAlignment="1">
      <alignment/>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0" fillId="2" borderId="0" xfId="0" applyNumberFormat="1" applyAlignment="1">
      <alignment vertical="top" wrapText="1"/>
    </xf>
    <xf numFmtId="0" fontId="4" fillId="2" borderId="0" xfId="0" applyNumberFormat="1" applyFont="1" applyAlignment="1">
      <alignment vertical="top" wrapText="1"/>
    </xf>
  </cellXfs>
  <cellStyles count="17">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ctrl)1203" xfId="22"/>
    <cellStyle name="Normal_conso(ctrl)0303" xfId="23"/>
    <cellStyle name="Normal_conso0303" xfId="24"/>
    <cellStyle name="Normal_consoaudit1200" xfId="25"/>
    <cellStyle name="Normal_OSK-1202" xfId="26"/>
    <cellStyle name="Normal_QPL" xfId="27"/>
    <cellStyle name="Normal_QPL_1" xfId="28"/>
    <cellStyle name="Normal_Statement_AC"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17</xdr:row>
      <xdr:rowOff>0</xdr:rowOff>
    </xdr:from>
    <xdr:ext cx="123825" cy="247650"/>
    <xdr:sp>
      <xdr:nvSpPr>
        <xdr:cNvPr id="1" name="TextBox 2"/>
        <xdr:cNvSpPr txBox="1">
          <a:spLocks noChangeArrowheads="1"/>
        </xdr:cNvSpPr>
      </xdr:nvSpPr>
      <xdr:spPr>
        <a:xfrm>
          <a:off x="7848600" y="325755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171450</xdr:colOff>
      <xdr:row>29</xdr:row>
      <xdr:rowOff>0</xdr:rowOff>
    </xdr:from>
    <xdr:ext cx="133350" cy="247650"/>
    <xdr:sp>
      <xdr:nvSpPr>
        <xdr:cNvPr id="2" name="TextBox 3"/>
        <xdr:cNvSpPr txBox="1">
          <a:spLocks noChangeArrowheads="1"/>
        </xdr:cNvSpPr>
      </xdr:nvSpPr>
      <xdr:spPr>
        <a:xfrm>
          <a:off x="6781800" y="5562600"/>
          <a:ext cx="1333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311</xdr:row>
      <xdr:rowOff>0</xdr:rowOff>
    </xdr:from>
    <xdr:to>
      <xdr:col>14</xdr:col>
      <xdr:colOff>1009650</xdr:colOff>
      <xdr:row>311</xdr:row>
      <xdr:rowOff>0</xdr:rowOff>
    </xdr:to>
    <xdr:sp>
      <xdr:nvSpPr>
        <xdr:cNvPr id="3" name="TextBox 6"/>
        <xdr:cNvSpPr txBox="1">
          <a:spLocks noChangeArrowheads="1"/>
        </xdr:cNvSpPr>
      </xdr:nvSpPr>
      <xdr:spPr>
        <a:xfrm>
          <a:off x="723900" y="58416825"/>
          <a:ext cx="81343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311</xdr:row>
      <xdr:rowOff>0</xdr:rowOff>
    </xdr:from>
    <xdr:to>
      <xdr:col>14</xdr:col>
      <xdr:colOff>933450</xdr:colOff>
      <xdr:row>311</xdr:row>
      <xdr:rowOff>0</xdr:rowOff>
    </xdr:to>
    <xdr:sp>
      <xdr:nvSpPr>
        <xdr:cNvPr id="4" name="TextBox 7"/>
        <xdr:cNvSpPr txBox="1">
          <a:spLocks noChangeArrowheads="1"/>
        </xdr:cNvSpPr>
      </xdr:nvSpPr>
      <xdr:spPr>
        <a:xfrm>
          <a:off x="723900" y="58416825"/>
          <a:ext cx="80581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311</xdr:row>
      <xdr:rowOff>0</xdr:rowOff>
    </xdr:from>
    <xdr:to>
      <xdr:col>14</xdr:col>
      <xdr:colOff>933450</xdr:colOff>
      <xdr:row>311</xdr:row>
      <xdr:rowOff>0</xdr:rowOff>
    </xdr:to>
    <xdr:sp>
      <xdr:nvSpPr>
        <xdr:cNvPr id="5" name="TextBox 8"/>
        <xdr:cNvSpPr txBox="1">
          <a:spLocks noChangeArrowheads="1"/>
        </xdr:cNvSpPr>
      </xdr:nvSpPr>
      <xdr:spPr>
        <a:xfrm>
          <a:off x="723900" y="58416825"/>
          <a:ext cx="80581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234</xdr:row>
      <xdr:rowOff>0</xdr:rowOff>
    </xdr:from>
    <xdr:to>
      <xdr:col>15</xdr:col>
      <xdr:colOff>0</xdr:colOff>
      <xdr:row>234</xdr:row>
      <xdr:rowOff>0</xdr:rowOff>
    </xdr:to>
    <xdr:sp>
      <xdr:nvSpPr>
        <xdr:cNvPr id="6" name="TextBox 10"/>
        <xdr:cNvSpPr txBox="1">
          <a:spLocks noChangeArrowheads="1"/>
        </xdr:cNvSpPr>
      </xdr:nvSpPr>
      <xdr:spPr>
        <a:xfrm>
          <a:off x="714375" y="43395900"/>
          <a:ext cx="81629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256</xdr:row>
      <xdr:rowOff>0</xdr:rowOff>
    </xdr:from>
    <xdr:to>
      <xdr:col>15</xdr:col>
      <xdr:colOff>0</xdr:colOff>
      <xdr:row>256</xdr:row>
      <xdr:rowOff>0</xdr:rowOff>
    </xdr:to>
    <xdr:sp>
      <xdr:nvSpPr>
        <xdr:cNvPr id="7" name="TextBox 11"/>
        <xdr:cNvSpPr txBox="1">
          <a:spLocks noChangeArrowheads="1"/>
        </xdr:cNvSpPr>
      </xdr:nvSpPr>
      <xdr:spPr>
        <a:xfrm>
          <a:off x="723900" y="47701200"/>
          <a:ext cx="81534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255</xdr:row>
      <xdr:rowOff>0</xdr:rowOff>
    </xdr:from>
    <xdr:to>
      <xdr:col>15</xdr:col>
      <xdr:colOff>781050</xdr:colOff>
      <xdr:row>259</xdr:row>
      <xdr:rowOff>0</xdr:rowOff>
    </xdr:to>
    <xdr:sp>
      <xdr:nvSpPr>
        <xdr:cNvPr id="8" name="TextBox 12"/>
        <xdr:cNvSpPr txBox="1">
          <a:spLocks noChangeArrowheads="1"/>
        </xdr:cNvSpPr>
      </xdr:nvSpPr>
      <xdr:spPr>
        <a:xfrm>
          <a:off x="695325" y="47510700"/>
          <a:ext cx="8963025" cy="76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22 August 2005, the latest practicable date which shall not be earlier than 7 days from the date of issue of the quarterly report.</a:t>
          </a:r>
        </a:p>
      </xdr:txBody>
    </xdr:sp>
    <xdr:clientData/>
  </xdr:twoCellAnchor>
  <xdr:twoCellAnchor>
    <xdr:from>
      <xdr:col>2</xdr:col>
      <xdr:colOff>28575</xdr:colOff>
      <xdr:row>355</xdr:row>
      <xdr:rowOff>0</xdr:rowOff>
    </xdr:from>
    <xdr:to>
      <xdr:col>14</xdr:col>
      <xdr:colOff>933450</xdr:colOff>
      <xdr:row>355</xdr:row>
      <xdr:rowOff>0</xdr:rowOff>
    </xdr:to>
    <xdr:sp>
      <xdr:nvSpPr>
        <xdr:cNvPr id="9" name="TextBox 14"/>
        <xdr:cNvSpPr txBox="1">
          <a:spLocks noChangeArrowheads="1"/>
        </xdr:cNvSpPr>
      </xdr:nvSpPr>
      <xdr:spPr>
        <a:xfrm>
          <a:off x="723900" y="66827400"/>
          <a:ext cx="80581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355</xdr:row>
      <xdr:rowOff>0</xdr:rowOff>
    </xdr:from>
    <xdr:to>
      <xdr:col>14</xdr:col>
      <xdr:colOff>1009650</xdr:colOff>
      <xdr:row>355</xdr:row>
      <xdr:rowOff>0</xdr:rowOff>
    </xdr:to>
    <xdr:sp>
      <xdr:nvSpPr>
        <xdr:cNvPr id="10" name="TextBox 15"/>
        <xdr:cNvSpPr txBox="1">
          <a:spLocks noChangeArrowheads="1"/>
        </xdr:cNvSpPr>
      </xdr:nvSpPr>
      <xdr:spPr>
        <a:xfrm>
          <a:off x="981075" y="66827400"/>
          <a:ext cx="78771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355</xdr:row>
      <xdr:rowOff>0</xdr:rowOff>
    </xdr:from>
    <xdr:to>
      <xdr:col>14</xdr:col>
      <xdr:colOff>923925</xdr:colOff>
      <xdr:row>355</xdr:row>
      <xdr:rowOff>0</xdr:rowOff>
    </xdr:to>
    <xdr:sp>
      <xdr:nvSpPr>
        <xdr:cNvPr id="11" name="TextBox 16"/>
        <xdr:cNvSpPr txBox="1">
          <a:spLocks noChangeArrowheads="1"/>
        </xdr:cNvSpPr>
      </xdr:nvSpPr>
      <xdr:spPr>
        <a:xfrm>
          <a:off x="981075" y="66827400"/>
          <a:ext cx="77914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311</xdr:row>
      <xdr:rowOff>0</xdr:rowOff>
    </xdr:from>
    <xdr:to>
      <xdr:col>14</xdr:col>
      <xdr:colOff>933450</xdr:colOff>
      <xdr:row>311</xdr:row>
      <xdr:rowOff>0</xdr:rowOff>
    </xdr:to>
    <xdr:sp>
      <xdr:nvSpPr>
        <xdr:cNvPr id="12" name="TextBox 17"/>
        <xdr:cNvSpPr txBox="1">
          <a:spLocks noChangeArrowheads="1"/>
        </xdr:cNvSpPr>
      </xdr:nvSpPr>
      <xdr:spPr>
        <a:xfrm>
          <a:off x="723900" y="58416825"/>
          <a:ext cx="80581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171450</xdr:colOff>
      <xdr:row>180</xdr:row>
      <xdr:rowOff>0</xdr:rowOff>
    </xdr:from>
    <xdr:ext cx="133350" cy="257175"/>
    <xdr:sp>
      <xdr:nvSpPr>
        <xdr:cNvPr id="13" name="TextBox 19"/>
        <xdr:cNvSpPr txBox="1">
          <a:spLocks noChangeArrowheads="1"/>
        </xdr:cNvSpPr>
      </xdr:nvSpPr>
      <xdr:spPr>
        <a:xfrm>
          <a:off x="6781800" y="34204275"/>
          <a:ext cx="1333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193</xdr:row>
      <xdr:rowOff>0</xdr:rowOff>
    </xdr:from>
    <xdr:to>
      <xdr:col>15</xdr:col>
      <xdr:colOff>723900</xdr:colOff>
      <xdr:row>193</xdr:row>
      <xdr:rowOff>0</xdr:rowOff>
    </xdr:to>
    <xdr:sp>
      <xdr:nvSpPr>
        <xdr:cNvPr id="14" name="TextBox 20"/>
        <xdr:cNvSpPr txBox="1">
          <a:spLocks noChangeArrowheads="1"/>
        </xdr:cNvSpPr>
      </xdr:nvSpPr>
      <xdr:spPr>
        <a:xfrm>
          <a:off x="657225" y="36699825"/>
          <a:ext cx="8943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311</xdr:row>
      <xdr:rowOff>0</xdr:rowOff>
    </xdr:from>
    <xdr:to>
      <xdr:col>14</xdr:col>
      <xdr:colOff>933450</xdr:colOff>
      <xdr:row>311</xdr:row>
      <xdr:rowOff>0</xdr:rowOff>
    </xdr:to>
    <xdr:sp>
      <xdr:nvSpPr>
        <xdr:cNvPr id="15" name="TextBox 21"/>
        <xdr:cNvSpPr txBox="1">
          <a:spLocks noChangeArrowheads="1"/>
        </xdr:cNvSpPr>
      </xdr:nvSpPr>
      <xdr:spPr>
        <a:xfrm>
          <a:off x="723900" y="58416825"/>
          <a:ext cx="80581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42</xdr:row>
      <xdr:rowOff>0</xdr:rowOff>
    </xdr:from>
    <xdr:to>
      <xdr:col>16</xdr:col>
      <xdr:colOff>38100</xdr:colOff>
      <xdr:row>45</xdr:row>
      <xdr:rowOff>0</xdr:rowOff>
    </xdr:to>
    <xdr:sp>
      <xdr:nvSpPr>
        <xdr:cNvPr id="16" name="TextBox 23"/>
        <xdr:cNvSpPr txBox="1">
          <a:spLocks noChangeArrowheads="1"/>
        </xdr:cNvSpPr>
      </xdr:nvSpPr>
      <xdr:spPr>
        <a:xfrm>
          <a:off x="714375" y="8086725"/>
          <a:ext cx="9201150" cy="571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Save as disclosed below, there were no other issuance and repayment of debt and equity securities for the current financial period to date.
</a:t>
          </a:r>
        </a:p>
      </xdr:txBody>
    </xdr:sp>
    <xdr:clientData/>
  </xdr:twoCellAnchor>
  <xdr:oneCellAnchor>
    <xdr:from>
      <xdr:col>12</xdr:col>
      <xdr:colOff>171450</xdr:colOff>
      <xdr:row>66</xdr:row>
      <xdr:rowOff>0</xdr:rowOff>
    </xdr:from>
    <xdr:ext cx="133350" cy="257175"/>
    <xdr:sp>
      <xdr:nvSpPr>
        <xdr:cNvPr id="17" name="TextBox 24"/>
        <xdr:cNvSpPr txBox="1">
          <a:spLocks noChangeArrowheads="1"/>
        </xdr:cNvSpPr>
      </xdr:nvSpPr>
      <xdr:spPr>
        <a:xfrm>
          <a:off x="6781800" y="12668250"/>
          <a:ext cx="1333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109</xdr:row>
      <xdr:rowOff>0</xdr:rowOff>
    </xdr:from>
    <xdr:to>
      <xdr:col>16</xdr:col>
      <xdr:colOff>809625</xdr:colOff>
      <xdr:row>112</xdr:row>
      <xdr:rowOff>66675</xdr:rowOff>
    </xdr:to>
    <xdr:sp>
      <xdr:nvSpPr>
        <xdr:cNvPr id="18" name="TextBox 25"/>
        <xdr:cNvSpPr txBox="1">
          <a:spLocks noChangeArrowheads="1"/>
        </xdr:cNvSpPr>
      </xdr:nvSpPr>
      <xdr:spPr>
        <a:xfrm>
          <a:off x="714375" y="21145500"/>
          <a:ext cx="997267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a:t>
          </a:r>
        </a:p>
      </xdr:txBody>
    </xdr:sp>
    <xdr:clientData/>
  </xdr:twoCellAnchor>
  <xdr:twoCellAnchor>
    <xdr:from>
      <xdr:col>2</xdr:col>
      <xdr:colOff>28575</xdr:colOff>
      <xdr:row>114</xdr:row>
      <xdr:rowOff>0</xdr:rowOff>
    </xdr:from>
    <xdr:to>
      <xdr:col>16</xdr:col>
      <xdr:colOff>238125</xdr:colOff>
      <xdr:row>122</xdr:row>
      <xdr:rowOff>28575</xdr:rowOff>
    </xdr:to>
    <xdr:sp>
      <xdr:nvSpPr>
        <xdr:cNvPr id="19" name="TextBox 26"/>
        <xdr:cNvSpPr txBox="1">
          <a:spLocks noChangeArrowheads="1"/>
        </xdr:cNvSpPr>
      </xdr:nvSpPr>
      <xdr:spPr>
        <a:xfrm>
          <a:off x="723900" y="22098000"/>
          <a:ext cx="9391650" cy="1562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following:-
a) the Company purchased a total of 194,700 of its own shares from the open market for a total consideration of RM97,483.      </a:t>
          </a:r>
        </a:p>
      </xdr:txBody>
    </xdr:sp>
    <xdr:clientData/>
  </xdr:twoCellAnchor>
  <xdr:twoCellAnchor>
    <xdr:from>
      <xdr:col>2</xdr:col>
      <xdr:colOff>66675</xdr:colOff>
      <xdr:row>128</xdr:row>
      <xdr:rowOff>0</xdr:rowOff>
    </xdr:from>
    <xdr:to>
      <xdr:col>16</xdr:col>
      <xdr:colOff>66675</xdr:colOff>
      <xdr:row>137</xdr:row>
      <xdr:rowOff>19050</xdr:rowOff>
    </xdr:to>
    <xdr:sp>
      <xdr:nvSpPr>
        <xdr:cNvPr id="20" name="TextBox 27"/>
        <xdr:cNvSpPr txBox="1">
          <a:spLocks noChangeArrowheads="1"/>
        </xdr:cNvSpPr>
      </xdr:nvSpPr>
      <xdr:spPr>
        <a:xfrm>
          <a:off x="762000" y="24774525"/>
          <a:ext cx="9182100" cy="1162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66675</xdr:colOff>
      <xdr:row>140</xdr:row>
      <xdr:rowOff>0</xdr:rowOff>
    </xdr:from>
    <xdr:to>
      <xdr:col>15</xdr:col>
      <xdr:colOff>781050</xdr:colOff>
      <xdr:row>144</xdr:row>
      <xdr:rowOff>85725</xdr:rowOff>
    </xdr:to>
    <xdr:sp>
      <xdr:nvSpPr>
        <xdr:cNvPr id="21" name="TextBox 28"/>
        <xdr:cNvSpPr txBox="1">
          <a:spLocks noChangeArrowheads="1"/>
        </xdr:cNvSpPr>
      </xdr:nvSpPr>
      <xdr:spPr>
        <a:xfrm>
          <a:off x="762000" y="26489025"/>
          <a:ext cx="8896350" cy="8477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no material contingent liabilities as provision for corporate guarantee has been made in the financial statements.</a:t>
          </a:r>
        </a:p>
      </xdr:txBody>
    </xdr:sp>
    <xdr:clientData/>
  </xdr:twoCellAnchor>
  <xdr:twoCellAnchor>
    <xdr:from>
      <xdr:col>2</xdr:col>
      <xdr:colOff>28575</xdr:colOff>
      <xdr:row>145</xdr:row>
      <xdr:rowOff>0</xdr:rowOff>
    </xdr:from>
    <xdr:to>
      <xdr:col>15</xdr:col>
      <xdr:colOff>0</xdr:colOff>
      <xdr:row>145</xdr:row>
      <xdr:rowOff>0</xdr:rowOff>
    </xdr:to>
    <xdr:sp>
      <xdr:nvSpPr>
        <xdr:cNvPr id="22" name="TextBox 29"/>
        <xdr:cNvSpPr txBox="1">
          <a:spLocks noChangeArrowheads="1"/>
        </xdr:cNvSpPr>
      </xdr:nvSpPr>
      <xdr:spPr>
        <a:xfrm>
          <a:off x="723900" y="27441525"/>
          <a:ext cx="81534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171450</xdr:colOff>
      <xdr:row>153</xdr:row>
      <xdr:rowOff>0</xdr:rowOff>
    </xdr:from>
    <xdr:ext cx="133350" cy="257175"/>
    <xdr:sp>
      <xdr:nvSpPr>
        <xdr:cNvPr id="23" name="TextBox 30"/>
        <xdr:cNvSpPr txBox="1">
          <a:spLocks noChangeArrowheads="1"/>
        </xdr:cNvSpPr>
      </xdr:nvSpPr>
      <xdr:spPr>
        <a:xfrm>
          <a:off x="6781800" y="28965525"/>
          <a:ext cx="1333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168</xdr:row>
      <xdr:rowOff>28575</xdr:rowOff>
    </xdr:from>
    <xdr:to>
      <xdr:col>14</xdr:col>
      <xdr:colOff>933450</xdr:colOff>
      <xdr:row>171</xdr:row>
      <xdr:rowOff>123825</xdr:rowOff>
    </xdr:to>
    <xdr:sp>
      <xdr:nvSpPr>
        <xdr:cNvPr id="24" name="TextBox 33"/>
        <xdr:cNvSpPr txBox="1">
          <a:spLocks noChangeArrowheads="1"/>
        </xdr:cNvSpPr>
      </xdr:nvSpPr>
      <xdr:spPr>
        <a:xfrm>
          <a:off x="723900" y="31927800"/>
          <a:ext cx="8058150" cy="666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2005 to be better than previous year.</a:t>
          </a:r>
        </a:p>
      </xdr:txBody>
    </xdr:sp>
    <xdr:clientData/>
  </xdr:twoCellAnchor>
  <xdr:oneCellAnchor>
    <xdr:from>
      <xdr:col>12</xdr:col>
      <xdr:colOff>171450</xdr:colOff>
      <xdr:row>220</xdr:row>
      <xdr:rowOff>0</xdr:rowOff>
    </xdr:from>
    <xdr:ext cx="133350" cy="257175"/>
    <xdr:sp>
      <xdr:nvSpPr>
        <xdr:cNvPr id="25" name="TextBox 35"/>
        <xdr:cNvSpPr txBox="1">
          <a:spLocks noChangeArrowheads="1"/>
        </xdr:cNvSpPr>
      </xdr:nvSpPr>
      <xdr:spPr>
        <a:xfrm>
          <a:off x="6781800" y="40719375"/>
          <a:ext cx="1333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64</xdr:row>
      <xdr:rowOff>0</xdr:rowOff>
    </xdr:from>
    <xdr:to>
      <xdr:col>15</xdr:col>
      <xdr:colOff>809625</xdr:colOff>
      <xdr:row>67</xdr:row>
      <xdr:rowOff>171450</xdr:rowOff>
    </xdr:to>
    <xdr:sp>
      <xdr:nvSpPr>
        <xdr:cNvPr id="26" name="TextBox 36"/>
        <xdr:cNvSpPr txBox="1">
          <a:spLocks noChangeArrowheads="1"/>
        </xdr:cNvSpPr>
      </xdr:nvSpPr>
      <xdr:spPr>
        <a:xfrm>
          <a:off x="714375" y="12287250"/>
          <a:ext cx="89725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dividend of 3 sen less 28% tax amounting to RM1,964,585 in respect of the financial year ended 31 December 2004 was paid on 12 July 2005.</a:t>
          </a:r>
        </a:p>
      </xdr:txBody>
    </xdr:sp>
    <xdr:clientData/>
  </xdr:twoCellAnchor>
  <xdr:twoCellAnchor>
    <xdr:from>
      <xdr:col>19</xdr:col>
      <xdr:colOff>28575</xdr:colOff>
      <xdr:row>140</xdr:row>
      <xdr:rowOff>0</xdr:rowOff>
    </xdr:from>
    <xdr:to>
      <xdr:col>31</xdr:col>
      <xdr:colOff>19050</xdr:colOff>
      <xdr:row>146</xdr:row>
      <xdr:rowOff>38100</xdr:rowOff>
    </xdr:to>
    <xdr:sp>
      <xdr:nvSpPr>
        <xdr:cNvPr id="27" name="TextBox 37"/>
        <xdr:cNvSpPr txBox="1">
          <a:spLocks noChangeArrowheads="1"/>
        </xdr:cNvSpPr>
      </xdr:nvSpPr>
      <xdr:spPr>
        <a:xfrm>
          <a:off x="13011150" y="26489025"/>
          <a:ext cx="13087350" cy="1181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a:t>
          </a:r>
        </a:p>
      </xdr:txBody>
    </xdr:sp>
    <xdr:clientData/>
  </xdr:twoCellAnchor>
  <xdr:oneCellAnchor>
    <xdr:from>
      <xdr:col>28</xdr:col>
      <xdr:colOff>171450</xdr:colOff>
      <xdr:row>120</xdr:row>
      <xdr:rowOff>0</xdr:rowOff>
    </xdr:from>
    <xdr:ext cx="133350" cy="257175"/>
    <xdr:sp>
      <xdr:nvSpPr>
        <xdr:cNvPr id="28" name="TextBox 38"/>
        <xdr:cNvSpPr txBox="1">
          <a:spLocks noChangeArrowheads="1"/>
        </xdr:cNvSpPr>
      </xdr:nvSpPr>
      <xdr:spPr>
        <a:xfrm>
          <a:off x="23583900" y="23250525"/>
          <a:ext cx="1333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19</xdr:col>
      <xdr:colOff>0</xdr:colOff>
      <xdr:row>137</xdr:row>
      <xdr:rowOff>142875</xdr:rowOff>
    </xdr:from>
    <xdr:to>
      <xdr:col>25</xdr:col>
      <xdr:colOff>1000125</xdr:colOff>
      <xdr:row>144</xdr:row>
      <xdr:rowOff>180975</xdr:rowOff>
    </xdr:to>
    <xdr:sp>
      <xdr:nvSpPr>
        <xdr:cNvPr id="29" name="TextBox 43"/>
        <xdr:cNvSpPr txBox="1">
          <a:spLocks noChangeArrowheads="1"/>
        </xdr:cNvSpPr>
      </xdr:nvSpPr>
      <xdr:spPr>
        <a:xfrm>
          <a:off x="12982575" y="26060400"/>
          <a:ext cx="7962900" cy="13716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9153525" cy="1828800"/>
    <xdr:sp>
      <xdr:nvSpPr>
        <xdr:cNvPr id="30" name="TextBox 47"/>
        <xdr:cNvSpPr txBox="1">
          <a:spLocks noChangeArrowheads="1"/>
        </xdr:cNvSpPr>
      </xdr:nvSpPr>
      <xdr:spPr>
        <a:xfrm>
          <a:off x="695325" y="1162050"/>
          <a:ext cx="9153525" cy="18288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Basis of preparation
</a:t>
          </a:r>
          <a:r>
            <a:rPr lang="en-US" cap="none" sz="1200" b="0" i="0" u="none" baseline="0">
              <a:latin typeface="Arial"/>
              <a:ea typeface="Arial"/>
              <a:cs typeface="Arial"/>
            </a:rPr>
            <a:t>The interim financial report has been prepared in compliance with MASB 26, Interim Financial Reporting and Chapter 9 Part K of the Listing Requirements of Bursa Malaysia Securities Berhad ("BMSB") and should be read in conjuction with the audited financial statement of the Group for the year ended 31 December 2004.
The accounting policies and methods of computation used in the preparation of the quarterly financial report are consistent with those adopted in the audited financial statements for the financial year ended 31 December 2004.
</a:t>
          </a:r>
        </a:p>
      </xdr:txBody>
    </xdr:sp>
    <xdr:clientData/>
  </xdr:oneCellAnchor>
  <xdr:oneCellAnchor>
    <xdr:from>
      <xdr:col>14</xdr:col>
      <xdr:colOff>0</xdr:colOff>
      <xdr:row>16</xdr:row>
      <xdr:rowOff>0</xdr:rowOff>
    </xdr:from>
    <xdr:ext cx="123825" cy="257175"/>
    <xdr:sp>
      <xdr:nvSpPr>
        <xdr:cNvPr id="31" name="TextBox 49"/>
        <xdr:cNvSpPr txBox="1">
          <a:spLocks noChangeArrowheads="1"/>
        </xdr:cNvSpPr>
      </xdr:nvSpPr>
      <xdr:spPr>
        <a:xfrm>
          <a:off x="7848600" y="306705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35</xdr:row>
      <xdr:rowOff>0</xdr:rowOff>
    </xdr:from>
    <xdr:to>
      <xdr:col>16</xdr:col>
      <xdr:colOff>523875</xdr:colOff>
      <xdr:row>39</xdr:row>
      <xdr:rowOff>133350</xdr:rowOff>
    </xdr:to>
    <xdr:sp>
      <xdr:nvSpPr>
        <xdr:cNvPr id="32" name="TextBox 50"/>
        <xdr:cNvSpPr txBox="1">
          <a:spLocks noChangeArrowheads="1"/>
        </xdr:cNvSpPr>
      </xdr:nvSpPr>
      <xdr:spPr>
        <a:xfrm>
          <a:off x="714375" y="6753225"/>
          <a:ext cx="9686925" cy="895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19050</xdr:colOff>
      <xdr:row>155</xdr:row>
      <xdr:rowOff>28575</xdr:rowOff>
    </xdr:from>
    <xdr:to>
      <xdr:col>16</xdr:col>
      <xdr:colOff>19050</xdr:colOff>
      <xdr:row>161</xdr:row>
      <xdr:rowOff>47625</xdr:rowOff>
    </xdr:to>
    <xdr:sp>
      <xdr:nvSpPr>
        <xdr:cNvPr id="33" name="TextBox 52"/>
        <xdr:cNvSpPr txBox="1">
          <a:spLocks noChangeArrowheads="1"/>
        </xdr:cNvSpPr>
      </xdr:nvSpPr>
      <xdr:spPr>
        <a:xfrm>
          <a:off x="714375" y="29451300"/>
          <a:ext cx="9182100" cy="1162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Group revenue of RM53.646 million for the current financial quarter was 38% higher compared to RM38.966 million for the previous year corresponding period. Profit before tax for the current quarter increased to RM3.735 million from RM1.571 million in the previous corresponding period mainly due to higher revenue achieved for the current financial quarter.  </a:t>
          </a:r>
        </a:p>
      </xdr:txBody>
    </xdr:sp>
    <xdr:clientData/>
  </xdr:twoCellAnchor>
  <xdr:twoCellAnchor>
    <xdr:from>
      <xdr:col>2</xdr:col>
      <xdr:colOff>0</xdr:colOff>
      <xdr:row>162</xdr:row>
      <xdr:rowOff>9525</xdr:rowOff>
    </xdr:from>
    <xdr:to>
      <xdr:col>15</xdr:col>
      <xdr:colOff>685800</xdr:colOff>
      <xdr:row>167</xdr:row>
      <xdr:rowOff>114300</xdr:rowOff>
    </xdr:to>
    <xdr:sp>
      <xdr:nvSpPr>
        <xdr:cNvPr id="34" name="TextBox 53"/>
        <xdr:cNvSpPr txBox="1">
          <a:spLocks noChangeArrowheads="1"/>
        </xdr:cNvSpPr>
      </xdr:nvSpPr>
      <xdr:spPr>
        <a:xfrm>
          <a:off x="695325" y="30765750"/>
          <a:ext cx="8867775" cy="1057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RM2.106 million for the quarter under review as compared to RM1.630 million achieved in the preceding financial quarter. The better performance was due to higher revenue achieved in the current financial quarter.</a:t>
          </a:r>
        </a:p>
      </xdr:txBody>
    </xdr:sp>
    <xdr:clientData/>
  </xdr:twoCellAnchor>
  <xdr:twoCellAnchor>
    <xdr:from>
      <xdr:col>2</xdr:col>
      <xdr:colOff>0</xdr:colOff>
      <xdr:row>194</xdr:row>
      <xdr:rowOff>9525</xdr:rowOff>
    </xdr:from>
    <xdr:to>
      <xdr:col>15</xdr:col>
      <xdr:colOff>723900</xdr:colOff>
      <xdr:row>195</xdr:row>
      <xdr:rowOff>104775</xdr:rowOff>
    </xdr:to>
    <xdr:sp>
      <xdr:nvSpPr>
        <xdr:cNvPr id="35" name="TextBox 55"/>
        <xdr:cNvSpPr txBox="1">
          <a:spLocks noChangeArrowheads="1"/>
        </xdr:cNvSpPr>
      </xdr:nvSpPr>
      <xdr:spPr>
        <a:xfrm>
          <a:off x="695325" y="36899850"/>
          <a:ext cx="89058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Unquoted Investments and/or Properties</a:t>
          </a:r>
          <a:r>
            <a:rPr lang="en-US" cap="none" sz="1200" b="0" i="0" u="none" baseline="0">
              <a:latin typeface="Arial"/>
              <a:ea typeface="Arial"/>
              <a:cs typeface="Arial"/>
            </a:rPr>
            <a:t>
     </a:t>
          </a:r>
        </a:p>
      </xdr:txBody>
    </xdr:sp>
    <xdr:clientData/>
  </xdr:twoCellAnchor>
  <xdr:twoCellAnchor>
    <xdr:from>
      <xdr:col>2</xdr:col>
      <xdr:colOff>38100</xdr:colOff>
      <xdr:row>230</xdr:row>
      <xdr:rowOff>0</xdr:rowOff>
    </xdr:from>
    <xdr:to>
      <xdr:col>14</xdr:col>
      <xdr:colOff>895350</xdr:colOff>
      <xdr:row>233</xdr:row>
      <xdr:rowOff>47625</xdr:rowOff>
    </xdr:to>
    <xdr:sp>
      <xdr:nvSpPr>
        <xdr:cNvPr id="36" name="TextBox 56"/>
        <xdr:cNvSpPr txBox="1">
          <a:spLocks noChangeArrowheads="1"/>
        </xdr:cNvSpPr>
      </xdr:nvSpPr>
      <xdr:spPr>
        <a:xfrm>
          <a:off x="733425" y="42633900"/>
          <a:ext cx="8010525" cy="6191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As at the date of this report, there were no corporate proposals announced which are pending completion.
</a:t>
          </a:r>
        </a:p>
      </xdr:txBody>
    </xdr:sp>
    <xdr:clientData/>
  </xdr:twoCellAnchor>
  <xdr:oneCellAnchor>
    <xdr:from>
      <xdr:col>20</xdr:col>
      <xdr:colOff>171450</xdr:colOff>
      <xdr:row>180</xdr:row>
      <xdr:rowOff>0</xdr:rowOff>
    </xdr:from>
    <xdr:ext cx="133350" cy="257175"/>
    <xdr:sp>
      <xdr:nvSpPr>
        <xdr:cNvPr id="37" name="TextBox 59"/>
        <xdr:cNvSpPr txBox="1">
          <a:spLocks noChangeArrowheads="1"/>
        </xdr:cNvSpPr>
      </xdr:nvSpPr>
      <xdr:spPr>
        <a:xfrm>
          <a:off x="14239875" y="34204275"/>
          <a:ext cx="1333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189</xdr:row>
      <xdr:rowOff>142875</xdr:rowOff>
    </xdr:from>
    <xdr:to>
      <xdr:col>15</xdr:col>
      <xdr:colOff>228600</xdr:colOff>
      <xdr:row>192</xdr:row>
      <xdr:rowOff>142875</xdr:rowOff>
    </xdr:to>
    <xdr:sp>
      <xdr:nvSpPr>
        <xdr:cNvPr id="38" name="TextBox 60"/>
        <xdr:cNvSpPr txBox="1">
          <a:spLocks noChangeArrowheads="1"/>
        </xdr:cNvSpPr>
      </xdr:nvSpPr>
      <xdr:spPr>
        <a:xfrm>
          <a:off x="714375" y="36080700"/>
          <a:ext cx="8391525" cy="5715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of the Group is higher than the statutory tax rate for the financial quarter / period to date principally due to non-availability of Group tax relief and non-deductible expenses.</a:t>
          </a:r>
        </a:p>
      </xdr:txBody>
    </xdr:sp>
    <xdr:clientData/>
  </xdr:twoCellAnchor>
  <xdr:twoCellAnchor>
    <xdr:from>
      <xdr:col>2</xdr:col>
      <xdr:colOff>19050</xdr:colOff>
      <xdr:row>305</xdr:row>
      <xdr:rowOff>0</xdr:rowOff>
    </xdr:from>
    <xdr:to>
      <xdr:col>15</xdr:col>
      <xdr:colOff>762000</xdr:colOff>
      <xdr:row>309</xdr:row>
      <xdr:rowOff>57150</xdr:rowOff>
    </xdr:to>
    <xdr:sp>
      <xdr:nvSpPr>
        <xdr:cNvPr id="39" name="TextBox 61"/>
        <xdr:cNvSpPr txBox="1">
          <a:spLocks noChangeArrowheads="1"/>
        </xdr:cNvSpPr>
      </xdr:nvSpPr>
      <xdr:spPr>
        <a:xfrm>
          <a:off x="714375" y="57226200"/>
          <a:ext cx="8924925" cy="8477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do not recommend the payment of an interim dividend for the period under review. (30 June 2004: Nil)</a:t>
          </a:r>
        </a:p>
      </xdr:txBody>
    </xdr:sp>
    <xdr:clientData/>
  </xdr:twoCellAnchor>
  <xdr:twoCellAnchor>
    <xdr:from>
      <xdr:col>1</xdr:col>
      <xdr:colOff>428625</xdr:colOff>
      <xdr:row>261</xdr:row>
      <xdr:rowOff>0</xdr:rowOff>
    </xdr:from>
    <xdr:to>
      <xdr:col>16</xdr:col>
      <xdr:colOff>590550</xdr:colOff>
      <xdr:row>304</xdr:row>
      <xdr:rowOff>0</xdr:rowOff>
    </xdr:to>
    <xdr:sp>
      <xdr:nvSpPr>
        <xdr:cNvPr id="40" name="TextBox 63"/>
        <xdr:cNvSpPr txBox="1">
          <a:spLocks noChangeArrowheads="1"/>
        </xdr:cNvSpPr>
      </xdr:nvSpPr>
      <xdr:spPr>
        <a:xfrm>
          <a:off x="666750" y="48653700"/>
          <a:ext cx="9801225" cy="8372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a:t>
          </a:r>
          <a:r>
            <a:rPr lang="en-US" cap="none" sz="1200" b="1" i="0" u="sng" baseline="0">
              <a:latin typeface="Arial"/>
              <a:ea typeface="Arial"/>
              <a:cs typeface="Arial"/>
            </a:rPr>
            <a:t>Claim by Sukitronics (Penang) Sdn Bhd ("Sukitronics (Penang)") against Mustajab Indah Sdn Bhd</a:t>
          </a:r>
          <a:r>
            <a:rPr lang="en-US" cap="none" sz="1200" b="0" i="0" u="none" baseline="0">
              <a:latin typeface="Arial"/>
              <a:ea typeface="Arial"/>
              <a:cs typeface="Arial"/>
            </a:rPr>
            <a:t>
     </a:t>
          </a:r>
          <a:r>
            <a:rPr lang="en-US" cap="none" sz="1200" b="1" i="0" u="sng" baseline="0">
              <a:latin typeface="Arial"/>
              <a:ea typeface="Arial"/>
              <a:cs typeface="Arial"/>
            </a:rPr>
            <a:t>("Mustajab")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Sukitronics Penang pursued the claim under arbitration with the President 
      of Persatuan Arkitek Malaysia ('PAM'). On 8 March 2005, the Arbitrator awarded that Mustajab shall pay Sukitronics Penang
      approximately RM1,460,666.58 being the balance of progress claims unpaid, the loss and expense,storage charges,
      loss of profits and interests on outstanding amount, and Mustajab shall also bear the costs of award and Sukitronics Penang's
      cost of reference. The Solicitors of Sukitronics Penang are now applying for leave to register the judgment in accordance with
      and under the Rules of the High Court.   
b</a:t>
          </a:r>
          <a:r>
            <a:rPr lang="en-US" cap="none" sz="1200" b="1" i="0" u="none" baseline="0">
              <a:latin typeface="Arial"/>
              <a:ea typeface="Arial"/>
              <a:cs typeface="Arial"/>
            </a:rPr>
            <a:t>)  </a:t>
          </a:r>
          <a:r>
            <a:rPr lang="en-US" cap="none" sz="1200" b="1" i="0" u="sng" baseline="0">
              <a:latin typeface="Arial"/>
              <a:ea typeface="Arial"/>
              <a:cs typeface="Arial"/>
            </a:rPr>
            <a:t>Claim by Sukitronics Sdn Bhd (Sukitronics") against Pilecon Engineering Bhd ("Pilecon")</a:t>
          </a:r>
          <a:r>
            <a:rPr lang="en-US" cap="none" sz="1200" b="0" i="0" u="none" baseline="0">
              <a:latin typeface="Arial"/>
              <a:ea typeface="Arial"/>
              <a:cs typeface="Arial"/>
            </a:rPr>
            <a:t>
      </a:t>
          </a:r>
          <a:r>
            <a:rPr lang="en-US" cap="none" sz="1200" b="0" i="0" u="sng" baseline="0">
              <a:latin typeface="Arial"/>
              <a:ea typeface="Arial"/>
              <a:cs typeface="Arial"/>
            </a:rPr>
            <a:t> </a:t>
          </a:r>
          <a:r>
            <a:rPr lang="en-US" cap="none" sz="1200" b="1" i="0" u="sng" baseline="0">
              <a:latin typeface="Arial"/>
              <a:ea typeface="Arial"/>
              <a:cs typeface="Arial"/>
            </a:rPr>
            <a:t>[MT4-22-799-02]</a:t>
          </a:r>
          <a:r>
            <a:rPr lang="en-US" cap="none" sz="1200" b="0" i="0" u="none" baseline="0">
              <a:latin typeface="Arial"/>
              <a:ea typeface="Arial"/>
              <a:cs typeface="Arial"/>
            </a:rPr>
            <a:t>
      A suit against Pilecon has been filed by Sukitronics on 22 October 2002 at the Shah Alam High Court 
      (Suit No : MT4-22-799-2002) claiming for a sum of RM1,905,858.04 for works done at the JB Waterfront City 
      Project comprising electrical, telecommunication and security system services; fire protection services; and
      air condition, mechanical ventilation and BMS services. Pilecon has entered appearance on 5 December 2002. 
      The solicitors for Pilecon had on 2 January 2003 served Sukitronics a Statement of Defense and Counter Claim 
      of RM3.6 million. The solicitors for Sukitronics had on 23 January 2003 filed a reply to the said Statement of   
      Defense as well as Defense to the said Counter claim. Pilecon had on 20 September 2004 served the Notice of
      Discontinuance of Counterclaim. Sukitronics had also filed their summary judgment application against Pilecon
      and the matter which was fixed for mention on 12 October 2004 and postponed to 12 January 2005 and then 9 May 2005
      is now adjourned to a date to be determined by the Registry                      
      Notwithstanding the above, the Defendant has obtained a restraining order under Section 176(10) of the       
      Companies Act, 1965 for a period of 90 days from 21 February 2003. On expiry dates, the Defendant had obtained
      extensions of the restraining order for further period. On 14 September 2004, the Order has been extended for another
      90 days from 26 September 2004. However, Sukitronics had on 14 July 2004 filed  an application to intervene in Pilecon's
      Section 176 and the hearing which was fixed on 14 September 2004 and postponed to 8 December 2004 and then 
      16 February 2005, then 18 April 2005 and then 11 August 2005 is now adjourned to 13 October 2005 pending a proposed        
      settlement that had been agreed by the parties on 10 September 2004.  
      The solicitors of Sukitronics are of the opinion that its claim is likely to succeed.
</a:t>
          </a:r>
        </a:p>
      </xdr:txBody>
    </xdr:sp>
    <xdr:clientData/>
  </xdr:twoCellAnchor>
  <xdr:oneCellAnchor>
    <xdr:from>
      <xdr:col>12</xdr:col>
      <xdr:colOff>171450</xdr:colOff>
      <xdr:row>206</xdr:row>
      <xdr:rowOff>0</xdr:rowOff>
    </xdr:from>
    <xdr:ext cx="133350" cy="247650"/>
    <xdr:sp>
      <xdr:nvSpPr>
        <xdr:cNvPr id="41" name="TextBox 64"/>
        <xdr:cNvSpPr txBox="1">
          <a:spLocks noChangeArrowheads="1"/>
        </xdr:cNvSpPr>
      </xdr:nvSpPr>
      <xdr:spPr>
        <a:xfrm>
          <a:off x="6781800" y="38033325"/>
          <a:ext cx="1333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171450</xdr:colOff>
      <xdr:row>206</xdr:row>
      <xdr:rowOff>0</xdr:rowOff>
    </xdr:from>
    <xdr:ext cx="133350" cy="247650"/>
    <xdr:sp>
      <xdr:nvSpPr>
        <xdr:cNvPr id="42" name="TextBox 65"/>
        <xdr:cNvSpPr txBox="1">
          <a:spLocks noChangeArrowheads="1"/>
        </xdr:cNvSpPr>
      </xdr:nvSpPr>
      <xdr:spPr>
        <a:xfrm>
          <a:off x="6781800" y="38033325"/>
          <a:ext cx="1333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838200</xdr:colOff>
      <xdr:row>215</xdr:row>
      <xdr:rowOff>0</xdr:rowOff>
    </xdr:from>
    <xdr:ext cx="133350" cy="257175"/>
    <xdr:sp>
      <xdr:nvSpPr>
        <xdr:cNvPr id="43" name="TextBox 66"/>
        <xdr:cNvSpPr txBox="1">
          <a:spLocks noChangeArrowheads="1"/>
        </xdr:cNvSpPr>
      </xdr:nvSpPr>
      <xdr:spPr>
        <a:xfrm>
          <a:off x="9715500" y="39766875"/>
          <a:ext cx="1333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DeferredTa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
      <sheetName val="X1"/>
      <sheetName val="X2"/>
      <sheetName val="X3"/>
      <sheetName val="X4"/>
      <sheetName val="X5"/>
      <sheetName val="X6"/>
      <sheetName val="X7"/>
      <sheetName val="X8"/>
      <sheetName val="X9"/>
      <sheetName val="X10"/>
      <sheetName val="Disp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77"/>
  <sheetViews>
    <sheetView showGridLines="0" tabSelected="1" zoomScale="60" zoomScaleNormal="60" workbookViewId="0" topLeftCell="A1">
      <selection activeCell="I21" sqref="I21"/>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bestFit="1" customWidth="1"/>
    <col min="7" max="7" width="6.21484375" style="0" customWidth="1"/>
    <col min="8" max="8" width="5.6640625" style="0" customWidth="1"/>
    <col min="9" max="9" width="12.6640625" style="0" customWidth="1"/>
    <col min="10" max="10" width="1.2265625" style="0" customWidth="1"/>
    <col min="11" max="11" width="14.10546875" style="0" customWidth="1"/>
    <col min="12" max="12" width="1.66796875" style="0" customWidth="1"/>
    <col min="13" max="13" width="5.21484375" style="0" customWidth="1"/>
    <col min="14" max="14" width="12.6640625" style="0" customWidth="1"/>
    <col min="15" max="15" width="2.4453125" style="0" customWidth="1"/>
    <col min="16" max="16" width="13.3359375" style="0" customWidth="1"/>
    <col min="17" max="17" width="1.33203125" style="0" customWidth="1"/>
    <col min="18" max="18" width="7.21484375" style="0" customWidth="1"/>
    <col min="19" max="19" width="0.88671875" style="0" customWidth="1"/>
  </cols>
  <sheetData>
    <row r="2" spans="2:18" ht="15">
      <c r="B2" s="4"/>
      <c r="C2" s="4"/>
      <c r="D2" s="4"/>
      <c r="E2" s="4"/>
      <c r="F2" s="4"/>
      <c r="G2" s="4"/>
      <c r="H2" s="4"/>
      <c r="I2" s="4"/>
      <c r="J2" s="4"/>
      <c r="K2" s="4"/>
      <c r="L2" s="4"/>
      <c r="M2" s="4"/>
      <c r="N2" s="4"/>
      <c r="O2" s="4"/>
      <c r="P2" s="4"/>
      <c r="Q2" s="4"/>
      <c r="R2" s="4"/>
    </row>
    <row r="3" spans="2:18" ht="15.75">
      <c r="B3" s="4"/>
      <c r="C3" s="30" t="s">
        <v>194</v>
      </c>
      <c r="D3" s="4"/>
      <c r="E3" s="4"/>
      <c r="F3" s="4"/>
      <c r="G3" s="4"/>
      <c r="H3" s="4"/>
      <c r="I3" s="4"/>
      <c r="J3" s="4"/>
      <c r="K3" s="4"/>
      <c r="L3" s="4"/>
      <c r="M3" s="4"/>
      <c r="N3" s="4"/>
      <c r="O3" s="4"/>
      <c r="P3" s="4"/>
      <c r="Q3" s="4"/>
      <c r="R3" s="4"/>
    </row>
    <row r="4" spans="2:18" ht="15">
      <c r="B4" s="4"/>
      <c r="C4" s="31" t="s">
        <v>192</v>
      </c>
      <c r="D4" s="4"/>
      <c r="E4" s="4"/>
      <c r="F4" s="4"/>
      <c r="G4" s="4"/>
      <c r="H4" s="4"/>
      <c r="I4" s="4"/>
      <c r="J4" s="4"/>
      <c r="K4" s="4"/>
      <c r="L4" s="4"/>
      <c r="M4" s="4"/>
      <c r="N4" s="4"/>
      <c r="O4" s="4"/>
      <c r="P4" s="4"/>
      <c r="Q4" s="4"/>
      <c r="R4" s="4"/>
    </row>
    <row r="5" spans="2:18" ht="15">
      <c r="B5" s="4"/>
      <c r="C5" s="31"/>
      <c r="D5" s="4"/>
      <c r="E5" s="4"/>
      <c r="F5" s="4"/>
      <c r="G5" s="4"/>
      <c r="H5" s="4"/>
      <c r="I5" s="4"/>
      <c r="J5" s="4"/>
      <c r="K5" s="4"/>
      <c r="L5" s="4"/>
      <c r="M5" s="4"/>
      <c r="N5" s="4"/>
      <c r="O5" s="4"/>
      <c r="P5" s="4"/>
      <c r="Q5" s="4"/>
      <c r="R5" s="4"/>
    </row>
    <row r="6" spans="2:18" ht="15">
      <c r="B6" s="4"/>
      <c r="C6" s="20"/>
      <c r="D6" s="20"/>
      <c r="E6" s="20"/>
      <c r="F6" s="20"/>
      <c r="G6" s="20"/>
      <c r="H6" s="20"/>
      <c r="I6" s="20"/>
      <c r="J6" s="20"/>
      <c r="K6" s="20"/>
      <c r="L6" s="20"/>
      <c r="M6" s="20"/>
      <c r="N6" s="20"/>
      <c r="O6" s="20"/>
      <c r="P6" s="20"/>
      <c r="Q6" s="20"/>
      <c r="R6" s="20"/>
    </row>
    <row r="7" spans="2:18" ht="15.75">
      <c r="B7" s="4"/>
      <c r="C7" s="33" t="s">
        <v>16</v>
      </c>
      <c r="D7" s="20"/>
      <c r="E7" s="20"/>
      <c r="F7" s="20"/>
      <c r="G7" s="20"/>
      <c r="H7" s="20"/>
      <c r="I7" s="20"/>
      <c r="J7" s="20"/>
      <c r="K7" s="20"/>
      <c r="L7" s="20"/>
      <c r="M7" s="20"/>
      <c r="N7" s="20"/>
      <c r="O7" s="20"/>
      <c r="P7" s="20"/>
      <c r="Q7" s="20"/>
      <c r="R7" s="20"/>
    </row>
    <row r="8" spans="2:18" ht="15.75">
      <c r="B8" s="4"/>
      <c r="C8" s="33" t="s">
        <v>7</v>
      </c>
      <c r="D8" s="20"/>
      <c r="E8" s="20"/>
      <c r="F8" s="20"/>
      <c r="G8" s="20"/>
      <c r="H8" s="20"/>
      <c r="I8" s="20"/>
      <c r="J8" s="20"/>
      <c r="K8" s="20"/>
      <c r="L8" s="20"/>
      <c r="M8" s="20"/>
      <c r="N8" s="20"/>
      <c r="O8" s="20"/>
      <c r="P8" s="20"/>
      <c r="Q8" s="20"/>
      <c r="R8" s="20"/>
    </row>
    <row r="9" spans="2:18" ht="15">
      <c r="B9" s="4"/>
      <c r="C9" s="20"/>
      <c r="D9" s="20"/>
      <c r="E9" s="20"/>
      <c r="F9" s="20"/>
      <c r="G9" s="20"/>
      <c r="H9" s="20"/>
      <c r="I9" s="20"/>
      <c r="J9" s="20"/>
      <c r="K9" s="20"/>
      <c r="L9" s="20"/>
      <c r="M9" s="20"/>
      <c r="N9" s="20"/>
      <c r="O9" s="20"/>
      <c r="P9" s="20"/>
      <c r="Q9" s="20"/>
      <c r="R9" s="20"/>
    </row>
    <row r="10" spans="2:19" ht="15">
      <c r="B10" s="4"/>
      <c r="C10" s="20"/>
      <c r="D10" s="20"/>
      <c r="E10" s="20"/>
      <c r="F10" s="20"/>
      <c r="G10" s="20"/>
      <c r="H10" s="20"/>
      <c r="I10" s="4"/>
      <c r="J10" s="21" t="s">
        <v>195</v>
      </c>
      <c r="K10" s="27"/>
      <c r="L10" s="27"/>
      <c r="M10" s="20"/>
      <c r="N10" s="4"/>
      <c r="O10" s="21" t="s">
        <v>53</v>
      </c>
      <c r="P10" s="21"/>
      <c r="Q10" s="21"/>
      <c r="R10" s="27"/>
      <c r="S10" s="4"/>
    </row>
    <row r="11" spans="2:19" ht="15">
      <c r="B11" s="4"/>
      <c r="C11" s="20"/>
      <c r="D11" s="20"/>
      <c r="E11" s="20"/>
      <c r="F11" s="20"/>
      <c r="G11" s="20"/>
      <c r="H11" s="20"/>
      <c r="I11" s="21" t="s">
        <v>196</v>
      </c>
      <c r="J11" s="20"/>
      <c r="K11" s="85" t="s">
        <v>202</v>
      </c>
      <c r="L11" s="21"/>
      <c r="M11" s="20"/>
      <c r="N11" s="4"/>
      <c r="O11" s="21"/>
      <c r="P11" s="21"/>
      <c r="Q11" s="21"/>
      <c r="R11" s="20"/>
      <c r="S11" s="4"/>
    </row>
    <row r="12" spans="2:19" ht="15">
      <c r="B12" s="4"/>
      <c r="C12" s="20"/>
      <c r="D12" s="20"/>
      <c r="E12" s="20"/>
      <c r="F12" s="20"/>
      <c r="G12" s="20"/>
      <c r="H12" s="20"/>
      <c r="I12" s="21" t="s">
        <v>197</v>
      </c>
      <c r="J12" s="20"/>
      <c r="K12" s="85" t="s">
        <v>197</v>
      </c>
      <c r="L12" s="21"/>
      <c r="M12" s="20"/>
      <c r="N12" s="21" t="s">
        <v>196</v>
      </c>
      <c r="O12" s="21"/>
      <c r="P12" s="21" t="s">
        <v>202</v>
      </c>
      <c r="Q12" s="21"/>
      <c r="R12" s="20"/>
      <c r="S12" s="4"/>
    </row>
    <row r="13" spans="2:19" ht="15">
      <c r="B13" s="4"/>
      <c r="C13" s="20"/>
      <c r="D13" s="20"/>
      <c r="E13" s="20"/>
      <c r="F13" s="20"/>
      <c r="G13" s="20"/>
      <c r="H13" s="20"/>
      <c r="I13" s="21" t="s">
        <v>198</v>
      </c>
      <c r="J13" s="20"/>
      <c r="K13" s="85" t="s">
        <v>198</v>
      </c>
      <c r="L13" s="21"/>
      <c r="M13" s="20"/>
      <c r="N13" s="21" t="s">
        <v>197</v>
      </c>
      <c r="O13" s="21"/>
      <c r="P13" s="21" t="s">
        <v>197</v>
      </c>
      <c r="Q13" s="21"/>
      <c r="R13" s="20"/>
      <c r="S13" s="4"/>
    </row>
    <row r="14" spans="2:19" ht="15">
      <c r="B14" s="4"/>
      <c r="C14" s="20"/>
      <c r="D14" s="20"/>
      <c r="E14" s="20"/>
      <c r="F14" s="20"/>
      <c r="G14" s="20"/>
      <c r="H14" s="20"/>
      <c r="I14" s="22" t="s">
        <v>8</v>
      </c>
      <c r="J14" s="20"/>
      <c r="K14" s="86" t="s">
        <v>9</v>
      </c>
      <c r="L14" s="22"/>
      <c r="M14" s="20"/>
      <c r="N14" s="22" t="str">
        <f>I14</f>
        <v>30/6/2005</v>
      </c>
      <c r="O14" s="20"/>
      <c r="P14" s="22" t="str">
        <f>K14</f>
        <v>30/6/2004</v>
      </c>
      <c r="Q14" s="22"/>
      <c r="R14" s="20"/>
      <c r="S14" s="4"/>
    </row>
    <row r="15" spans="2:19" ht="15">
      <c r="B15" s="4"/>
      <c r="C15" s="20"/>
      <c r="D15" s="20"/>
      <c r="E15" s="20"/>
      <c r="F15" s="20"/>
      <c r="G15" s="20"/>
      <c r="H15" s="20"/>
      <c r="I15" s="22" t="s">
        <v>185</v>
      </c>
      <c r="J15" s="20"/>
      <c r="K15" s="86" t="s">
        <v>185</v>
      </c>
      <c r="L15" s="22"/>
      <c r="M15" s="20"/>
      <c r="N15" s="22" t="s">
        <v>185</v>
      </c>
      <c r="O15" s="22"/>
      <c r="P15" s="22" t="s">
        <v>185</v>
      </c>
      <c r="Q15" s="22"/>
      <c r="R15" s="20"/>
      <c r="S15" s="4"/>
    </row>
    <row r="16" spans="2:19" ht="15">
      <c r="B16" s="4"/>
      <c r="C16" s="20"/>
      <c r="D16" s="20"/>
      <c r="E16" s="20"/>
      <c r="F16" s="20"/>
      <c r="G16" s="20"/>
      <c r="H16" s="20"/>
      <c r="I16" s="20"/>
      <c r="J16" s="20"/>
      <c r="K16" s="87"/>
      <c r="L16" s="20"/>
      <c r="M16" s="20"/>
      <c r="N16" s="20"/>
      <c r="O16" s="20"/>
      <c r="P16" s="20"/>
      <c r="Q16" s="20"/>
      <c r="R16" s="20"/>
      <c r="S16" s="4"/>
    </row>
    <row r="17" spans="2:19" ht="15">
      <c r="B17" s="4"/>
      <c r="C17" s="20"/>
      <c r="D17" s="20" t="s">
        <v>276</v>
      </c>
      <c r="E17" s="20"/>
      <c r="F17" s="20"/>
      <c r="G17" s="20"/>
      <c r="H17" s="20"/>
      <c r="I17" s="8">
        <v>29869278</v>
      </c>
      <c r="J17" s="8"/>
      <c r="K17" s="32">
        <v>24883489</v>
      </c>
      <c r="L17" s="32"/>
      <c r="M17" s="8"/>
      <c r="N17" s="8">
        <v>53645687</v>
      </c>
      <c r="O17" s="8"/>
      <c r="P17" s="32">
        <v>38966465</v>
      </c>
      <c r="Q17" s="32"/>
      <c r="R17" s="8"/>
      <c r="S17" s="4"/>
    </row>
    <row r="18" spans="2:19" ht="15">
      <c r="B18" s="4"/>
      <c r="C18" s="20"/>
      <c r="D18" s="20"/>
      <c r="E18" s="20"/>
      <c r="F18" s="20"/>
      <c r="G18" s="20"/>
      <c r="H18" s="20"/>
      <c r="I18" s="8"/>
      <c r="J18" s="8"/>
      <c r="K18" s="8"/>
      <c r="L18" s="8"/>
      <c r="M18" s="8"/>
      <c r="N18" s="8"/>
      <c r="O18" s="8"/>
      <c r="P18" s="8"/>
      <c r="Q18" s="8"/>
      <c r="R18" s="8"/>
      <c r="S18" s="4"/>
    </row>
    <row r="19" spans="2:19" ht="15">
      <c r="B19" s="4"/>
      <c r="C19" s="20"/>
      <c r="D19" s="20" t="s">
        <v>253</v>
      </c>
      <c r="E19" s="20"/>
      <c r="F19" s="20"/>
      <c r="G19" s="20"/>
      <c r="H19" s="20"/>
      <c r="I19" s="7">
        <v>-21368598</v>
      </c>
      <c r="J19" s="8"/>
      <c r="K19" s="55">
        <v>-15807858</v>
      </c>
      <c r="L19" s="32"/>
      <c r="M19" s="8"/>
      <c r="N19" s="7">
        <v>-37276420</v>
      </c>
      <c r="O19" s="8"/>
      <c r="P19" s="55">
        <v>-24490334</v>
      </c>
      <c r="Q19" s="8"/>
      <c r="R19" s="8"/>
      <c r="S19" s="4"/>
    </row>
    <row r="20" spans="2:19" ht="15">
      <c r="B20" s="4"/>
      <c r="C20" s="20"/>
      <c r="D20" s="20"/>
      <c r="E20" s="20"/>
      <c r="F20" s="20"/>
      <c r="G20" s="20"/>
      <c r="H20" s="20"/>
      <c r="I20" s="8"/>
      <c r="J20" s="8"/>
      <c r="K20" s="32"/>
      <c r="L20" s="32"/>
      <c r="M20" s="8"/>
      <c r="N20" s="8"/>
      <c r="O20" s="8"/>
      <c r="P20" s="32"/>
      <c r="Q20" s="8"/>
      <c r="R20" s="8"/>
      <c r="S20" s="4"/>
    </row>
    <row r="21" spans="2:19" ht="15">
      <c r="B21" s="4"/>
      <c r="C21" s="20"/>
      <c r="D21" s="20" t="s">
        <v>255</v>
      </c>
      <c r="E21" s="20"/>
      <c r="F21" s="20"/>
      <c r="G21" s="20"/>
      <c r="H21" s="20"/>
      <c r="I21" s="8">
        <f>I17+I19</f>
        <v>8500680</v>
      </c>
      <c r="J21" s="8"/>
      <c r="K21" s="8">
        <f>K17+K19</f>
        <v>9075631</v>
      </c>
      <c r="L21" s="32"/>
      <c r="M21" s="8"/>
      <c r="N21" s="8">
        <f>N17+N19</f>
        <v>16369267</v>
      </c>
      <c r="O21" s="8"/>
      <c r="P21" s="8">
        <f>P17+P19</f>
        <v>14476131</v>
      </c>
      <c r="Q21" s="8"/>
      <c r="R21" s="8"/>
      <c r="S21" s="4"/>
    </row>
    <row r="22" spans="2:19" ht="15">
      <c r="B22" s="4"/>
      <c r="C22" s="20"/>
      <c r="D22" s="20"/>
      <c r="E22" s="20"/>
      <c r="F22" s="20"/>
      <c r="G22" s="20"/>
      <c r="H22" s="20"/>
      <c r="I22" s="8"/>
      <c r="J22" s="8"/>
      <c r="K22" s="8"/>
      <c r="L22" s="8"/>
      <c r="M22" s="8"/>
      <c r="N22" s="8"/>
      <c r="O22" s="8"/>
      <c r="P22" s="8"/>
      <c r="Q22" s="8"/>
      <c r="R22" s="8"/>
      <c r="S22" s="4"/>
    </row>
    <row r="23" spans="2:19" ht="15">
      <c r="B23" s="4"/>
      <c r="C23" s="20"/>
      <c r="D23" s="20" t="s">
        <v>3</v>
      </c>
      <c r="E23" s="20"/>
      <c r="F23" s="20"/>
      <c r="G23" s="20"/>
      <c r="H23" s="20"/>
      <c r="I23" s="8">
        <v>400294</v>
      </c>
      <c r="J23" s="8"/>
      <c r="K23" s="32">
        <f>118905-8104</f>
        <v>110801</v>
      </c>
      <c r="L23" s="32"/>
      <c r="M23" s="8"/>
      <c r="N23" s="8">
        <v>566057</v>
      </c>
      <c r="O23" s="8"/>
      <c r="P23" s="32">
        <v>285239</v>
      </c>
      <c r="Q23" s="32"/>
      <c r="R23" s="8"/>
      <c r="S23" s="4"/>
    </row>
    <row r="24" spans="2:19" ht="15">
      <c r="B24" s="4"/>
      <c r="C24" s="20"/>
      <c r="D24" s="20"/>
      <c r="E24" s="20"/>
      <c r="F24" s="20"/>
      <c r="G24" s="20"/>
      <c r="H24" s="20"/>
      <c r="I24" s="8"/>
      <c r="J24" s="8"/>
      <c r="K24" s="32"/>
      <c r="L24" s="32"/>
      <c r="M24" s="8"/>
      <c r="N24" s="8"/>
      <c r="O24" s="8"/>
      <c r="P24" s="32"/>
      <c r="Q24" s="32"/>
      <c r="R24" s="8"/>
      <c r="S24" s="4"/>
    </row>
    <row r="25" spans="2:19" ht="15">
      <c r="B25" s="4"/>
      <c r="C25" s="20"/>
      <c r="D25" s="20" t="s">
        <v>186</v>
      </c>
      <c r="E25" s="20"/>
      <c r="F25" s="20"/>
      <c r="G25" s="20"/>
      <c r="H25" s="20"/>
      <c r="I25" s="7">
        <v>-6411126</v>
      </c>
      <c r="J25" s="8"/>
      <c r="K25" s="55">
        <v>-6431482</v>
      </c>
      <c r="L25" s="32"/>
      <c r="M25" s="8"/>
      <c r="N25" s="7">
        <v>-12526490</v>
      </c>
      <c r="O25" s="8"/>
      <c r="P25" s="55">
        <v>-12612920</v>
      </c>
      <c r="Q25" s="32"/>
      <c r="R25" s="8"/>
      <c r="S25" s="4"/>
    </row>
    <row r="26" spans="2:19" ht="15">
      <c r="B26" s="4"/>
      <c r="C26" s="20"/>
      <c r="D26" s="20"/>
      <c r="E26" s="20"/>
      <c r="F26" s="20"/>
      <c r="G26" s="20"/>
      <c r="H26" s="20"/>
      <c r="I26" s="8"/>
      <c r="J26" s="8"/>
      <c r="K26" s="8"/>
      <c r="L26" s="8"/>
      <c r="M26" s="8"/>
      <c r="N26" s="8"/>
      <c r="O26" s="8"/>
      <c r="P26" s="8"/>
      <c r="Q26" s="8"/>
      <c r="R26" s="8"/>
      <c r="S26" s="4"/>
    </row>
    <row r="27" spans="2:19" ht="15">
      <c r="B27" s="4"/>
      <c r="C27" s="20"/>
      <c r="D27" s="4" t="s">
        <v>105</v>
      </c>
      <c r="E27" s="20"/>
      <c r="F27" s="20"/>
      <c r="G27" s="20"/>
      <c r="H27" s="20"/>
      <c r="I27" s="8">
        <f>SUM(I23:I25)+I21</f>
        <v>2489848</v>
      </c>
      <c r="J27" s="8"/>
      <c r="K27" s="8">
        <f>SUM(K23:K25)+K21</f>
        <v>2754950</v>
      </c>
      <c r="L27" s="32"/>
      <c r="M27" s="8"/>
      <c r="N27" s="8">
        <f>SUM(N23:N25)+N21</f>
        <v>4408834</v>
      </c>
      <c r="O27" s="8"/>
      <c r="P27" s="8">
        <f>SUM(P23:P25)+P21</f>
        <v>2148450</v>
      </c>
      <c r="Q27" s="32"/>
      <c r="R27" s="8"/>
      <c r="S27" s="4"/>
    </row>
    <row r="28" spans="2:19" ht="15">
      <c r="B28" s="4"/>
      <c r="C28" s="20"/>
      <c r="D28" s="20"/>
      <c r="E28" s="20"/>
      <c r="F28" s="20"/>
      <c r="G28" s="20"/>
      <c r="H28" s="20"/>
      <c r="I28" s="8"/>
      <c r="J28" s="8"/>
      <c r="K28" s="8"/>
      <c r="L28" s="8"/>
      <c r="M28" s="8"/>
      <c r="N28" s="8"/>
      <c r="O28" s="8"/>
      <c r="P28" s="8"/>
      <c r="Q28" s="8"/>
      <c r="R28" s="8"/>
      <c r="S28" s="4"/>
    </row>
    <row r="29" spans="2:19" ht="15">
      <c r="B29" s="4"/>
      <c r="C29" s="20"/>
      <c r="D29" s="20" t="s">
        <v>17</v>
      </c>
      <c r="E29" s="20"/>
      <c r="F29" s="20"/>
      <c r="G29" s="20"/>
      <c r="H29" s="20"/>
      <c r="I29" s="8">
        <v>-210383</v>
      </c>
      <c r="J29" s="8"/>
      <c r="K29" s="8">
        <v>-294898</v>
      </c>
      <c r="L29" s="8"/>
      <c r="M29" s="8"/>
      <c r="N29" s="8">
        <v>-341472</v>
      </c>
      <c r="O29" s="8"/>
      <c r="P29" s="8">
        <v>-431670</v>
      </c>
      <c r="Q29" s="8"/>
      <c r="R29" s="8"/>
      <c r="S29" s="4"/>
    </row>
    <row r="30" spans="2:19" ht="15">
      <c r="B30" s="4"/>
      <c r="C30" s="20"/>
      <c r="D30" s="20"/>
      <c r="E30" s="20"/>
      <c r="F30" s="20"/>
      <c r="G30" s="20"/>
      <c r="H30" s="20"/>
      <c r="I30" s="8"/>
      <c r="J30" s="8"/>
      <c r="K30" s="8"/>
      <c r="L30" s="8"/>
      <c r="M30" s="8"/>
      <c r="N30" s="8"/>
      <c r="O30" s="8"/>
      <c r="P30" s="8"/>
      <c r="Q30" s="8"/>
      <c r="R30" s="8"/>
      <c r="S30" s="4"/>
    </row>
    <row r="31" spans="2:19" ht="15">
      <c r="B31" s="4"/>
      <c r="C31" s="20"/>
      <c r="D31" s="20" t="s">
        <v>4</v>
      </c>
      <c r="E31" s="20"/>
      <c r="F31" s="20"/>
      <c r="G31" s="20"/>
      <c r="H31" s="20"/>
      <c r="I31" s="7">
        <v>-173943</v>
      </c>
      <c r="J31" s="8"/>
      <c r="K31" s="128">
        <f>-262238+8104</f>
        <v>-254134</v>
      </c>
      <c r="L31" s="37"/>
      <c r="M31" s="8"/>
      <c r="N31" s="7">
        <v>-331909</v>
      </c>
      <c r="O31" s="8"/>
      <c r="P31" s="128">
        <v>-145675</v>
      </c>
      <c r="Q31" s="37"/>
      <c r="R31" s="8"/>
      <c r="S31" s="4"/>
    </row>
    <row r="32" spans="2:19" ht="15">
      <c r="B32" s="4"/>
      <c r="C32" s="20"/>
      <c r="D32" s="4"/>
      <c r="E32" s="20"/>
      <c r="F32" s="20"/>
      <c r="G32" s="20"/>
      <c r="H32" s="20"/>
      <c r="I32" s="8"/>
      <c r="J32" s="8"/>
      <c r="K32" s="8"/>
      <c r="L32" s="8"/>
      <c r="M32" s="8"/>
      <c r="N32" s="8"/>
      <c r="O32" s="8"/>
      <c r="P32" s="8"/>
      <c r="Q32" s="8"/>
      <c r="R32" s="8"/>
      <c r="S32" s="4"/>
    </row>
    <row r="33" spans="2:19" ht="15">
      <c r="B33" s="4"/>
      <c r="C33" s="20"/>
      <c r="D33" s="20" t="s">
        <v>106</v>
      </c>
      <c r="E33" s="20"/>
      <c r="F33" s="20"/>
      <c r="G33" s="20"/>
      <c r="H33" s="20"/>
      <c r="I33" s="8">
        <f>SUM(I27:I31)</f>
        <v>2105522</v>
      </c>
      <c r="J33" s="8"/>
      <c r="K33" s="8">
        <f>SUM(K27:K31)</f>
        <v>2205918</v>
      </c>
      <c r="L33" s="8"/>
      <c r="M33" s="8"/>
      <c r="N33" s="8">
        <f>SUM(N27:N31)</f>
        <v>3735453</v>
      </c>
      <c r="O33" s="8"/>
      <c r="P33" s="8">
        <f>SUM(P27:P31)</f>
        <v>1571105</v>
      </c>
      <c r="Q33" s="8"/>
      <c r="R33" s="8"/>
      <c r="S33" s="4"/>
    </row>
    <row r="34" spans="2:19" ht="15">
      <c r="B34" s="4"/>
      <c r="C34" s="20"/>
      <c r="D34" s="20"/>
      <c r="E34" s="20"/>
      <c r="F34" s="20"/>
      <c r="G34" s="20"/>
      <c r="H34" s="20"/>
      <c r="I34" s="8"/>
      <c r="J34" s="8"/>
      <c r="K34" s="8"/>
      <c r="L34" s="8"/>
      <c r="M34" s="8"/>
      <c r="N34" s="8"/>
      <c r="O34" s="8"/>
      <c r="P34" s="8"/>
      <c r="Q34" s="8"/>
      <c r="R34" s="8"/>
      <c r="S34" s="4"/>
    </row>
    <row r="35" spans="2:19" ht="15">
      <c r="B35" s="4"/>
      <c r="C35" s="20"/>
      <c r="D35" s="20" t="s">
        <v>190</v>
      </c>
      <c r="E35" s="20"/>
      <c r="F35" s="20"/>
      <c r="G35" s="20"/>
      <c r="H35" s="20"/>
      <c r="I35" s="7">
        <v>-668779</v>
      </c>
      <c r="J35" s="8"/>
      <c r="K35" s="55">
        <v>-676469</v>
      </c>
      <c r="L35" s="32"/>
      <c r="M35" s="8"/>
      <c r="N35" s="7">
        <v>-1345411</v>
      </c>
      <c r="O35" s="8"/>
      <c r="P35" s="55">
        <v>-742142</v>
      </c>
      <c r="Q35" s="32"/>
      <c r="R35" s="8"/>
      <c r="S35" s="4"/>
    </row>
    <row r="36" spans="2:19" ht="15">
      <c r="B36" s="4"/>
      <c r="C36" s="20"/>
      <c r="D36" s="20"/>
      <c r="E36" s="20"/>
      <c r="F36" s="20"/>
      <c r="G36" s="20"/>
      <c r="H36" s="20"/>
      <c r="I36" s="8"/>
      <c r="J36" s="8"/>
      <c r="K36" s="8"/>
      <c r="L36" s="8"/>
      <c r="M36" s="8"/>
      <c r="N36" s="8"/>
      <c r="O36" s="8"/>
      <c r="P36" s="8"/>
      <c r="Q36" s="8"/>
      <c r="R36" s="8"/>
      <c r="S36" s="4"/>
    </row>
    <row r="37" spans="2:19" ht="15">
      <c r="B37" s="4"/>
      <c r="C37" s="20"/>
      <c r="D37" s="4" t="s">
        <v>107</v>
      </c>
      <c r="E37" s="20"/>
      <c r="F37" s="20"/>
      <c r="G37" s="20"/>
      <c r="H37" s="20"/>
      <c r="I37" s="8">
        <f>I33+I35</f>
        <v>1436743</v>
      </c>
      <c r="J37" s="8"/>
      <c r="K37" s="8">
        <f>K33+K35</f>
        <v>1529449</v>
      </c>
      <c r="L37" s="8"/>
      <c r="M37" s="8"/>
      <c r="N37" s="8">
        <f>N33+N35</f>
        <v>2390042</v>
      </c>
      <c r="O37" s="8"/>
      <c r="P37" s="8">
        <f>P33+P35</f>
        <v>828963</v>
      </c>
      <c r="Q37" s="8"/>
      <c r="R37" s="8"/>
      <c r="S37" s="4"/>
    </row>
    <row r="38" spans="2:19" ht="15">
      <c r="B38" s="4"/>
      <c r="C38" s="20"/>
      <c r="D38" s="20"/>
      <c r="E38" s="20"/>
      <c r="F38" s="20"/>
      <c r="G38" s="20"/>
      <c r="H38" s="20"/>
      <c r="I38" s="8"/>
      <c r="J38" s="8"/>
      <c r="K38" s="8"/>
      <c r="L38" s="8"/>
      <c r="M38" s="8"/>
      <c r="N38" s="8"/>
      <c r="O38" s="8"/>
      <c r="P38" s="8"/>
      <c r="Q38" s="8"/>
      <c r="R38" s="8"/>
      <c r="S38" s="4"/>
    </row>
    <row r="39" spans="2:19" ht="15">
      <c r="B39" s="4"/>
      <c r="C39" s="20"/>
      <c r="D39" s="20" t="s">
        <v>188</v>
      </c>
      <c r="E39" s="20"/>
      <c r="F39" s="20"/>
      <c r="G39" s="20"/>
      <c r="H39" s="20"/>
      <c r="I39" s="7">
        <v>-135141</v>
      </c>
      <c r="J39" s="8"/>
      <c r="K39" s="55">
        <v>-23994</v>
      </c>
      <c r="L39" s="32"/>
      <c r="M39" s="8"/>
      <c r="N39" s="7">
        <v>-90172</v>
      </c>
      <c r="O39" s="8"/>
      <c r="P39" s="55">
        <v>-103869</v>
      </c>
      <c r="Q39" s="32"/>
      <c r="R39" s="8"/>
      <c r="S39" s="4"/>
    </row>
    <row r="40" spans="2:19" ht="15">
      <c r="B40" s="4"/>
      <c r="C40" s="20"/>
      <c r="D40" s="20"/>
      <c r="E40" s="20"/>
      <c r="F40" s="20"/>
      <c r="G40" s="20"/>
      <c r="H40" s="20"/>
      <c r="I40" s="8"/>
      <c r="J40" s="8"/>
      <c r="K40" s="32"/>
      <c r="L40" s="32"/>
      <c r="M40" s="8"/>
      <c r="N40" s="8"/>
      <c r="O40" s="8"/>
      <c r="P40" s="32"/>
      <c r="Q40" s="32"/>
      <c r="R40" s="8"/>
      <c r="S40" s="4"/>
    </row>
    <row r="41" spans="2:19" ht="15.75" thickBot="1">
      <c r="B41" s="4"/>
      <c r="C41" s="20"/>
      <c r="D41" s="20" t="s">
        <v>108</v>
      </c>
      <c r="E41" s="20"/>
      <c r="F41" s="20"/>
      <c r="G41" s="20"/>
      <c r="H41" s="20"/>
      <c r="I41" s="5">
        <f>SUM(I37:I39)</f>
        <v>1301602</v>
      </c>
      <c r="J41" s="8"/>
      <c r="K41" s="5">
        <f>SUM(K37:K39)</f>
        <v>1505455</v>
      </c>
      <c r="L41" s="8"/>
      <c r="M41" s="8"/>
      <c r="N41" s="5">
        <f>SUM(N37:N39)</f>
        <v>2299870</v>
      </c>
      <c r="O41" s="8"/>
      <c r="P41" s="5">
        <f>SUM(P37:P39)</f>
        <v>725094</v>
      </c>
      <c r="Q41" s="8"/>
      <c r="R41" s="8"/>
      <c r="S41" s="4"/>
    </row>
    <row r="42" spans="2:19" ht="15.75" thickTop="1">
      <c r="B42" s="4"/>
      <c r="C42" s="20"/>
      <c r="D42" s="20"/>
      <c r="E42" s="20"/>
      <c r="F42" s="20"/>
      <c r="G42" s="20"/>
      <c r="H42" s="20"/>
      <c r="I42" s="8"/>
      <c r="J42" s="8"/>
      <c r="K42" s="62"/>
      <c r="L42" s="8"/>
      <c r="M42" s="8"/>
      <c r="N42" s="8"/>
      <c r="O42" s="8"/>
      <c r="P42" s="62"/>
      <c r="Q42" s="8"/>
      <c r="R42" s="8"/>
      <c r="S42" s="4"/>
    </row>
    <row r="43" spans="2:19" ht="15">
      <c r="B43" s="4"/>
      <c r="C43" s="20"/>
      <c r="D43" s="20"/>
      <c r="E43" s="20"/>
      <c r="F43" s="20"/>
      <c r="G43" s="20"/>
      <c r="H43" s="20"/>
      <c r="I43" s="8"/>
      <c r="J43" s="8"/>
      <c r="K43" s="62"/>
      <c r="L43" s="8"/>
      <c r="M43" s="8"/>
      <c r="N43" s="8"/>
      <c r="O43" s="8"/>
      <c r="P43" s="8"/>
      <c r="Q43" s="8"/>
      <c r="R43" s="8"/>
      <c r="S43" s="4"/>
    </row>
    <row r="44" spans="2:19" ht="15">
      <c r="B44" s="4"/>
      <c r="C44" s="20"/>
      <c r="D44" t="s">
        <v>279</v>
      </c>
      <c r="E44" s="23"/>
      <c r="F44" s="20"/>
      <c r="G44" s="20"/>
      <c r="H44" s="20"/>
      <c r="I44" s="25">
        <v>1.43</v>
      </c>
      <c r="J44" s="25"/>
      <c r="K44" s="129">
        <v>0.8</v>
      </c>
      <c r="L44" s="25"/>
      <c r="M44" s="25"/>
      <c r="N44" s="25">
        <v>2.53</v>
      </c>
      <c r="O44" s="25"/>
      <c r="P44" s="129">
        <v>1.66</v>
      </c>
      <c r="Q44" s="32"/>
      <c r="R44" s="8"/>
      <c r="S44" s="4"/>
    </row>
    <row r="45" spans="2:19" ht="15">
      <c r="B45" s="4"/>
      <c r="C45" s="20"/>
      <c r="E45" s="20"/>
      <c r="F45" s="20"/>
      <c r="G45" s="20"/>
      <c r="H45" s="20"/>
      <c r="I45" s="25"/>
      <c r="J45" s="25"/>
      <c r="K45" s="25"/>
      <c r="L45" s="25"/>
      <c r="M45" s="25"/>
      <c r="N45" s="25"/>
      <c r="O45" s="25"/>
      <c r="P45" s="25"/>
      <c r="Q45" s="8"/>
      <c r="R45" s="8"/>
      <c r="S45" s="4"/>
    </row>
    <row r="46" spans="2:19" ht="15">
      <c r="B46" s="4"/>
      <c r="C46" s="20"/>
      <c r="D46" t="s">
        <v>280</v>
      </c>
      <c r="E46" s="23"/>
      <c r="F46" s="20"/>
      <c r="G46" s="20"/>
      <c r="H46" s="20"/>
      <c r="I46" s="25">
        <f>NOTES!I337</f>
        <v>0</v>
      </c>
      <c r="J46" s="25"/>
      <c r="K46" s="25">
        <v>0.74</v>
      </c>
      <c r="L46" s="25"/>
      <c r="M46" s="25"/>
      <c r="N46" s="25">
        <f>NOTES!M337</f>
        <v>0</v>
      </c>
      <c r="O46" s="25"/>
      <c r="P46" s="25">
        <v>1.53</v>
      </c>
      <c r="Q46" s="8"/>
      <c r="R46" s="8"/>
      <c r="S46" s="4"/>
    </row>
    <row r="47" spans="2:19" ht="15">
      <c r="B47" s="4"/>
      <c r="C47" s="20"/>
      <c r="D47" s="20"/>
      <c r="E47" s="20"/>
      <c r="F47" s="20"/>
      <c r="G47" s="20"/>
      <c r="H47" s="20"/>
      <c r="I47" s="8"/>
      <c r="J47" s="8"/>
      <c r="K47" s="8"/>
      <c r="L47" s="8"/>
      <c r="M47" s="8"/>
      <c r="N47" s="8"/>
      <c r="O47" s="8"/>
      <c r="P47" s="38"/>
      <c r="Q47" s="8"/>
      <c r="R47" s="8"/>
      <c r="S47" s="4"/>
    </row>
    <row r="48" spans="2:19" ht="15.75">
      <c r="B48" s="4"/>
      <c r="C48" s="40"/>
      <c r="D48" s="4"/>
      <c r="E48" s="20"/>
      <c r="F48" s="20"/>
      <c r="G48" s="20"/>
      <c r="H48" s="20"/>
      <c r="I48" s="8"/>
      <c r="J48" s="8"/>
      <c r="K48" s="8"/>
      <c r="L48" s="8"/>
      <c r="M48" s="8"/>
      <c r="N48" s="8"/>
      <c r="O48" s="8"/>
      <c r="P48" s="8"/>
      <c r="Q48" s="8"/>
      <c r="R48" s="8"/>
      <c r="S48" s="4"/>
    </row>
    <row r="49" spans="2:19" ht="15.75">
      <c r="B49" s="4"/>
      <c r="C49" s="40"/>
      <c r="D49" s="4" t="s">
        <v>15</v>
      </c>
      <c r="E49" s="20"/>
      <c r="F49" s="20"/>
      <c r="G49" s="20"/>
      <c r="H49" s="20"/>
      <c r="I49" s="8"/>
      <c r="J49" s="8"/>
      <c r="K49" s="8"/>
      <c r="L49" s="8"/>
      <c r="M49" s="8"/>
      <c r="N49" s="8"/>
      <c r="O49" s="8"/>
      <c r="P49" s="8"/>
      <c r="Q49" s="8"/>
      <c r="R49" s="8"/>
      <c r="S49" s="4"/>
    </row>
    <row r="50" spans="2:19" ht="15">
      <c r="B50" s="4"/>
      <c r="C50" s="4"/>
      <c r="D50" s="4" t="s">
        <v>210</v>
      </c>
      <c r="E50" s="20"/>
      <c r="F50" s="20"/>
      <c r="G50" s="20"/>
      <c r="H50" s="20"/>
      <c r="I50" s="8"/>
      <c r="J50" s="8"/>
      <c r="K50" s="8"/>
      <c r="L50" s="8"/>
      <c r="M50" s="8"/>
      <c r="N50" s="8"/>
      <c r="O50" s="8"/>
      <c r="P50" s="8"/>
      <c r="Q50" s="8"/>
      <c r="R50" s="8"/>
      <c r="S50" s="4"/>
    </row>
    <row r="51" spans="2:18" ht="15">
      <c r="B51" s="4"/>
      <c r="C51" s="4"/>
      <c r="D51" s="20"/>
      <c r="E51" s="20"/>
      <c r="F51" s="20"/>
      <c r="G51" s="20"/>
      <c r="H51" s="20"/>
      <c r="I51" s="8"/>
      <c r="J51" s="8"/>
      <c r="K51" s="8"/>
      <c r="L51" s="8"/>
      <c r="M51" s="8"/>
      <c r="N51" s="8"/>
      <c r="O51" s="8"/>
      <c r="P51" s="8"/>
      <c r="Q51" s="8"/>
      <c r="R51" s="8"/>
    </row>
    <row r="52" spans="3:18" ht="15">
      <c r="C52" s="16"/>
      <c r="D52" s="16"/>
      <c r="E52" s="16"/>
      <c r="F52" s="16"/>
      <c r="G52" s="16"/>
      <c r="H52" s="16"/>
      <c r="I52" s="6"/>
      <c r="J52" s="6"/>
      <c r="K52" s="6"/>
      <c r="L52" s="6"/>
      <c r="M52" s="6"/>
      <c r="N52" s="6"/>
      <c r="O52" s="6"/>
      <c r="P52" s="6"/>
      <c r="Q52" s="6"/>
      <c r="R52" s="6"/>
    </row>
    <row r="53" spans="3:18" ht="15">
      <c r="C53" s="16"/>
      <c r="D53" s="16"/>
      <c r="E53" s="16"/>
      <c r="F53" s="16"/>
      <c r="G53" s="16"/>
      <c r="H53" s="16"/>
      <c r="I53" s="6"/>
      <c r="J53" s="6"/>
      <c r="K53" s="6"/>
      <c r="L53" s="6"/>
      <c r="M53" s="6"/>
      <c r="N53" s="6"/>
      <c r="O53" s="6"/>
      <c r="P53" s="6"/>
      <c r="Q53" s="6"/>
      <c r="R53" s="6"/>
    </row>
    <row r="54" spans="3:18" ht="15.75">
      <c r="C54" s="40"/>
      <c r="D54" s="44"/>
      <c r="I54" s="6"/>
      <c r="J54" s="6"/>
      <c r="K54" s="6"/>
      <c r="L54" s="6"/>
      <c r="M54" s="6"/>
      <c r="N54" s="6"/>
      <c r="O54" s="6"/>
      <c r="P54" s="6"/>
      <c r="Q54" s="6"/>
      <c r="R54" s="6"/>
    </row>
    <row r="55" spans="3:18" ht="15.75">
      <c r="C55" s="33"/>
      <c r="D55" s="44"/>
      <c r="I55" s="6"/>
      <c r="J55" s="6"/>
      <c r="K55" s="6"/>
      <c r="L55" s="6"/>
      <c r="M55" s="6"/>
      <c r="N55" s="6"/>
      <c r="O55" s="6"/>
      <c r="P55" s="6"/>
      <c r="Q55" s="6"/>
      <c r="R55" s="6"/>
    </row>
    <row r="56" ht="15">
      <c r="D56" s="44"/>
    </row>
    <row r="57" ht="15">
      <c r="D57" s="44"/>
    </row>
    <row r="58" ht="15">
      <c r="D58" s="44"/>
    </row>
    <row r="59" ht="15">
      <c r="D59" s="44"/>
    </row>
    <row r="60" ht="15.75">
      <c r="D60" s="59"/>
    </row>
    <row r="61" ht="15.75">
      <c r="D61" s="59"/>
    </row>
    <row r="62" ht="15">
      <c r="D62" s="44"/>
    </row>
    <row r="65" ht="15">
      <c r="D65" s="45"/>
    </row>
    <row r="66" spans="4:9" ht="15.75">
      <c r="D66" s="45"/>
      <c r="I66" s="49"/>
    </row>
    <row r="67" ht="15.75">
      <c r="I67" s="49"/>
    </row>
    <row r="68" ht="15.75">
      <c r="D68" s="46"/>
    </row>
    <row r="69" ht="15.75">
      <c r="D69" s="47"/>
    </row>
    <row r="70" ht="15.75">
      <c r="D70" s="47"/>
    </row>
    <row r="71" ht="15.75">
      <c r="D71" s="47"/>
    </row>
    <row r="72" ht="15.75">
      <c r="D72" s="47"/>
    </row>
    <row r="73" ht="15.75">
      <c r="D73" s="47"/>
    </row>
    <row r="74" ht="15.75">
      <c r="D74" s="47"/>
    </row>
    <row r="75" ht="15.75">
      <c r="D75" s="47"/>
    </row>
    <row r="76" ht="15.75">
      <c r="D76" s="47"/>
    </row>
    <row r="77" ht="15.75">
      <c r="D77" s="46"/>
    </row>
  </sheetData>
  <printOptions horizontalCentered="1"/>
  <pageMargins left="0.57" right="0.45" top="0.74" bottom="0.24" header="0.38" footer="0.52"/>
  <pageSetup horizontalDpi="300" verticalDpi="300" orientation="portrait" paperSize="10" scale="65"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C3:R60"/>
  <sheetViews>
    <sheetView showGridLines="0" zoomScale="60" zoomScaleNormal="60" workbookViewId="0" topLeftCell="A1">
      <selection activeCell="K41" sqref="K41"/>
    </sheetView>
  </sheetViews>
  <sheetFormatPr defaultColWidth="8.88671875" defaultRowHeight="15"/>
  <cols>
    <col min="1" max="1" width="8.88671875" style="162" customWidth="1"/>
    <col min="2" max="2" width="4.3359375" style="162" customWidth="1"/>
    <col min="3" max="3" width="3.21484375" style="162" customWidth="1"/>
    <col min="4" max="4" width="1.88671875" style="162" customWidth="1"/>
    <col min="5" max="5" width="7.88671875" style="162" customWidth="1"/>
    <col min="6" max="6" width="13.88671875" style="162" customWidth="1"/>
    <col min="7" max="7" width="12.10546875" style="162" customWidth="1"/>
    <col min="8" max="8" width="10.88671875" style="162" customWidth="1"/>
    <col min="9" max="9" width="13.6640625" style="162" customWidth="1"/>
    <col min="10" max="10" width="11.6640625" style="162" customWidth="1"/>
    <col min="11" max="11" width="13.3359375" style="162" customWidth="1"/>
    <col min="12" max="13" width="8.88671875" style="162" customWidth="1"/>
    <col min="14" max="14" width="10.10546875" style="162" customWidth="1"/>
    <col min="15" max="15" width="11.6640625" style="162" customWidth="1"/>
    <col min="16" max="16" width="8.88671875" style="162" customWidth="1"/>
    <col min="17" max="17" width="13.3359375" style="162" customWidth="1"/>
    <col min="18" max="18" width="12.5546875" style="162" customWidth="1"/>
    <col min="19" max="16384" width="8.88671875" style="162" customWidth="1"/>
  </cols>
  <sheetData>
    <row r="3" ht="15.75">
      <c r="C3" s="130" t="s">
        <v>194</v>
      </c>
    </row>
    <row r="4" ht="15">
      <c r="C4" s="132" t="s">
        <v>192</v>
      </c>
    </row>
    <row r="5" ht="15">
      <c r="C5" s="132"/>
    </row>
    <row r="7" ht="15.75">
      <c r="C7" s="130" t="s">
        <v>152</v>
      </c>
    </row>
    <row r="8" ht="15.75">
      <c r="C8" s="130" t="s">
        <v>10</v>
      </c>
    </row>
    <row r="10" spans="9:11" ht="15">
      <c r="I10" s="137" t="s">
        <v>153</v>
      </c>
      <c r="K10" s="137" t="s">
        <v>154</v>
      </c>
    </row>
    <row r="11" spans="9:11" ht="15">
      <c r="I11" s="137" t="s">
        <v>196</v>
      </c>
      <c r="K11" s="137" t="s">
        <v>202</v>
      </c>
    </row>
    <row r="12" spans="9:11" ht="15">
      <c r="I12" s="137" t="s">
        <v>155</v>
      </c>
      <c r="K12" s="137" t="s">
        <v>155</v>
      </c>
    </row>
    <row r="13" spans="9:11" ht="15">
      <c r="I13" s="137" t="s">
        <v>156</v>
      </c>
      <c r="K13" s="137" t="s">
        <v>156</v>
      </c>
    </row>
    <row r="14" spans="9:11" ht="15">
      <c r="I14" s="173" t="s">
        <v>8</v>
      </c>
      <c r="K14" s="173" t="s">
        <v>261</v>
      </c>
    </row>
    <row r="15" spans="9:11" ht="15">
      <c r="I15" s="163" t="s">
        <v>185</v>
      </c>
      <c r="K15" s="163" t="s">
        <v>185</v>
      </c>
    </row>
    <row r="16" spans="9:11" ht="15">
      <c r="I16" s="137" t="s">
        <v>250</v>
      </c>
      <c r="K16" s="137" t="s">
        <v>249</v>
      </c>
    </row>
    <row r="17" spans="9:11" ht="15">
      <c r="I17" s="137"/>
      <c r="K17" s="137"/>
    </row>
    <row r="19" spans="4:18" ht="15">
      <c r="D19" s="162" t="s">
        <v>157</v>
      </c>
      <c r="I19" s="164">
        <v>22467048</v>
      </c>
      <c r="J19" s="165"/>
      <c r="K19" s="164">
        <v>22352325</v>
      </c>
      <c r="Q19" s="164"/>
      <c r="R19" s="164"/>
    </row>
    <row r="20" spans="4:18" ht="15">
      <c r="D20" s="162" t="s">
        <v>158</v>
      </c>
      <c r="I20" s="164">
        <v>1039770</v>
      </c>
      <c r="J20" s="165"/>
      <c r="K20" s="164">
        <v>1177702</v>
      </c>
      <c r="Q20" s="164"/>
      <c r="R20" s="164"/>
    </row>
    <row r="21" spans="4:18" ht="15">
      <c r="D21" s="162" t="s">
        <v>116</v>
      </c>
      <c r="I21" s="164">
        <v>1946222</v>
      </c>
      <c r="J21" s="165"/>
      <c r="K21" s="164">
        <v>1946222</v>
      </c>
      <c r="Q21" s="164"/>
      <c r="R21" s="164"/>
    </row>
    <row r="22" spans="4:18" ht="15">
      <c r="D22" s="132" t="s">
        <v>258</v>
      </c>
      <c r="I22" s="164">
        <v>66736</v>
      </c>
      <c r="J22" s="165"/>
      <c r="K22" s="164">
        <v>1</v>
      </c>
      <c r="Q22" s="164"/>
      <c r="R22" s="164"/>
    </row>
    <row r="23" spans="4:18" ht="15">
      <c r="D23" s="162" t="s">
        <v>159</v>
      </c>
      <c r="I23" s="164">
        <v>1922933</v>
      </c>
      <c r="J23" s="165"/>
      <c r="K23" s="164">
        <v>2316288</v>
      </c>
      <c r="Q23" s="164"/>
      <c r="R23" s="164"/>
    </row>
    <row r="24" spans="4:18" ht="15">
      <c r="D24" s="162" t="s">
        <v>180</v>
      </c>
      <c r="I24" s="164">
        <v>89405</v>
      </c>
      <c r="J24" s="165"/>
      <c r="K24" s="164">
        <v>128000</v>
      </c>
      <c r="Q24" s="164"/>
      <c r="R24" s="164"/>
    </row>
    <row r="25" spans="17:18" ht="15">
      <c r="Q25" s="164"/>
      <c r="R25" s="164"/>
    </row>
    <row r="26" spans="4:18" ht="15">
      <c r="D26" s="162" t="s">
        <v>203</v>
      </c>
      <c r="I26" s="164"/>
      <c r="J26" s="165"/>
      <c r="K26" s="164"/>
      <c r="Q26" s="164"/>
      <c r="R26" s="164"/>
    </row>
    <row r="27" spans="5:18" ht="15">
      <c r="E27" s="162" t="s">
        <v>160</v>
      </c>
      <c r="I27" s="166">
        <v>37376203</v>
      </c>
      <c r="J27" s="165"/>
      <c r="K27" s="166">
        <v>39470717</v>
      </c>
      <c r="Q27" s="164"/>
      <c r="R27" s="164"/>
    </row>
    <row r="28" spans="5:18" ht="15">
      <c r="E28" s="162" t="s">
        <v>161</v>
      </c>
      <c r="I28" s="167">
        <v>8297295</v>
      </c>
      <c r="J28" s="165"/>
      <c r="K28" s="167">
        <v>3885511</v>
      </c>
      <c r="Q28" s="164"/>
      <c r="R28" s="164"/>
    </row>
    <row r="29" spans="5:18" ht="15">
      <c r="E29" s="162" t="s">
        <v>162</v>
      </c>
      <c r="I29" s="167">
        <v>29271986</v>
      </c>
      <c r="J29" s="165"/>
      <c r="K29" s="167">
        <v>30034789</v>
      </c>
      <c r="Q29" s="164"/>
      <c r="R29" s="164"/>
    </row>
    <row r="30" spans="5:18" ht="15">
      <c r="E30" s="162" t="s">
        <v>151</v>
      </c>
      <c r="I30" s="167">
        <v>16911543</v>
      </c>
      <c r="J30" s="165"/>
      <c r="K30" s="167">
        <v>19564475</v>
      </c>
      <c r="Q30" s="164"/>
      <c r="R30" s="164"/>
    </row>
    <row r="31" spans="9:18" ht="15">
      <c r="I31" s="168">
        <f>SUM(I27:I30)</f>
        <v>91857027</v>
      </c>
      <c r="J31" s="165"/>
      <c r="K31" s="168">
        <f>SUM(K27:K30)</f>
        <v>92955492</v>
      </c>
      <c r="O31" s="165"/>
      <c r="Q31" s="164"/>
      <c r="R31" s="164"/>
    </row>
    <row r="32" spans="9:18" ht="15">
      <c r="I32" s="164"/>
      <c r="J32" s="165"/>
      <c r="K32" s="164"/>
      <c r="Q32" s="164"/>
      <c r="R32" s="164"/>
    </row>
    <row r="33" spans="4:18" ht="15">
      <c r="D33" s="162" t="s">
        <v>163</v>
      </c>
      <c r="I33" s="169"/>
      <c r="J33" s="165"/>
      <c r="K33" s="169"/>
      <c r="Q33" s="164"/>
      <c r="R33" s="164"/>
    </row>
    <row r="34" spans="5:18" ht="15">
      <c r="E34" s="162" t="s">
        <v>164</v>
      </c>
      <c r="I34" s="167">
        <v>26114834</v>
      </c>
      <c r="J34" s="165"/>
      <c r="K34" s="167">
        <v>21263073</v>
      </c>
      <c r="Q34" s="164"/>
      <c r="R34" s="164"/>
    </row>
    <row r="35" spans="5:18" ht="15">
      <c r="E35" s="154" t="s">
        <v>204</v>
      </c>
      <c r="F35" s="154"/>
      <c r="G35" s="154"/>
      <c r="H35" s="154"/>
      <c r="I35" s="167">
        <v>4071413</v>
      </c>
      <c r="J35" s="170"/>
      <c r="K35" s="167">
        <v>5891055</v>
      </c>
      <c r="Q35" s="164"/>
      <c r="R35" s="164"/>
    </row>
    <row r="36" spans="5:18" ht="15">
      <c r="E36" s="162" t="s">
        <v>190</v>
      </c>
      <c r="I36" s="167">
        <v>660972</v>
      </c>
      <c r="J36" s="165"/>
      <c r="K36" s="167">
        <v>780884</v>
      </c>
      <c r="Q36" s="164"/>
      <c r="R36" s="164"/>
    </row>
    <row r="37" spans="5:18" ht="15">
      <c r="E37" s="162" t="s">
        <v>165</v>
      </c>
      <c r="I37" s="167">
        <v>16292026</v>
      </c>
      <c r="J37" s="165"/>
      <c r="K37" s="167">
        <v>23106672</v>
      </c>
      <c r="Q37" s="164"/>
      <c r="R37" s="164"/>
    </row>
    <row r="38" spans="9:18" ht="15">
      <c r="I38" s="168">
        <f>SUM(I34:I37)</f>
        <v>47139245</v>
      </c>
      <c r="J38" s="165"/>
      <c r="K38" s="168">
        <f>SUM(K34:K37)</f>
        <v>51041684</v>
      </c>
      <c r="Q38" s="164"/>
      <c r="R38" s="164"/>
    </row>
    <row r="39" spans="9:18" ht="15">
      <c r="I39" s="164"/>
      <c r="J39" s="165"/>
      <c r="K39" s="164"/>
      <c r="Q39" s="164"/>
      <c r="R39" s="164"/>
    </row>
    <row r="40" spans="4:18" ht="15">
      <c r="D40" s="162" t="s">
        <v>205</v>
      </c>
      <c r="I40" s="164">
        <f>I31-I38</f>
        <v>44717782</v>
      </c>
      <c r="J40" s="165"/>
      <c r="K40" s="164">
        <f>K31-K38</f>
        <v>41913808</v>
      </c>
      <c r="Q40" s="164"/>
      <c r="R40" s="164"/>
    </row>
    <row r="41" spans="9:18" ht="15.75" thickBot="1">
      <c r="I41" s="171">
        <f>I40+I20+I24+I23+I22+I21+I19</f>
        <v>72249896</v>
      </c>
      <c r="J41" s="165"/>
      <c r="K41" s="171">
        <f>K40+K20+K24+K23+K22+K21+K19</f>
        <v>69834346</v>
      </c>
      <c r="Q41" s="164"/>
      <c r="R41" s="164"/>
    </row>
    <row r="42" spans="9:18" ht="15.75" thickTop="1">
      <c r="I42" s="164"/>
      <c r="J42" s="165"/>
      <c r="K42" s="164"/>
      <c r="Q42" s="164"/>
      <c r="R42" s="164"/>
    </row>
    <row r="43" spans="4:18" ht="15">
      <c r="D43" s="162" t="s">
        <v>187</v>
      </c>
      <c r="I43" s="164">
        <v>45476500</v>
      </c>
      <c r="J43" s="165"/>
      <c r="K43" s="164">
        <v>45468000</v>
      </c>
      <c r="Q43" s="164"/>
      <c r="R43" s="164"/>
    </row>
    <row r="44" spans="4:18" ht="15">
      <c r="D44" s="154" t="s">
        <v>206</v>
      </c>
      <c r="E44" s="154"/>
      <c r="F44" s="154"/>
      <c r="G44" s="154"/>
      <c r="H44" s="154"/>
      <c r="I44" s="182">
        <v>14940683</v>
      </c>
      <c r="J44" s="170"/>
      <c r="K44" s="182">
        <v>12640813</v>
      </c>
      <c r="Q44" s="164"/>
      <c r="R44" s="164"/>
    </row>
    <row r="45" spans="4:18" ht="15">
      <c r="D45" s="132" t="s">
        <v>254</v>
      </c>
      <c r="I45" s="169">
        <v>-9315</v>
      </c>
      <c r="J45" s="164"/>
      <c r="K45" s="169">
        <v>0</v>
      </c>
      <c r="L45" s="164"/>
      <c r="Q45" s="164"/>
      <c r="R45" s="164"/>
    </row>
    <row r="46" spans="4:18" ht="15">
      <c r="D46" s="162" t="s">
        <v>211</v>
      </c>
      <c r="I46" s="164">
        <f>SUM(I43:I45)</f>
        <v>60407868</v>
      </c>
      <c r="J46" s="165"/>
      <c r="K46" s="164">
        <f>SUM(K43:K45)</f>
        <v>58108813</v>
      </c>
      <c r="Q46" s="164"/>
      <c r="R46" s="164"/>
    </row>
    <row r="47" spans="4:18" ht="15">
      <c r="D47" s="132"/>
      <c r="I47" s="164"/>
      <c r="J47" s="165"/>
      <c r="K47" s="164"/>
      <c r="Q47" s="164"/>
      <c r="R47" s="164"/>
    </row>
    <row r="48" spans="4:18" ht="15">
      <c r="D48" s="162" t="s">
        <v>212</v>
      </c>
      <c r="I48" s="164">
        <v>8051877</v>
      </c>
      <c r="J48" s="165"/>
      <c r="K48" s="164">
        <v>8098505</v>
      </c>
      <c r="Q48" s="164"/>
      <c r="R48" s="164"/>
    </row>
    <row r="49" spans="4:18" ht="15">
      <c r="D49" s="162" t="s">
        <v>213</v>
      </c>
      <c r="I49" s="164">
        <v>2306141</v>
      </c>
      <c r="J49" s="165"/>
      <c r="K49" s="164">
        <v>2150103</v>
      </c>
      <c r="Q49" s="164"/>
      <c r="R49" s="164"/>
    </row>
    <row r="50" spans="4:18" ht="15">
      <c r="D50" s="162" t="s">
        <v>181</v>
      </c>
      <c r="I50" s="164">
        <v>1484010</v>
      </c>
      <c r="J50" s="165"/>
      <c r="K50" s="164">
        <v>1476925</v>
      </c>
      <c r="Q50" s="164"/>
      <c r="R50" s="164"/>
    </row>
    <row r="51" spans="9:18" ht="15.75" thickBot="1">
      <c r="I51" s="171">
        <f>SUM(I46:I50)</f>
        <v>72249896</v>
      </c>
      <c r="J51" s="165"/>
      <c r="K51" s="171">
        <f>SUM(K46:K50)</f>
        <v>69834346</v>
      </c>
      <c r="Q51" s="164"/>
      <c r="R51" s="164"/>
    </row>
    <row r="52" spans="9:17" ht="15.75" thickTop="1">
      <c r="I52" s="170"/>
      <c r="J52" s="165"/>
      <c r="K52" s="170"/>
      <c r="Q52" s="164"/>
    </row>
    <row r="53" ht="15">
      <c r="Q53" s="164"/>
    </row>
    <row r="54" spans="4:17" ht="15">
      <c r="D54" s="127" t="s">
        <v>145</v>
      </c>
      <c r="I54" s="172">
        <f>(I46-I20)*100/(I43*2)</f>
        <v>65.27338075709433</v>
      </c>
      <c r="K54" s="172">
        <f>(K46-K20)*100/(K43*2)</f>
        <v>62.60569081551861</v>
      </c>
      <c r="Q54" s="164"/>
    </row>
    <row r="57" ht="15">
      <c r="C57" s="154" t="s">
        <v>166</v>
      </c>
    </row>
    <row r="58" ht="15">
      <c r="C58" s="174" t="s">
        <v>210</v>
      </c>
    </row>
    <row r="60" spans="9:11" ht="15">
      <c r="I60" s="164"/>
      <c r="K60" s="164"/>
    </row>
  </sheetData>
  <printOptions horizontalCentered="1"/>
  <pageMargins left="0.75" right="0.75" top="1" bottom="1" header="0.5" footer="0.5"/>
  <pageSetup horizontalDpi="300" verticalDpi="300" orientation="portrait" paperSize="9" scale="7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B2:T98"/>
  <sheetViews>
    <sheetView showGridLines="0" zoomScale="65" zoomScaleNormal="65" workbookViewId="0" topLeftCell="A1">
      <selection activeCell="A29" sqref="A29"/>
    </sheetView>
  </sheetViews>
  <sheetFormatPr defaultColWidth="8.88671875" defaultRowHeight="15"/>
  <cols>
    <col min="1" max="1" width="2.5546875" style="65" customWidth="1"/>
    <col min="2" max="2" width="1.5625" style="65" customWidth="1"/>
    <col min="3" max="3" width="7.10546875" style="65" customWidth="1"/>
    <col min="4" max="4" width="20.5546875" style="65" customWidth="1"/>
    <col min="5" max="5" width="9.88671875" style="65" customWidth="1"/>
    <col min="6" max="7" width="1.4375" style="65" customWidth="1"/>
    <col min="8" max="8" width="9.88671875" style="65" customWidth="1"/>
    <col min="9" max="9" width="1.5625" style="65" customWidth="1"/>
    <col min="10" max="10" width="9.88671875" style="65" customWidth="1"/>
    <col min="11" max="11" width="1.5625" style="65" customWidth="1"/>
    <col min="12" max="12" width="9.88671875" style="65" customWidth="1"/>
    <col min="13" max="13" width="1.5625" style="65" customWidth="1"/>
    <col min="14" max="14" width="9.88671875" style="65" customWidth="1"/>
    <col min="15" max="15" width="1.5625" style="65" customWidth="1"/>
    <col min="16" max="16" width="9.99609375" style="65" customWidth="1"/>
    <col min="17" max="17" width="10.21484375" style="65" customWidth="1"/>
    <col min="18" max="18" width="5.4453125" style="65" customWidth="1"/>
    <col min="19" max="19" width="11.21484375" style="65" customWidth="1"/>
    <col min="20" max="20" width="9.88671875" style="65" customWidth="1"/>
    <col min="21" max="16384" width="7.10546875" style="65" customWidth="1"/>
  </cols>
  <sheetData>
    <row r="2" spans="2:3" ht="15.75">
      <c r="B2" s="2" t="s">
        <v>194</v>
      </c>
      <c r="C2" s="2"/>
    </row>
    <row r="3" spans="2:3" ht="15">
      <c r="B3" s="11" t="s">
        <v>192</v>
      </c>
      <c r="C3" s="11"/>
    </row>
    <row r="4" spans="2:3" ht="15">
      <c r="B4" s="11"/>
      <c r="C4" s="11"/>
    </row>
    <row r="6" spans="2:3" ht="15.75">
      <c r="B6" s="66" t="s">
        <v>262</v>
      </c>
      <c r="C6" s="66"/>
    </row>
    <row r="7" spans="2:12" ht="13.5" customHeight="1">
      <c r="B7" s="66" t="s">
        <v>11</v>
      </c>
      <c r="C7" s="66"/>
      <c r="D7" s="82"/>
      <c r="E7" s="82"/>
      <c r="F7" s="82"/>
      <c r="G7" s="82"/>
      <c r="H7" s="82"/>
      <c r="I7" s="82"/>
      <c r="J7" s="82"/>
      <c r="K7" s="82"/>
      <c r="L7" s="82"/>
    </row>
    <row r="10" spans="2:3" ht="15.75">
      <c r="B10" s="66" t="s">
        <v>18</v>
      </c>
      <c r="C10" s="66"/>
    </row>
    <row r="11" spans="2:3" ht="15.75">
      <c r="B11" s="66"/>
      <c r="C11" s="66"/>
    </row>
    <row r="12" spans="2:14" ht="12.75">
      <c r="B12" s="67" t="s">
        <v>184</v>
      </c>
      <c r="C12" s="67"/>
      <c r="E12" s="84"/>
      <c r="F12" s="84"/>
      <c r="G12" s="84"/>
      <c r="H12" s="177" t="s">
        <v>93</v>
      </c>
      <c r="I12" s="84"/>
      <c r="J12" s="84"/>
      <c r="K12" s="84"/>
      <c r="L12" s="84"/>
      <c r="M12" s="84"/>
      <c r="N12" s="84"/>
    </row>
    <row r="13" spans="5:15" ht="12.75">
      <c r="E13" s="84" t="s">
        <v>263</v>
      </c>
      <c r="F13" s="84"/>
      <c r="G13" s="84"/>
      <c r="H13" s="177" t="s">
        <v>94</v>
      </c>
      <c r="I13" s="84"/>
      <c r="J13" s="84" t="s">
        <v>264</v>
      </c>
      <c r="K13" s="84"/>
      <c r="L13" s="84" t="s">
        <v>265</v>
      </c>
      <c r="M13" s="84"/>
      <c r="N13" s="84"/>
      <c r="O13" s="68"/>
    </row>
    <row r="14" spans="5:15" ht="12.75">
      <c r="E14" s="84" t="s">
        <v>266</v>
      </c>
      <c r="F14" s="84"/>
      <c r="G14" s="84"/>
      <c r="H14" s="84" t="s">
        <v>277</v>
      </c>
      <c r="I14" s="84"/>
      <c r="J14" s="84" t="s">
        <v>277</v>
      </c>
      <c r="K14" s="84"/>
      <c r="L14" s="84" t="s">
        <v>267</v>
      </c>
      <c r="M14" s="84"/>
      <c r="N14" s="84" t="s">
        <v>189</v>
      </c>
      <c r="O14" s="68"/>
    </row>
    <row r="15" spans="5:15" ht="12.75">
      <c r="E15" s="69"/>
      <c r="F15" s="69"/>
      <c r="G15" s="69"/>
      <c r="H15" s="69"/>
      <c r="I15" s="69"/>
      <c r="J15" s="69"/>
      <c r="K15" s="69"/>
      <c r="L15" s="69"/>
      <c r="M15" s="69"/>
      <c r="N15" s="69"/>
      <c r="O15" s="69"/>
    </row>
    <row r="16" spans="2:15" ht="12.75">
      <c r="B16" s="73"/>
      <c r="E16" s="84" t="s">
        <v>185</v>
      </c>
      <c r="F16" s="84"/>
      <c r="G16" s="84"/>
      <c r="H16" s="84" t="s">
        <v>185</v>
      </c>
      <c r="I16" s="84"/>
      <c r="J16" s="84" t="s">
        <v>185</v>
      </c>
      <c r="K16" s="84"/>
      <c r="L16" s="84" t="s">
        <v>185</v>
      </c>
      <c r="M16" s="84"/>
      <c r="N16" s="84" t="s">
        <v>185</v>
      </c>
      <c r="O16" s="68"/>
    </row>
    <row r="18" spans="2:14" ht="12.75">
      <c r="B18" s="73" t="s">
        <v>209</v>
      </c>
      <c r="C18" s="73"/>
      <c r="E18" s="71">
        <v>45468000</v>
      </c>
      <c r="F18" s="71"/>
      <c r="G18" s="71"/>
      <c r="H18" s="71">
        <v>52508</v>
      </c>
      <c r="I18" s="71"/>
      <c r="J18" s="71">
        <v>912920</v>
      </c>
      <c r="K18" s="71"/>
      <c r="L18" s="71">
        <v>11675385</v>
      </c>
      <c r="M18" s="71"/>
      <c r="N18" s="71">
        <f>SUM(E18:L18)</f>
        <v>58108813</v>
      </c>
    </row>
    <row r="19" spans="2:14" ht="12.75">
      <c r="B19" s="73"/>
      <c r="C19" s="73"/>
      <c r="E19" s="71"/>
      <c r="F19" s="71"/>
      <c r="G19" s="71"/>
      <c r="H19" s="71"/>
      <c r="I19" s="71"/>
      <c r="J19" s="71"/>
      <c r="K19" s="71"/>
      <c r="L19" s="71"/>
      <c r="M19" s="71"/>
      <c r="N19" s="71"/>
    </row>
    <row r="20" spans="2:14" ht="12.75" hidden="1">
      <c r="B20" s="73" t="s">
        <v>182</v>
      </c>
      <c r="C20" s="73"/>
      <c r="E20" s="89"/>
      <c r="F20" s="90"/>
      <c r="G20" s="90"/>
      <c r="H20" s="90"/>
      <c r="I20" s="90"/>
      <c r="J20" s="90"/>
      <c r="K20" s="90"/>
      <c r="L20" s="90"/>
      <c r="M20" s="90"/>
      <c r="N20" s="76"/>
    </row>
    <row r="21" spans="2:14" ht="12.75" hidden="1">
      <c r="B21" s="73"/>
      <c r="C21" s="73" t="s">
        <v>183</v>
      </c>
      <c r="E21" s="96">
        <v>0</v>
      </c>
      <c r="F21" s="71"/>
      <c r="G21" s="71"/>
      <c r="H21" s="71">
        <v>0</v>
      </c>
      <c r="I21" s="71"/>
      <c r="J21" s="71">
        <v>0</v>
      </c>
      <c r="K21" s="71"/>
      <c r="L21" s="71">
        <f>-J21</f>
        <v>0</v>
      </c>
      <c r="M21" s="71"/>
      <c r="N21" s="88">
        <f>SUM(E21:L21)</f>
        <v>0</v>
      </c>
    </row>
    <row r="22" spans="2:14" ht="12.75" hidden="1">
      <c r="B22" s="73" t="s">
        <v>257</v>
      </c>
      <c r="C22" s="73"/>
      <c r="E22" s="96"/>
      <c r="F22" s="71"/>
      <c r="G22" s="71"/>
      <c r="H22" s="71"/>
      <c r="I22" s="71"/>
      <c r="J22" s="71"/>
      <c r="K22" s="71"/>
      <c r="L22" s="71"/>
      <c r="M22" s="71"/>
      <c r="N22" s="88"/>
    </row>
    <row r="23" spans="2:14" ht="12.75" hidden="1">
      <c r="B23" s="73" t="s">
        <v>256</v>
      </c>
      <c r="C23" s="73"/>
      <c r="E23" s="96">
        <v>0</v>
      </c>
      <c r="F23" s="71"/>
      <c r="G23" s="71"/>
      <c r="H23" s="71">
        <v>0</v>
      </c>
      <c r="I23" s="71"/>
      <c r="J23" s="71">
        <v>0</v>
      </c>
      <c r="K23" s="71"/>
      <c r="L23" s="71">
        <v>0</v>
      </c>
      <c r="M23" s="71"/>
      <c r="N23" s="88">
        <f>SUM(E23:L23)</f>
        <v>0</v>
      </c>
    </row>
    <row r="24" spans="2:14" ht="12.75" hidden="1">
      <c r="B24" s="73" t="s">
        <v>278</v>
      </c>
      <c r="C24" s="73"/>
      <c r="E24" s="96"/>
      <c r="F24" s="71"/>
      <c r="G24" s="71"/>
      <c r="H24" s="71"/>
      <c r="I24" s="71"/>
      <c r="J24" s="71"/>
      <c r="K24" s="71"/>
      <c r="L24" s="71"/>
      <c r="M24" s="71"/>
      <c r="N24" s="88"/>
    </row>
    <row r="25" spans="2:14" ht="12.75" hidden="1">
      <c r="B25" s="73"/>
      <c r="C25" s="73" t="s">
        <v>58</v>
      </c>
      <c r="E25" s="92">
        <v>0</v>
      </c>
      <c r="F25" s="72"/>
      <c r="G25" s="72"/>
      <c r="H25" s="72">
        <v>0</v>
      </c>
      <c r="I25" s="72"/>
      <c r="J25" s="72">
        <v>0</v>
      </c>
      <c r="K25" s="72"/>
      <c r="L25" s="72">
        <v>0</v>
      </c>
      <c r="M25" s="72"/>
      <c r="N25" s="77">
        <f>SUM(E25:L25)</f>
        <v>0</v>
      </c>
    </row>
    <row r="26" spans="2:14" ht="12.75" hidden="1">
      <c r="B26" s="73" t="s">
        <v>0</v>
      </c>
      <c r="C26" s="73"/>
      <c r="E26" s="71"/>
      <c r="F26" s="71"/>
      <c r="G26" s="71"/>
      <c r="H26" s="71"/>
      <c r="I26" s="71"/>
      <c r="J26" s="71"/>
      <c r="K26" s="71"/>
      <c r="L26" s="71"/>
      <c r="M26" s="71"/>
      <c r="N26" s="71"/>
    </row>
    <row r="27" spans="2:14" ht="12.75" hidden="1">
      <c r="B27" s="73"/>
      <c r="C27" s="73" t="s">
        <v>1</v>
      </c>
      <c r="E27" s="71">
        <f>SUM(E20:E25)</f>
        <v>0</v>
      </c>
      <c r="F27" s="71"/>
      <c r="G27" s="71"/>
      <c r="H27" s="71">
        <f>SUM(H20:H25)</f>
        <v>0</v>
      </c>
      <c r="I27" s="71"/>
      <c r="J27" s="71">
        <f>SUM(J20:J25)</f>
        <v>0</v>
      </c>
      <c r="K27" s="71"/>
      <c r="L27" s="71">
        <f>SUM(L20:L25)</f>
        <v>0</v>
      </c>
      <c r="M27" s="71"/>
      <c r="N27" s="71">
        <f>SUM(N20:N25)</f>
        <v>0</v>
      </c>
    </row>
    <row r="28" spans="2:14" ht="12.75" hidden="1">
      <c r="B28" s="73"/>
      <c r="C28" s="73"/>
      <c r="E28" s="71"/>
      <c r="F28" s="71"/>
      <c r="G28" s="71"/>
      <c r="H28" s="71"/>
      <c r="I28" s="71"/>
      <c r="J28" s="71"/>
      <c r="K28" s="71"/>
      <c r="L28" s="71"/>
      <c r="M28" s="71"/>
      <c r="N28" s="71"/>
    </row>
    <row r="29" spans="2:14" ht="12.75">
      <c r="B29" s="73" t="s">
        <v>167</v>
      </c>
      <c r="C29" s="73"/>
      <c r="E29" s="71">
        <v>8500</v>
      </c>
      <c r="F29" s="71"/>
      <c r="G29" s="71"/>
      <c r="H29" s="71">
        <v>0</v>
      </c>
      <c r="I29" s="71"/>
      <c r="J29" s="71">
        <v>0</v>
      </c>
      <c r="K29" s="71"/>
      <c r="L29" s="71">
        <v>0</v>
      </c>
      <c r="M29" s="71"/>
      <c r="N29" s="71">
        <f>SUM(E29:L29)</f>
        <v>8500</v>
      </c>
    </row>
    <row r="30" spans="2:14" ht="12.75" hidden="1">
      <c r="B30" s="73"/>
      <c r="C30" s="73"/>
      <c r="E30" s="71"/>
      <c r="F30" s="71"/>
      <c r="G30" s="71"/>
      <c r="H30" s="71"/>
      <c r="I30" s="71"/>
      <c r="J30" s="71"/>
      <c r="K30" s="71"/>
      <c r="L30" s="71"/>
      <c r="M30" s="71"/>
      <c r="N30" s="71"/>
    </row>
    <row r="31" spans="2:14" ht="12.75" hidden="1">
      <c r="B31" s="73" t="s">
        <v>2</v>
      </c>
      <c r="C31" s="73"/>
      <c r="E31" s="71">
        <v>0</v>
      </c>
      <c r="F31" s="71"/>
      <c r="G31" s="71"/>
      <c r="H31" s="71">
        <v>0</v>
      </c>
      <c r="I31" s="71"/>
      <c r="J31" s="71">
        <v>0</v>
      </c>
      <c r="K31" s="71"/>
      <c r="L31" s="71">
        <v>0</v>
      </c>
      <c r="M31" s="71"/>
      <c r="N31" s="71">
        <f>SUM(E31:L31)</f>
        <v>0</v>
      </c>
    </row>
    <row r="32" spans="2:14" ht="12.75">
      <c r="B32" s="73"/>
      <c r="C32" s="73"/>
      <c r="E32" s="71"/>
      <c r="F32" s="71"/>
      <c r="G32" s="71"/>
      <c r="H32" s="71"/>
      <c r="I32" s="71"/>
      <c r="J32" s="71"/>
      <c r="K32" s="71"/>
      <c r="L32" s="71"/>
      <c r="M32" s="71"/>
      <c r="N32" s="71"/>
    </row>
    <row r="33" spans="2:14" ht="12.75">
      <c r="B33" s="73" t="s">
        <v>248</v>
      </c>
      <c r="C33" s="73"/>
      <c r="E33" s="71">
        <v>-9315</v>
      </c>
      <c r="F33" s="71"/>
      <c r="G33" s="71"/>
      <c r="H33" s="71">
        <v>0</v>
      </c>
      <c r="I33" s="71"/>
      <c r="J33" s="71">
        <v>0</v>
      </c>
      <c r="K33" s="71"/>
      <c r="L33" s="71">
        <v>0</v>
      </c>
      <c r="M33" s="71"/>
      <c r="N33" s="71">
        <f>SUM(E33:L33)</f>
        <v>-9315</v>
      </c>
    </row>
    <row r="34" spans="2:14" ht="12.75">
      <c r="B34" s="73"/>
      <c r="C34" s="73"/>
      <c r="E34" s="71"/>
      <c r="F34" s="71"/>
      <c r="G34" s="71"/>
      <c r="H34" s="71"/>
      <c r="I34" s="71"/>
      <c r="J34" s="71"/>
      <c r="K34" s="71"/>
      <c r="L34" s="71"/>
      <c r="M34" s="71"/>
      <c r="N34" s="71"/>
    </row>
    <row r="35" spans="2:14" ht="12.75">
      <c r="B35" s="73" t="str">
        <f>IF(L35&gt;0,"Profit for the period","Loss for the period")</f>
        <v>Profit for the period</v>
      </c>
      <c r="C35" s="73"/>
      <c r="E35" s="71">
        <v>0</v>
      </c>
      <c r="F35" s="71"/>
      <c r="G35" s="71"/>
      <c r="H35" s="71">
        <v>0</v>
      </c>
      <c r="I35" s="71"/>
      <c r="J35" s="71">
        <v>0</v>
      </c>
      <c r="K35" s="71"/>
      <c r="L35" s="71">
        <v>2299870</v>
      </c>
      <c r="M35" s="71"/>
      <c r="N35" s="71">
        <f>SUM(E35:L35)</f>
        <v>2299870</v>
      </c>
    </row>
    <row r="36" spans="5:14" ht="12.75">
      <c r="E36" s="72"/>
      <c r="F36" s="71"/>
      <c r="G36" s="71"/>
      <c r="H36" s="72"/>
      <c r="I36" s="71"/>
      <c r="J36" s="72"/>
      <c r="K36" s="71"/>
      <c r="L36" s="72"/>
      <c r="M36" s="71"/>
      <c r="N36" s="72"/>
    </row>
    <row r="37" spans="5:14" ht="12.75">
      <c r="E37" s="71"/>
      <c r="F37" s="71"/>
      <c r="G37" s="71"/>
      <c r="H37" s="71"/>
      <c r="I37" s="71"/>
      <c r="J37" s="71"/>
      <c r="K37" s="71"/>
      <c r="L37" s="71"/>
      <c r="M37" s="71"/>
      <c r="N37" s="71"/>
    </row>
    <row r="38" spans="2:20" ht="12.75">
      <c r="B38" s="73" t="s">
        <v>270</v>
      </c>
      <c r="C38" s="73"/>
      <c r="E38" s="71">
        <f>SUM(E26:E36)+E18</f>
        <v>45467185</v>
      </c>
      <c r="F38" s="71"/>
      <c r="G38" s="71"/>
      <c r="H38" s="71">
        <f>SUM(H26:H36)+H18</f>
        <v>52508</v>
      </c>
      <c r="I38" s="71"/>
      <c r="J38" s="71">
        <f>SUM(J26:J36)+J18</f>
        <v>912920</v>
      </c>
      <c r="K38" s="71"/>
      <c r="L38" s="71">
        <f>SUM(L26:L36)+L18</f>
        <v>13975255</v>
      </c>
      <c r="M38" s="71"/>
      <c r="N38" s="71">
        <f>SUM(N26:N36)+N18</f>
        <v>60407868</v>
      </c>
      <c r="S38" s="80"/>
      <c r="T38" s="124"/>
    </row>
    <row r="39" spans="5:14" ht="13.5" thickBot="1">
      <c r="E39" s="74"/>
      <c r="F39" s="71"/>
      <c r="G39" s="71"/>
      <c r="H39" s="74"/>
      <c r="I39" s="71"/>
      <c r="J39" s="74"/>
      <c r="K39" s="71"/>
      <c r="L39" s="74"/>
      <c r="M39" s="71"/>
      <c r="N39" s="74"/>
    </row>
    <row r="40" spans="5:19" ht="13.5" thickTop="1">
      <c r="E40" s="71"/>
      <c r="F40" s="71"/>
      <c r="G40" s="71"/>
      <c r="H40" s="71"/>
      <c r="I40" s="71"/>
      <c r="J40" s="71"/>
      <c r="K40" s="71"/>
      <c r="L40" s="71"/>
      <c r="M40" s="71"/>
      <c r="N40" s="71"/>
      <c r="S40" s="78"/>
    </row>
    <row r="41" spans="5:14" ht="12.75">
      <c r="E41" s="71"/>
      <c r="F41" s="71"/>
      <c r="G41" s="71"/>
      <c r="H41" s="71"/>
      <c r="I41" s="71"/>
      <c r="J41" s="71"/>
      <c r="K41" s="71"/>
      <c r="L41" s="71"/>
      <c r="M41" s="71"/>
      <c r="N41" s="71"/>
    </row>
    <row r="42" spans="2:3" ht="12.75">
      <c r="B42" s="73"/>
      <c r="C42" s="73"/>
    </row>
    <row r="43" spans="2:14" ht="12.75">
      <c r="B43" s="73" t="s">
        <v>109</v>
      </c>
      <c r="C43" s="73"/>
      <c r="E43" s="71">
        <v>45273000</v>
      </c>
      <c r="F43" s="71"/>
      <c r="G43" s="71"/>
      <c r="H43" s="71">
        <v>68920</v>
      </c>
      <c r="I43" s="71"/>
      <c r="J43" s="71">
        <v>931922</v>
      </c>
      <c r="K43" s="71"/>
      <c r="L43" s="71">
        <v>11486076</v>
      </c>
      <c r="M43" s="71"/>
      <c r="N43" s="71">
        <f>SUM(E43:L43)</f>
        <v>57759918</v>
      </c>
    </row>
    <row r="44" spans="2:14" ht="12.75" hidden="1">
      <c r="B44" s="73" t="s">
        <v>278</v>
      </c>
      <c r="C44" s="73"/>
      <c r="E44" s="89"/>
      <c r="F44" s="90"/>
      <c r="G44" s="90"/>
      <c r="H44" s="90"/>
      <c r="I44" s="90"/>
      <c r="J44" s="90"/>
      <c r="K44" s="90"/>
      <c r="L44" s="90"/>
      <c r="M44" s="90"/>
      <c r="N44" s="76"/>
    </row>
    <row r="45" spans="2:14" ht="12.75" hidden="1">
      <c r="B45" s="73"/>
      <c r="C45" s="73" t="s">
        <v>58</v>
      </c>
      <c r="E45" s="92">
        <v>0</v>
      </c>
      <c r="F45" s="72"/>
      <c r="G45" s="72"/>
      <c r="H45" s="72">
        <v>0</v>
      </c>
      <c r="I45" s="72"/>
      <c r="J45" s="72">
        <v>0</v>
      </c>
      <c r="K45" s="72"/>
      <c r="L45" s="72">
        <v>0</v>
      </c>
      <c r="M45" s="72"/>
      <c r="N45" s="77">
        <f>SUM(E45:L45)</f>
        <v>0</v>
      </c>
    </row>
    <row r="46" spans="2:14" ht="12.75" hidden="1">
      <c r="B46" s="73" t="s">
        <v>0</v>
      </c>
      <c r="C46" s="73"/>
      <c r="E46" s="71"/>
      <c r="F46" s="71"/>
      <c r="G46" s="71"/>
      <c r="H46" s="71"/>
      <c r="I46" s="71"/>
      <c r="J46" s="71"/>
      <c r="K46" s="71"/>
      <c r="L46" s="71"/>
      <c r="M46" s="71"/>
      <c r="N46" s="71"/>
    </row>
    <row r="47" spans="2:14" ht="12.75" hidden="1">
      <c r="B47" s="73"/>
      <c r="C47" s="73" t="s">
        <v>1</v>
      </c>
      <c r="E47" s="71">
        <f>SUM(E44:E45)</f>
        <v>0</v>
      </c>
      <c r="F47" s="71"/>
      <c r="G47" s="71"/>
      <c r="H47" s="71">
        <f>SUM(H44:H45)</f>
        <v>0</v>
      </c>
      <c r="I47" s="71"/>
      <c r="J47" s="71">
        <f>SUM(J44:J45)</f>
        <v>0</v>
      </c>
      <c r="K47" s="71"/>
      <c r="L47" s="71">
        <f>SUM(L44:L45)</f>
        <v>0</v>
      </c>
      <c r="M47" s="71"/>
      <c r="N47" s="71">
        <f>SUM(N44:N45)</f>
        <v>0</v>
      </c>
    </row>
    <row r="48" spans="2:14" ht="12.75" hidden="1">
      <c r="B48" s="73"/>
      <c r="C48" s="73"/>
      <c r="E48" s="71"/>
      <c r="F48" s="71"/>
      <c r="G48" s="71"/>
      <c r="H48" s="71"/>
      <c r="I48" s="71"/>
      <c r="J48" s="71"/>
      <c r="K48" s="71"/>
      <c r="L48" s="71"/>
      <c r="M48" s="71"/>
      <c r="N48" s="71"/>
    </row>
    <row r="49" spans="2:14" ht="12.75" hidden="1">
      <c r="B49" s="73" t="s">
        <v>182</v>
      </c>
      <c r="C49" s="73"/>
      <c r="E49" s="89"/>
      <c r="F49" s="90"/>
      <c r="G49" s="90"/>
      <c r="H49" s="90"/>
      <c r="I49" s="90"/>
      <c r="J49" s="90"/>
      <c r="K49" s="90"/>
      <c r="L49" s="90"/>
      <c r="M49" s="90"/>
      <c r="N49" s="76"/>
    </row>
    <row r="50" spans="2:14" ht="12.75" hidden="1">
      <c r="B50" s="73"/>
      <c r="C50" s="73" t="s">
        <v>183</v>
      </c>
      <c r="E50" s="96">
        <v>0</v>
      </c>
      <c r="F50" s="71"/>
      <c r="G50" s="71"/>
      <c r="H50" s="71">
        <v>0</v>
      </c>
      <c r="I50" s="71"/>
      <c r="J50" s="71">
        <v>0</v>
      </c>
      <c r="K50" s="71"/>
      <c r="L50" s="71">
        <f>-J50</f>
        <v>0</v>
      </c>
      <c r="M50" s="71"/>
      <c r="N50" s="88">
        <f>SUM(E50:L50)</f>
        <v>0</v>
      </c>
    </row>
    <row r="51" spans="2:14" ht="12.75" hidden="1">
      <c r="B51" s="73" t="s">
        <v>257</v>
      </c>
      <c r="C51" s="73"/>
      <c r="E51" s="96"/>
      <c r="F51" s="71"/>
      <c r="G51" s="71"/>
      <c r="H51" s="71"/>
      <c r="I51" s="71"/>
      <c r="J51" s="71"/>
      <c r="K51" s="71"/>
      <c r="L51" s="71"/>
      <c r="M51" s="71"/>
      <c r="N51" s="88"/>
    </row>
    <row r="52" spans="2:14" ht="12.75" hidden="1">
      <c r="B52" s="73" t="s">
        <v>256</v>
      </c>
      <c r="C52" s="73"/>
      <c r="E52" s="96">
        <v>0</v>
      </c>
      <c r="F52" s="71"/>
      <c r="G52" s="71"/>
      <c r="H52" s="71">
        <v>0</v>
      </c>
      <c r="I52" s="71"/>
      <c r="J52" s="71">
        <v>0</v>
      </c>
      <c r="K52" s="71"/>
      <c r="L52" s="71">
        <v>0</v>
      </c>
      <c r="M52" s="71"/>
      <c r="N52" s="88">
        <f>SUM(E52:L52)</f>
        <v>0</v>
      </c>
    </row>
    <row r="53" spans="2:14" ht="12.75" hidden="1">
      <c r="B53" s="73" t="s">
        <v>278</v>
      </c>
      <c r="C53" s="73"/>
      <c r="E53" s="96"/>
      <c r="F53" s="71"/>
      <c r="G53" s="71"/>
      <c r="H53" s="71"/>
      <c r="I53" s="71"/>
      <c r="J53" s="71"/>
      <c r="K53" s="71"/>
      <c r="L53" s="71"/>
      <c r="M53" s="71"/>
      <c r="N53" s="88"/>
    </row>
    <row r="54" spans="2:14" ht="12.75" hidden="1">
      <c r="B54" s="73"/>
      <c r="C54" s="73" t="s">
        <v>58</v>
      </c>
      <c r="E54" s="92">
        <v>0</v>
      </c>
      <c r="F54" s="72"/>
      <c r="G54" s="72"/>
      <c r="H54" s="72">
        <v>0</v>
      </c>
      <c r="I54" s="72"/>
      <c r="J54" s="72">
        <v>0</v>
      </c>
      <c r="K54" s="72"/>
      <c r="L54" s="72">
        <v>0</v>
      </c>
      <c r="M54" s="72"/>
      <c r="N54" s="77">
        <f>SUM(E54:L54)</f>
        <v>0</v>
      </c>
    </row>
    <row r="55" spans="2:14" ht="12.75" hidden="1">
      <c r="B55" s="73" t="s">
        <v>0</v>
      </c>
      <c r="C55" s="73"/>
      <c r="E55" s="71"/>
      <c r="F55" s="71"/>
      <c r="G55" s="71"/>
      <c r="H55" s="71"/>
      <c r="I55" s="71"/>
      <c r="J55" s="71"/>
      <c r="K55" s="71"/>
      <c r="L55" s="71"/>
      <c r="M55" s="71"/>
      <c r="N55" s="71"/>
    </row>
    <row r="56" spans="2:14" ht="12.75" hidden="1">
      <c r="B56" s="73"/>
      <c r="C56" s="73" t="s">
        <v>1</v>
      </c>
      <c r="E56" s="71">
        <f>SUM(E49:E54)</f>
        <v>0</v>
      </c>
      <c r="F56" s="71"/>
      <c r="G56" s="71"/>
      <c r="H56" s="71">
        <f>SUM(H49:H54)</f>
        <v>0</v>
      </c>
      <c r="I56" s="71"/>
      <c r="J56" s="71">
        <f>SUM(J49:J54)</f>
        <v>0</v>
      </c>
      <c r="K56" s="71"/>
      <c r="L56" s="71">
        <f>SUM(L49:L54)</f>
        <v>0</v>
      </c>
      <c r="M56" s="71"/>
      <c r="N56" s="71">
        <f>SUM(N49:N54)</f>
        <v>0</v>
      </c>
    </row>
    <row r="57" spans="2:14" ht="12.75">
      <c r="B57" s="73"/>
      <c r="C57" s="73"/>
      <c r="E57" s="71"/>
      <c r="F57" s="71"/>
      <c r="G57" s="71"/>
      <c r="H57" s="71"/>
      <c r="I57" s="71"/>
      <c r="J57" s="71"/>
      <c r="K57" s="71"/>
      <c r="L57" s="71"/>
      <c r="M57" s="71"/>
      <c r="N57" s="71"/>
    </row>
    <row r="58" spans="2:14" ht="12.75">
      <c r="B58" s="73" t="s">
        <v>167</v>
      </c>
      <c r="C58" s="73"/>
      <c r="E58" s="71">
        <v>195000</v>
      </c>
      <c r="F58" s="71"/>
      <c r="G58" s="71"/>
      <c r="H58" s="71">
        <v>0</v>
      </c>
      <c r="I58" s="71"/>
      <c r="J58" s="71">
        <v>0</v>
      </c>
      <c r="K58" s="71"/>
      <c r="L58" s="71">
        <v>0</v>
      </c>
      <c r="M58" s="71"/>
      <c r="N58" s="71">
        <f>SUM(E58:L58)</f>
        <v>195000</v>
      </c>
    </row>
    <row r="59" spans="2:14" ht="12.75">
      <c r="B59" s="73"/>
      <c r="C59" s="73"/>
      <c r="E59" s="71"/>
      <c r="F59" s="71"/>
      <c r="G59" s="71"/>
      <c r="H59" s="71"/>
      <c r="I59" s="71"/>
      <c r="J59" s="71"/>
      <c r="K59" s="71"/>
      <c r="L59" s="71"/>
      <c r="M59" s="71"/>
      <c r="N59" s="71"/>
    </row>
    <row r="60" spans="2:14" ht="12.75" hidden="1">
      <c r="B60" s="73" t="s">
        <v>2</v>
      </c>
      <c r="C60" s="73"/>
      <c r="E60" s="71">
        <v>0</v>
      </c>
      <c r="F60" s="71"/>
      <c r="G60" s="71"/>
      <c r="H60" s="71">
        <v>0</v>
      </c>
      <c r="I60" s="71"/>
      <c r="J60" s="71">
        <v>0</v>
      </c>
      <c r="K60" s="71"/>
      <c r="L60" s="71">
        <v>0</v>
      </c>
      <c r="M60" s="71"/>
      <c r="N60" s="71">
        <f>SUM(E60:L60)</f>
        <v>0</v>
      </c>
    </row>
    <row r="61" spans="2:14" ht="12.75" hidden="1">
      <c r="B61" s="73"/>
      <c r="C61" s="73"/>
      <c r="E61" s="71"/>
      <c r="F61" s="71"/>
      <c r="G61" s="71"/>
      <c r="H61" s="71"/>
      <c r="I61" s="71"/>
      <c r="J61" s="71"/>
      <c r="K61" s="71"/>
      <c r="L61" s="71"/>
      <c r="M61" s="71"/>
      <c r="N61" s="71"/>
    </row>
    <row r="62" spans="2:14" ht="12.75">
      <c r="B62" s="73" t="str">
        <f>IF(L62&gt;0,"Profit for the period","Loss for the period")</f>
        <v>Profit for the period</v>
      </c>
      <c r="E62" s="71">
        <v>0</v>
      </c>
      <c r="F62" s="71"/>
      <c r="G62" s="71"/>
      <c r="H62" s="71">
        <v>0</v>
      </c>
      <c r="I62" s="71"/>
      <c r="J62" s="71">
        <v>0</v>
      </c>
      <c r="K62" s="71"/>
      <c r="L62" s="71">
        <v>725094</v>
      </c>
      <c r="M62" s="71"/>
      <c r="N62" s="71">
        <f>SUM(E62:L62)</f>
        <v>725094</v>
      </c>
    </row>
    <row r="63" spans="5:14" ht="12.75">
      <c r="E63" s="72"/>
      <c r="F63" s="71"/>
      <c r="G63" s="71"/>
      <c r="H63" s="72"/>
      <c r="I63" s="71"/>
      <c r="J63" s="72"/>
      <c r="K63" s="71"/>
      <c r="L63" s="72"/>
      <c r="M63" s="71"/>
      <c r="N63" s="72"/>
    </row>
    <row r="64" spans="5:14" ht="12.75">
      <c r="E64" s="71"/>
      <c r="F64" s="71"/>
      <c r="G64" s="71"/>
      <c r="H64" s="71"/>
      <c r="I64" s="71"/>
      <c r="J64" s="71"/>
      <c r="K64" s="71"/>
      <c r="L64" s="71"/>
      <c r="M64" s="71"/>
      <c r="N64" s="71"/>
    </row>
    <row r="65" spans="2:20" ht="12.75">
      <c r="B65" s="73" t="s">
        <v>269</v>
      </c>
      <c r="C65" s="73"/>
      <c r="E65" s="71">
        <f>SUM(E55:E62)+E43</f>
        <v>45468000</v>
      </c>
      <c r="F65" s="71"/>
      <c r="G65" s="71"/>
      <c r="H65" s="71">
        <f>SUM(H55:H62)+H43</f>
        <v>68920</v>
      </c>
      <c r="I65" s="71"/>
      <c r="J65" s="71">
        <f>SUM(J55:J62)+J43</f>
        <v>931922</v>
      </c>
      <c r="K65" s="71"/>
      <c r="L65" s="71">
        <f>SUM(L55:L62)+L43</f>
        <v>12211170</v>
      </c>
      <c r="M65" s="71"/>
      <c r="N65" s="71">
        <f>SUM(N55:N62)+N43</f>
        <v>58680012</v>
      </c>
      <c r="S65" s="80"/>
      <c r="T65" s="78"/>
    </row>
    <row r="66" spans="5:14" ht="13.5" thickBot="1">
      <c r="E66" s="74"/>
      <c r="F66" s="71"/>
      <c r="G66" s="71"/>
      <c r="H66" s="74"/>
      <c r="I66" s="71"/>
      <c r="J66" s="74"/>
      <c r="K66" s="71"/>
      <c r="L66" s="74"/>
      <c r="M66" s="71"/>
      <c r="N66" s="74"/>
    </row>
    <row r="67" spans="5:14" ht="13.5" thickTop="1">
      <c r="E67" s="71"/>
      <c r="F67" s="71"/>
      <c r="G67" s="71"/>
      <c r="H67" s="71"/>
      <c r="I67" s="71"/>
      <c r="J67" s="71"/>
      <c r="K67" s="71"/>
      <c r="L67" s="71"/>
      <c r="M67" s="71"/>
      <c r="N67" s="71"/>
    </row>
    <row r="68" spans="5:18" ht="12.75">
      <c r="E68" s="71"/>
      <c r="F68" s="71"/>
      <c r="G68" s="71"/>
      <c r="H68" s="71"/>
      <c r="J68" s="71"/>
      <c r="K68" s="71"/>
      <c r="L68" s="71"/>
      <c r="M68" s="71"/>
      <c r="N68" s="71"/>
      <c r="O68" s="71"/>
      <c r="P68" s="71"/>
      <c r="Q68" s="71"/>
      <c r="R68" s="71"/>
    </row>
    <row r="69" spans="2:18" ht="15">
      <c r="B69" s="4" t="s">
        <v>115</v>
      </c>
      <c r="E69" s="71"/>
      <c r="F69" s="71"/>
      <c r="G69" s="71"/>
      <c r="H69" s="71"/>
      <c r="J69" s="71"/>
      <c r="K69" s="71"/>
      <c r="L69" s="71"/>
      <c r="M69" s="71"/>
      <c r="N69" s="71"/>
      <c r="O69" s="71"/>
      <c r="P69" s="71"/>
      <c r="Q69" s="71"/>
      <c r="R69" s="71"/>
    </row>
    <row r="70" spans="2:18" ht="15">
      <c r="B70" s="4" t="s">
        <v>210</v>
      </c>
      <c r="E70" s="71"/>
      <c r="F70" s="71"/>
      <c r="G70" s="71"/>
      <c r="H70" s="71"/>
      <c r="J70" s="71"/>
      <c r="K70" s="71"/>
      <c r="L70" s="71"/>
      <c r="M70" s="71"/>
      <c r="N70" s="71"/>
      <c r="O70" s="71"/>
      <c r="P70" s="71"/>
      <c r="Q70" s="71"/>
      <c r="R70" s="71"/>
    </row>
    <row r="71" spans="5:18" ht="12.75" hidden="1">
      <c r="E71" s="71"/>
      <c r="F71" s="71"/>
      <c r="G71" s="71"/>
      <c r="H71" s="71"/>
      <c r="J71" s="71"/>
      <c r="K71" s="71"/>
      <c r="L71" s="71"/>
      <c r="M71" s="71"/>
      <c r="N71" s="71"/>
      <c r="O71" s="71"/>
      <c r="P71" s="71"/>
      <c r="Q71" s="71"/>
      <c r="R71" s="71"/>
    </row>
    <row r="72" spans="2:3" ht="12.75" hidden="1">
      <c r="B72" s="73" t="s">
        <v>19</v>
      </c>
      <c r="C72" s="73"/>
    </row>
    <row r="73" spans="2:18" ht="12.75" hidden="1">
      <c r="B73" s="73"/>
      <c r="C73" s="73" t="s">
        <v>56</v>
      </c>
      <c r="E73" s="71">
        <v>36000000</v>
      </c>
      <c r="F73" s="71"/>
      <c r="G73" s="71"/>
      <c r="H73" s="71">
        <v>5025401</v>
      </c>
      <c r="J73" s="71">
        <v>220543</v>
      </c>
      <c r="K73" s="71"/>
      <c r="L73" s="71">
        <v>116772</v>
      </c>
      <c r="M73" s="71"/>
      <c r="N73" s="71">
        <v>3222143</v>
      </c>
      <c r="O73" s="71"/>
      <c r="P73" s="71">
        <v>17973338</v>
      </c>
      <c r="Q73" s="71"/>
      <c r="R73" s="71">
        <f>SUM(E73:P73)</f>
        <v>62558197</v>
      </c>
    </row>
    <row r="74" spans="2:18" ht="12.75" hidden="1">
      <c r="B74" s="73"/>
      <c r="C74" s="73" t="s">
        <v>259</v>
      </c>
      <c r="E74" s="72">
        <v>0</v>
      </c>
      <c r="F74" s="71"/>
      <c r="G74" s="71"/>
      <c r="H74" s="72">
        <v>0</v>
      </c>
      <c r="J74" s="72">
        <v>0</v>
      </c>
      <c r="K74" s="71"/>
      <c r="L74" s="72">
        <v>0</v>
      </c>
      <c r="M74" s="71"/>
      <c r="N74" s="72">
        <v>0</v>
      </c>
      <c r="O74" s="71"/>
      <c r="P74" s="72">
        <v>2250000</v>
      </c>
      <c r="Q74" s="71"/>
      <c r="R74" s="72">
        <f>SUM(E74:P74)</f>
        <v>2250000</v>
      </c>
    </row>
    <row r="75" spans="2:18" ht="12.75" hidden="1">
      <c r="B75" s="73"/>
      <c r="C75" s="73"/>
      <c r="E75" s="71"/>
      <c r="F75" s="71"/>
      <c r="G75" s="71"/>
      <c r="H75" s="71"/>
      <c r="J75" s="71"/>
      <c r="K75" s="71"/>
      <c r="L75" s="71"/>
      <c r="M75" s="71"/>
      <c r="N75" s="71"/>
      <c r="O75" s="71"/>
      <c r="P75" s="71"/>
      <c r="Q75" s="71"/>
      <c r="R75" s="71"/>
    </row>
    <row r="76" spans="2:18" ht="12.75" hidden="1">
      <c r="B76" s="73"/>
      <c r="C76" s="73" t="s">
        <v>260</v>
      </c>
      <c r="E76" s="71">
        <f>SUM(E73:E74)</f>
        <v>36000000</v>
      </c>
      <c r="F76" s="71"/>
      <c r="G76" s="71"/>
      <c r="H76" s="71">
        <f>SUM(H73:H74)</f>
        <v>5025401</v>
      </c>
      <c r="J76" s="71">
        <f>SUM(J73:J74)</f>
        <v>220543</v>
      </c>
      <c r="K76" s="71"/>
      <c r="L76" s="71">
        <f>SUM(L73:L74)</f>
        <v>116772</v>
      </c>
      <c r="M76" s="71"/>
      <c r="N76" s="71">
        <f>SUM(N73:N74)</f>
        <v>3222143</v>
      </c>
      <c r="O76" s="71"/>
      <c r="P76" s="71">
        <f>SUM(P73:P74)</f>
        <v>20223338</v>
      </c>
      <c r="Q76" s="71"/>
      <c r="R76" s="71">
        <f>SUM(R73:R74)</f>
        <v>64808197</v>
      </c>
    </row>
    <row r="77" spans="2:18" ht="12.75" hidden="1">
      <c r="B77" s="73"/>
      <c r="C77" s="73"/>
      <c r="E77" s="71"/>
      <c r="F77" s="71"/>
      <c r="G77" s="71"/>
      <c r="H77" s="71"/>
      <c r="J77" s="71"/>
      <c r="K77" s="71"/>
      <c r="L77" s="71"/>
      <c r="M77" s="71"/>
      <c r="N77" s="71"/>
      <c r="O77" s="71"/>
      <c r="P77" s="71"/>
      <c r="Q77" s="71"/>
      <c r="R77" s="71"/>
    </row>
    <row r="78" spans="2:18" ht="12.75" hidden="1">
      <c r="B78" s="73" t="s">
        <v>252</v>
      </c>
      <c r="C78" s="73"/>
      <c r="E78" s="89"/>
      <c r="F78" s="90"/>
      <c r="G78" s="90"/>
      <c r="H78" s="90"/>
      <c r="I78" s="91"/>
      <c r="J78" s="90"/>
      <c r="K78" s="90"/>
      <c r="L78" s="90"/>
      <c r="M78" s="90"/>
      <c r="N78" s="90"/>
      <c r="O78" s="90"/>
      <c r="P78" s="90"/>
      <c r="Q78" s="90"/>
      <c r="R78" s="76"/>
    </row>
    <row r="79" spans="2:18" ht="12.75" hidden="1">
      <c r="B79" s="73"/>
      <c r="C79" s="73" t="s">
        <v>65</v>
      </c>
      <c r="E79" s="94"/>
      <c r="F79" s="79"/>
      <c r="G79" s="79"/>
      <c r="H79" s="79"/>
      <c r="I79" s="79"/>
      <c r="J79" s="79"/>
      <c r="K79" s="79"/>
      <c r="L79" s="79"/>
      <c r="M79" s="79"/>
      <c r="N79" s="79"/>
      <c r="O79" s="79"/>
      <c r="P79" s="79"/>
      <c r="Q79" s="79"/>
      <c r="R79" s="95"/>
    </row>
    <row r="80" spans="2:18" ht="12.75" hidden="1">
      <c r="B80" s="73"/>
      <c r="C80" s="73" t="s">
        <v>63</v>
      </c>
      <c r="E80" s="96">
        <v>0</v>
      </c>
      <c r="F80" s="71"/>
      <c r="G80" s="71"/>
      <c r="H80" s="71">
        <v>0</v>
      </c>
      <c r="I80" s="79"/>
      <c r="J80" s="71">
        <v>0</v>
      </c>
      <c r="K80" s="71"/>
      <c r="L80" s="71">
        <v>0</v>
      </c>
      <c r="M80" s="71"/>
      <c r="N80" s="71" t="e">
        <f>#REF!</f>
        <v>#REF!</v>
      </c>
      <c r="O80" s="71"/>
      <c r="P80" s="71" t="e">
        <f>-N80</f>
        <v>#REF!</v>
      </c>
      <c r="Q80" s="71"/>
      <c r="R80" s="88" t="e">
        <f>SUM(E80:P80)</f>
        <v>#REF!</v>
      </c>
    </row>
    <row r="81" spans="2:18" ht="12.75" hidden="1">
      <c r="B81" s="73" t="s">
        <v>64</v>
      </c>
      <c r="C81" s="73"/>
      <c r="E81" s="96"/>
      <c r="F81" s="71"/>
      <c r="G81" s="71"/>
      <c r="H81" s="71"/>
      <c r="I81" s="79"/>
      <c r="J81" s="71"/>
      <c r="K81" s="71"/>
      <c r="L81" s="71"/>
      <c r="M81" s="71"/>
      <c r="N81" s="71"/>
      <c r="O81" s="71"/>
      <c r="P81" s="71"/>
      <c r="Q81" s="71"/>
      <c r="R81" s="88"/>
    </row>
    <row r="82" spans="2:18" ht="12.75" hidden="1">
      <c r="B82" s="73"/>
      <c r="C82" s="73" t="s">
        <v>67</v>
      </c>
      <c r="E82" s="96"/>
      <c r="F82" s="71"/>
      <c r="G82" s="71"/>
      <c r="H82" s="71"/>
      <c r="I82" s="79"/>
      <c r="J82" s="71"/>
      <c r="K82" s="71"/>
      <c r="L82" s="71"/>
      <c r="M82" s="71"/>
      <c r="N82" s="71"/>
      <c r="O82" s="71"/>
      <c r="P82" s="71"/>
      <c r="Q82" s="71"/>
      <c r="R82" s="88"/>
    </row>
    <row r="83" spans="2:18" ht="12.75" hidden="1">
      <c r="B83" s="73"/>
      <c r="C83" s="73" t="s">
        <v>201</v>
      </c>
      <c r="E83" s="96">
        <v>0</v>
      </c>
      <c r="F83" s="71"/>
      <c r="G83" s="71"/>
      <c r="H83" s="71">
        <v>0</v>
      </c>
      <c r="I83" s="79"/>
      <c r="J83" s="71">
        <v>0</v>
      </c>
      <c r="K83" s="71"/>
      <c r="L83" s="71">
        <v>-40330</v>
      </c>
      <c r="M83" s="71"/>
      <c r="N83" s="71">
        <v>0</v>
      </c>
      <c r="O83" s="71"/>
      <c r="P83" s="71">
        <v>0</v>
      </c>
      <c r="Q83" s="71"/>
      <c r="R83" s="88">
        <f>SUM(E83:P83)</f>
        <v>-40330</v>
      </c>
    </row>
    <row r="84" spans="2:18" ht="12.75" hidden="1">
      <c r="B84" s="73" t="s">
        <v>278</v>
      </c>
      <c r="C84" s="73"/>
      <c r="E84" s="96"/>
      <c r="F84" s="71"/>
      <c r="G84" s="71"/>
      <c r="H84" s="71"/>
      <c r="I84" s="79"/>
      <c r="J84" s="71"/>
      <c r="K84" s="71"/>
      <c r="L84" s="71"/>
      <c r="M84" s="71"/>
      <c r="N84" s="71"/>
      <c r="O84" s="71"/>
      <c r="P84" s="71"/>
      <c r="Q84" s="71"/>
      <c r="R84" s="88"/>
    </row>
    <row r="85" spans="2:18" ht="12.75" hidden="1">
      <c r="B85" s="73"/>
      <c r="C85" s="73" t="s">
        <v>58</v>
      </c>
      <c r="E85" s="92">
        <v>0</v>
      </c>
      <c r="F85" s="72"/>
      <c r="G85" s="72"/>
      <c r="H85" s="72">
        <v>0</v>
      </c>
      <c r="I85" s="93"/>
      <c r="J85" s="72">
        <v>0</v>
      </c>
      <c r="K85" s="72"/>
      <c r="L85" s="72">
        <v>-1721</v>
      </c>
      <c r="M85" s="72"/>
      <c r="N85" s="72">
        <v>0</v>
      </c>
      <c r="O85" s="72"/>
      <c r="P85" s="72">
        <v>0</v>
      </c>
      <c r="Q85" s="72"/>
      <c r="R85" s="77">
        <f>SUM(E85:P85)</f>
        <v>-1721</v>
      </c>
    </row>
    <row r="86" spans="2:18" ht="12.75" hidden="1">
      <c r="B86" s="73" t="s">
        <v>0</v>
      </c>
      <c r="C86" s="73"/>
      <c r="E86" s="71"/>
      <c r="F86" s="71"/>
      <c r="G86" s="71"/>
      <c r="H86" s="71"/>
      <c r="I86" s="79"/>
      <c r="J86" s="71"/>
      <c r="K86" s="71"/>
      <c r="L86" s="71"/>
      <c r="M86" s="71"/>
      <c r="N86" s="71"/>
      <c r="O86" s="71"/>
      <c r="P86" s="71"/>
      <c r="Q86" s="71"/>
      <c r="R86" s="71"/>
    </row>
    <row r="87" spans="2:18" ht="12.75" hidden="1">
      <c r="B87" s="73"/>
      <c r="C87" s="73" t="s">
        <v>1</v>
      </c>
      <c r="E87" s="71">
        <f>SUM(E78:E85)</f>
        <v>0</v>
      </c>
      <c r="F87" s="71"/>
      <c r="G87" s="71"/>
      <c r="H87" s="71">
        <f>SUM(H78:H85)</f>
        <v>0</v>
      </c>
      <c r="I87" s="79"/>
      <c r="J87" s="71">
        <f>SUM(J78:J85)</f>
        <v>0</v>
      </c>
      <c r="K87" s="71"/>
      <c r="L87" s="71">
        <f>SUM(L78:L85)</f>
        <v>-42051</v>
      </c>
      <c r="M87" s="71"/>
      <c r="N87" s="71" t="e">
        <f>SUM(N78:N85)</f>
        <v>#REF!</v>
      </c>
      <c r="O87" s="71"/>
      <c r="P87" s="71" t="e">
        <f>SUM(P78:P85)</f>
        <v>#REF!</v>
      </c>
      <c r="Q87" s="71"/>
      <c r="R87" s="71" t="e">
        <f>SUM(R78:R85)</f>
        <v>#REF!</v>
      </c>
    </row>
    <row r="88" spans="2:18" ht="12.75" hidden="1">
      <c r="B88" s="73"/>
      <c r="C88" s="73"/>
      <c r="E88" s="71"/>
      <c r="F88" s="71"/>
      <c r="G88" s="71"/>
      <c r="H88" s="71"/>
      <c r="J88" s="71"/>
      <c r="K88" s="71"/>
      <c r="L88" s="71"/>
      <c r="M88" s="71"/>
      <c r="N88" s="71"/>
      <c r="O88" s="71"/>
      <c r="P88" s="71"/>
      <c r="Q88" s="71"/>
      <c r="R88" s="71"/>
    </row>
    <row r="89" spans="2:18" ht="12.75" hidden="1">
      <c r="B89" s="73" t="s">
        <v>54</v>
      </c>
      <c r="C89" s="73"/>
      <c r="E89" s="71">
        <v>0</v>
      </c>
      <c r="F89" s="71"/>
      <c r="G89" s="71"/>
      <c r="H89" s="71">
        <v>0</v>
      </c>
      <c r="J89" s="71">
        <v>0</v>
      </c>
      <c r="K89" s="71"/>
      <c r="L89" s="71">
        <v>0</v>
      </c>
      <c r="M89" s="71"/>
      <c r="N89" s="71">
        <v>0</v>
      </c>
      <c r="O89" s="71"/>
      <c r="P89" s="71" t="e">
        <f>#REF!</f>
        <v>#REF!</v>
      </c>
      <c r="Q89" s="71"/>
      <c r="R89" s="71" t="e">
        <f>SUM(E89:P89)</f>
        <v>#REF!</v>
      </c>
    </row>
    <row r="90" spans="5:18" ht="12.75" hidden="1">
      <c r="E90" s="71"/>
      <c r="F90" s="71"/>
      <c r="G90" s="71"/>
      <c r="H90" s="71"/>
      <c r="J90" s="71"/>
      <c r="K90" s="71"/>
      <c r="L90" s="71"/>
      <c r="M90" s="71"/>
      <c r="N90" s="71"/>
      <c r="O90" s="71"/>
      <c r="P90" s="71"/>
      <c r="Q90" s="71"/>
      <c r="R90" s="71"/>
    </row>
    <row r="91" spans="2:3" ht="12.75" hidden="1">
      <c r="B91" s="73" t="s">
        <v>60</v>
      </c>
      <c r="C91" s="73"/>
    </row>
    <row r="92" spans="2:18" ht="12.75" hidden="1">
      <c r="B92" s="73"/>
      <c r="C92" s="83" t="s">
        <v>59</v>
      </c>
      <c r="E92" s="70">
        <v>0</v>
      </c>
      <c r="F92" s="70"/>
      <c r="G92" s="70"/>
      <c r="H92" s="70">
        <v>0</v>
      </c>
      <c r="J92" s="70">
        <v>0</v>
      </c>
      <c r="K92" s="70"/>
      <c r="L92" s="70">
        <v>0</v>
      </c>
      <c r="M92" s="70"/>
      <c r="N92" s="70">
        <v>0</v>
      </c>
      <c r="O92" s="70"/>
      <c r="P92" s="70">
        <v>-2250000</v>
      </c>
      <c r="Q92" s="70"/>
      <c r="R92" s="71">
        <f>SUM(E92:P92)</f>
        <v>-2250000</v>
      </c>
    </row>
    <row r="93" spans="5:18" ht="12.75" hidden="1">
      <c r="E93" s="71"/>
      <c r="F93" s="71"/>
      <c r="G93" s="71"/>
      <c r="H93" s="71"/>
      <c r="J93" s="71"/>
      <c r="K93" s="71"/>
      <c r="L93" s="71"/>
      <c r="M93" s="71"/>
      <c r="N93" s="71"/>
      <c r="O93" s="71"/>
      <c r="P93" s="71"/>
      <c r="Q93" s="71"/>
      <c r="R93" s="71"/>
    </row>
    <row r="94" spans="2:18" ht="12.75" hidden="1">
      <c r="B94" s="65" t="s">
        <v>268</v>
      </c>
      <c r="E94" s="71" t="e">
        <f>-H94-P94</f>
        <v>#REF!</v>
      </c>
      <c r="F94" s="71"/>
      <c r="G94" s="71"/>
      <c r="H94" s="71">
        <v>-5025401</v>
      </c>
      <c r="J94" s="71">
        <v>0</v>
      </c>
      <c r="K94" s="71"/>
      <c r="L94" s="71">
        <v>0</v>
      </c>
      <c r="M94" s="71"/>
      <c r="N94" s="71">
        <v>0</v>
      </c>
      <c r="O94" s="71"/>
      <c r="P94" s="71" t="e">
        <f>#REF!</f>
        <v>#REF!</v>
      </c>
      <c r="Q94" s="71"/>
      <c r="R94" s="71" t="e">
        <f>SUM(E94:P94)</f>
        <v>#REF!</v>
      </c>
    </row>
    <row r="95" spans="5:18" ht="12.75" hidden="1">
      <c r="E95" s="72"/>
      <c r="F95" s="71"/>
      <c r="G95" s="71"/>
      <c r="H95" s="72"/>
      <c r="J95" s="72"/>
      <c r="K95" s="71"/>
      <c r="L95" s="72"/>
      <c r="M95" s="71"/>
      <c r="N95" s="72"/>
      <c r="O95" s="71"/>
      <c r="P95" s="72"/>
      <c r="Q95" s="71"/>
      <c r="R95" s="72"/>
    </row>
    <row r="96" spans="5:18" ht="12.75" hidden="1">
      <c r="E96" s="71"/>
      <c r="F96" s="71"/>
      <c r="G96" s="71"/>
      <c r="H96" s="71"/>
      <c r="J96" s="71"/>
      <c r="K96" s="71"/>
      <c r="L96" s="71"/>
      <c r="M96" s="71"/>
      <c r="N96" s="71"/>
      <c r="O96" s="71"/>
      <c r="P96" s="71"/>
      <c r="Q96" s="71"/>
      <c r="R96" s="71"/>
    </row>
    <row r="97" spans="2:20" ht="12.75" hidden="1">
      <c r="B97" s="73" t="s">
        <v>57</v>
      </c>
      <c r="C97" s="73"/>
      <c r="E97" s="71" t="e">
        <f>SUM(E87:E95)+E76</f>
        <v>#REF!</v>
      </c>
      <c r="F97" s="71"/>
      <c r="G97" s="71"/>
      <c r="H97" s="71">
        <f>SUM(H87:H95)+H76</f>
        <v>0</v>
      </c>
      <c r="J97" s="71">
        <f>SUM(J87:J95)+J76</f>
        <v>220543</v>
      </c>
      <c r="K97" s="71"/>
      <c r="L97" s="71">
        <f>SUM(L87:L95)+L76</f>
        <v>74721</v>
      </c>
      <c r="M97" s="71"/>
      <c r="N97" s="71" t="e">
        <f>SUM(N87:N95)+N76</f>
        <v>#REF!</v>
      </c>
      <c r="O97" s="71"/>
      <c r="P97" s="71" t="e">
        <f>SUM(P87:P95)+P76</f>
        <v>#REF!</v>
      </c>
      <c r="Q97" s="71"/>
      <c r="R97" s="71" t="e">
        <f>SUM(R87:R95)+R76</f>
        <v>#REF!</v>
      </c>
      <c r="S97" s="80" t="e">
        <f>#REF!</f>
        <v>#REF!</v>
      </c>
      <c r="T97" s="78" t="e">
        <f>R97-S97</f>
        <v>#REF!</v>
      </c>
    </row>
    <row r="98" spans="5:18" ht="13.5" hidden="1" thickBot="1">
      <c r="E98" s="74"/>
      <c r="F98" s="71"/>
      <c r="G98" s="71"/>
      <c r="H98" s="74"/>
      <c r="J98" s="74"/>
      <c r="K98" s="71"/>
      <c r="L98" s="74"/>
      <c r="M98" s="71"/>
      <c r="N98" s="74"/>
      <c r="O98" s="71"/>
      <c r="P98" s="74"/>
      <c r="Q98" s="71"/>
      <c r="R98" s="74"/>
    </row>
    <row r="99" ht="12.75" hidden="1"/>
    <row r="100" ht="12.75" hidden="1"/>
  </sheetData>
  <printOptions horizontalCentered="1"/>
  <pageMargins left="0.75" right="0" top="1" bottom="1" header="0.5" footer="0.5"/>
  <pageSetup horizontalDpi="300" verticalDpi="300" orientation="portrait" paperSize="9" scale="70"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C2:S87"/>
  <sheetViews>
    <sheetView showGridLines="0" zoomScale="60" zoomScaleNormal="60" workbookViewId="0" topLeftCell="A1">
      <selection activeCell="E44" sqref="E44"/>
    </sheetView>
  </sheetViews>
  <sheetFormatPr defaultColWidth="8.88671875" defaultRowHeight="15"/>
  <cols>
    <col min="1" max="1" width="8.88671875" style="131" customWidth="1"/>
    <col min="2" max="2" width="4.10546875" style="131" customWidth="1"/>
    <col min="3" max="3" width="1.88671875" style="131" customWidth="1"/>
    <col min="4" max="4" width="2.10546875" style="131" customWidth="1"/>
    <col min="5" max="8" width="7.10546875" style="131" customWidth="1"/>
    <col min="9" max="9" width="28.88671875" style="131" customWidth="1"/>
    <col min="10" max="10" width="14.5546875" style="131" customWidth="1"/>
    <col min="11" max="11" width="1.99609375" style="131" customWidth="1"/>
    <col min="12" max="12" width="2.6640625" style="131" customWidth="1"/>
    <col min="13" max="13" width="14.77734375" style="131" customWidth="1"/>
    <col min="14" max="14" width="5.4453125" style="131" customWidth="1"/>
    <col min="15" max="17" width="7.10546875" style="131" customWidth="1"/>
    <col min="18" max="18" width="8.77734375" style="131" customWidth="1"/>
    <col min="19" max="19" width="8.21484375" style="131" customWidth="1"/>
    <col min="20" max="16384" width="7.10546875" style="131" customWidth="1"/>
  </cols>
  <sheetData>
    <row r="2" ht="15.75">
      <c r="C2" s="130" t="s">
        <v>194</v>
      </c>
    </row>
    <row r="3" ht="15">
      <c r="C3" s="132" t="s">
        <v>192</v>
      </c>
    </row>
    <row r="4" ht="15">
      <c r="C4" s="132"/>
    </row>
    <row r="6" spans="3:13" ht="13.5" customHeight="1">
      <c r="C6" s="133" t="s">
        <v>117</v>
      </c>
      <c r="D6" s="134"/>
      <c r="E6" s="134"/>
      <c r="F6" s="134"/>
      <c r="G6" s="134"/>
      <c r="H6" s="134"/>
      <c r="I6" s="134"/>
      <c r="J6" s="134"/>
      <c r="K6" s="134"/>
      <c r="L6" s="134"/>
      <c r="M6" s="134"/>
    </row>
    <row r="7" spans="3:13" ht="14.25" customHeight="1">
      <c r="C7" s="133" t="s">
        <v>11</v>
      </c>
      <c r="D7" s="134"/>
      <c r="E7" s="134"/>
      <c r="F7" s="134"/>
      <c r="G7" s="134"/>
      <c r="H7" s="134"/>
      <c r="I7" s="134"/>
      <c r="J7" s="134"/>
      <c r="K7" s="134"/>
      <c r="L7" s="134"/>
      <c r="M7" s="134"/>
    </row>
    <row r="8" spans="3:13" ht="17.25" customHeight="1">
      <c r="C8" s="133"/>
      <c r="D8" s="134"/>
      <c r="E8" s="134"/>
      <c r="F8" s="134"/>
      <c r="G8" s="134"/>
      <c r="H8" s="134"/>
      <c r="I8" s="134"/>
      <c r="J8" s="135" t="s">
        <v>118</v>
      </c>
      <c r="K8" s="134"/>
      <c r="L8" s="134"/>
      <c r="M8" s="135" t="s">
        <v>119</v>
      </c>
    </row>
    <row r="9" spans="3:13" ht="15.75">
      <c r="C9" s="133"/>
      <c r="D9" s="134"/>
      <c r="E9" s="134"/>
      <c r="F9" s="134"/>
      <c r="G9" s="134"/>
      <c r="H9" s="134"/>
      <c r="I9" s="134"/>
      <c r="J9" s="135" t="s">
        <v>12</v>
      </c>
      <c r="K9" s="134"/>
      <c r="L9" s="134"/>
      <c r="M9" s="135" t="str">
        <f>J9</f>
        <v>6 Months Ended</v>
      </c>
    </row>
    <row r="10" spans="3:13" ht="15">
      <c r="C10" s="134"/>
      <c r="D10" s="134"/>
      <c r="E10" s="134"/>
      <c r="F10" s="134"/>
      <c r="G10" s="134"/>
      <c r="H10" s="134"/>
      <c r="I10" s="134"/>
      <c r="J10" s="136" t="s">
        <v>5</v>
      </c>
      <c r="K10" s="134"/>
      <c r="L10" s="134"/>
      <c r="M10" s="136" t="s">
        <v>6</v>
      </c>
    </row>
    <row r="11" spans="3:13" ht="15">
      <c r="C11" s="134"/>
      <c r="D11" s="134"/>
      <c r="E11" s="134"/>
      <c r="F11" s="134"/>
      <c r="G11" s="134"/>
      <c r="H11" s="134"/>
      <c r="I11" s="134"/>
      <c r="J11" s="137" t="s">
        <v>250</v>
      </c>
      <c r="K11" s="134"/>
      <c r="L11" s="134"/>
      <c r="M11" s="179" t="s">
        <v>250</v>
      </c>
    </row>
    <row r="12" spans="3:12" ht="15.75">
      <c r="C12" s="133" t="s">
        <v>120</v>
      </c>
      <c r="D12" s="134"/>
      <c r="E12" s="134"/>
      <c r="F12" s="134"/>
      <c r="G12" s="134"/>
      <c r="H12" s="134"/>
      <c r="I12" s="134"/>
      <c r="J12" s="134"/>
      <c r="K12" s="134"/>
      <c r="L12" s="134"/>
    </row>
    <row r="13" spans="3:12" ht="15">
      <c r="C13" s="134"/>
      <c r="D13" s="134"/>
      <c r="E13" s="134"/>
      <c r="F13" s="134"/>
      <c r="G13" s="134"/>
      <c r="H13" s="134"/>
      <c r="I13" s="134"/>
      <c r="J13" s="134"/>
      <c r="K13" s="134"/>
      <c r="L13" s="134"/>
    </row>
    <row r="14" spans="3:13" ht="15">
      <c r="C14" s="138" t="s">
        <v>104</v>
      </c>
      <c r="D14" s="134"/>
      <c r="E14" s="134"/>
      <c r="F14" s="134"/>
      <c r="G14" s="134"/>
      <c r="H14" s="134"/>
      <c r="I14" s="134"/>
      <c r="J14" s="139">
        <v>3735453</v>
      </c>
      <c r="K14" s="134"/>
      <c r="L14" s="134"/>
      <c r="M14" s="139">
        <v>1571105</v>
      </c>
    </row>
    <row r="15" spans="3:13" ht="15">
      <c r="C15" s="134"/>
      <c r="D15" s="134"/>
      <c r="E15" s="134"/>
      <c r="F15" s="134"/>
      <c r="G15" s="134"/>
      <c r="H15" s="134"/>
      <c r="I15" s="134"/>
      <c r="J15" s="139"/>
      <c r="K15" s="134"/>
      <c r="L15" s="134"/>
      <c r="M15" s="139"/>
    </row>
    <row r="16" spans="3:13" ht="15">
      <c r="C16" s="138" t="s">
        <v>121</v>
      </c>
      <c r="D16" s="134"/>
      <c r="E16" s="134"/>
      <c r="F16" s="134"/>
      <c r="G16" s="134"/>
      <c r="H16" s="134"/>
      <c r="I16" s="134"/>
      <c r="J16" s="139"/>
      <c r="K16" s="134"/>
      <c r="L16" s="134"/>
      <c r="M16" s="139"/>
    </row>
    <row r="17" spans="3:13" ht="15">
      <c r="C17" s="134"/>
      <c r="D17" s="138" t="s">
        <v>122</v>
      </c>
      <c r="E17" s="134"/>
      <c r="F17" s="134"/>
      <c r="G17" s="134"/>
      <c r="H17" s="134"/>
      <c r="I17" s="134"/>
      <c r="J17" s="140">
        <v>1333716</v>
      </c>
      <c r="K17" s="134"/>
      <c r="L17" s="134"/>
      <c r="M17" s="140">
        <v>1528911</v>
      </c>
    </row>
    <row r="18" spans="3:13" ht="15">
      <c r="C18" s="134"/>
      <c r="D18" s="138" t="s">
        <v>123</v>
      </c>
      <c r="E18" s="134"/>
      <c r="F18" s="134"/>
      <c r="G18" s="134"/>
      <c r="H18" s="134"/>
      <c r="I18" s="134"/>
      <c r="J18" s="141">
        <v>341422</v>
      </c>
      <c r="K18" s="134"/>
      <c r="L18" s="134"/>
      <c r="M18" s="141">
        <v>536366</v>
      </c>
    </row>
    <row r="19" spans="3:13" ht="15">
      <c r="C19" s="134"/>
      <c r="D19" s="134"/>
      <c r="E19" s="134"/>
      <c r="F19" s="134"/>
      <c r="G19" s="134"/>
      <c r="H19" s="134"/>
      <c r="I19" s="134"/>
      <c r="J19" s="139"/>
      <c r="K19" s="134"/>
      <c r="L19" s="134"/>
      <c r="M19" s="139"/>
    </row>
    <row r="20" spans="3:13" ht="15">
      <c r="C20" s="138" t="s">
        <v>61</v>
      </c>
      <c r="D20" s="134"/>
      <c r="E20" s="134"/>
      <c r="F20" s="134"/>
      <c r="G20" s="134"/>
      <c r="H20" s="134"/>
      <c r="I20" s="134"/>
      <c r="J20" s="139">
        <f>SUM(J14:J18)</f>
        <v>5410591</v>
      </c>
      <c r="K20" s="134"/>
      <c r="L20" s="134"/>
      <c r="M20" s="139">
        <f>SUM(M14:M18)</f>
        <v>3636382</v>
      </c>
    </row>
    <row r="21" spans="3:13" ht="15">
      <c r="C21" s="134"/>
      <c r="D21" s="134"/>
      <c r="E21" s="134"/>
      <c r="F21" s="134"/>
      <c r="G21" s="134"/>
      <c r="H21" s="134"/>
      <c r="I21" s="134"/>
      <c r="J21" s="139"/>
      <c r="K21" s="134"/>
      <c r="L21" s="134"/>
      <c r="M21" s="139"/>
    </row>
    <row r="22" spans="3:13" ht="15">
      <c r="C22" s="134"/>
      <c r="D22" s="138" t="s">
        <v>124</v>
      </c>
      <c r="E22" s="134"/>
      <c r="F22" s="134"/>
      <c r="G22" s="134"/>
      <c r="H22" s="134"/>
      <c r="I22" s="134"/>
      <c r="J22" s="139">
        <v>-1747032</v>
      </c>
      <c r="K22" s="134"/>
      <c r="L22" s="134"/>
      <c r="M22" s="139">
        <v>-2971364</v>
      </c>
    </row>
    <row r="23" spans="3:13" ht="15">
      <c r="C23" s="134"/>
      <c r="D23" s="138" t="s">
        <v>125</v>
      </c>
      <c r="E23" s="134"/>
      <c r="F23" s="134"/>
      <c r="G23" s="134"/>
      <c r="H23" s="134"/>
      <c r="I23" s="134"/>
      <c r="J23" s="142">
        <v>-2515488</v>
      </c>
      <c r="K23" s="143"/>
      <c r="L23" s="143"/>
      <c r="M23" s="142">
        <v>4852747</v>
      </c>
    </row>
    <row r="24" spans="3:13" ht="15">
      <c r="C24" s="134"/>
      <c r="D24" s="138"/>
      <c r="E24" s="134"/>
      <c r="F24" s="134"/>
      <c r="G24" s="134"/>
      <c r="H24" s="134"/>
      <c r="I24" s="134"/>
      <c r="J24" s="144"/>
      <c r="K24" s="143"/>
      <c r="L24" s="143"/>
      <c r="M24" s="144"/>
    </row>
    <row r="25" spans="3:13" ht="15">
      <c r="C25" s="138" t="s">
        <v>126</v>
      </c>
      <c r="D25" s="138"/>
      <c r="E25" s="134"/>
      <c r="F25" s="134"/>
      <c r="G25" s="134"/>
      <c r="H25" s="134"/>
      <c r="I25" s="134"/>
      <c r="J25" s="144">
        <f>SUM(J20:J23)</f>
        <v>1148071</v>
      </c>
      <c r="K25" s="143"/>
      <c r="L25" s="143"/>
      <c r="M25" s="144">
        <f>SUM(M20:M23)</f>
        <v>5517765</v>
      </c>
    </row>
    <row r="26" spans="3:18" ht="15">
      <c r="C26" s="138"/>
      <c r="D26" s="138"/>
      <c r="E26" s="134"/>
      <c r="F26" s="134"/>
      <c r="G26" s="134"/>
      <c r="H26" s="134"/>
      <c r="I26" s="134"/>
      <c r="J26" s="144"/>
      <c r="K26" s="143"/>
      <c r="L26" s="143"/>
      <c r="M26" s="144"/>
      <c r="R26" s="161"/>
    </row>
    <row r="27" spans="3:19" ht="15">
      <c r="C27" s="138"/>
      <c r="D27" s="138" t="s">
        <v>127</v>
      </c>
      <c r="E27" s="134"/>
      <c r="F27" s="134"/>
      <c r="G27" s="134"/>
      <c r="H27" s="134"/>
      <c r="I27" s="134"/>
      <c r="J27" s="144">
        <v>219496</v>
      </c>
      <c r="K27" s="143"/>
      <c r="L27" s="143"/>
      <c r="M27" s="144">
        <v>141098</v>
      </c>
      <c r="R27" s="160"/>
      <c r="S27" s="160"/>
    </row>
    <row r="28" spans="3:13" ht="15">
      <c r="C28" s="134"/>
      <c r="D28" s="138" t="s">
        <v>128</v>
      </c>
      <c r="E28" s="134"/>
      <c r="F28" s="134"/>
      <c r="G28" s="134"/>
      <c r="H28" s="134"/>
      <c r="I28" s="134"/>
      <c r="J28" s="142">
        <v>-1300588</v>
      </c>
      <c r="K28" s="134"/>
      <c r="L28" s="134"/>
      <c r="M28" s="142">
        <v>-1378490</v>
      </c>
    </row>
    <row r="29" spans="3:13" ht="15">
      <c r="C29" s="134"/>
      <c r="D29" s="134"/>
      <c r="E29" s="134"/>
      <c r="F29" s="134"/>
      <c r="G29" s="134"/>
      <c r="H29" s="134"/>
      <c r="I29" s="134"/>
      <c r="J29" s="134"/>
      <c r="K29" s="134"/>
      <c r="L29" s="134"/>
      <c r="M29" s="134"/>
    </row>
    <row r="30" spans="3:13" ht="15">
      <c r="C30" s="138" t="s">
        <v>62</v>
      </c>
      <c r="D30" s="134"/>
      <c r="E30" s="134"/>
      <c r="F30" s="134"/>
      <c r="G30" s="134"/>
      <c r="H30" s="134"/>
      <c r="I30" s="134"/>
      <c r="J30" s="142">
        <f>SUM(J25:J28)</f>
        <v>66979</v>
      </c>
      <c r="K30" s="134"/>
      <c r="L30" s="134"/>
      <c r="M30" s="142">
        <f>SUM(M25:M28)</f>
        <v>4280373</v>
      </c>
    </row>
    <row r="31" spans="3:13" ht="15">
      <c r="C31" s="134"/>
      <c r="D31" s="134"/>
      <c r="E31" s="134"/>
      <c r="F31" s="134"/>
      <c r="G31" s="134"/>
      <c r="H31" s="134"/>
      <c r="I31" s="134"/>
      <c r="J31" s="139"/>
      <c r="K31" s="134"/>
      <c r="L31" s="134"/>
      <c r="M31" s="139"/>
    </row>
    <row r="32" spans="3:13" ht="15.75">
      <c r="C32" s="133" t="s">
        <v>129</v>
      </c>
      <c r="D32" s="134"/>
      <c r="E32" s="134"/>
      <c r="F32" s="134"/>
      <c r="G32" s="134"/>
      <c r="H32" s="134"/>
      <c r="I32" s="134"/>
      <c r="J32" s="139"/>
      <c r="K32" s="134"/>
      <c r="L32" s="134"/>
      <c r="M32" s="139"/>
    </row>
    <row r="33" spans="3:13" ht="15">
      <c r="C33" s="134"/>
      <c r="D33" s="134"/>
      <c r="E33" s="134"/>
      <c r="F33" s="134"/>
      <c r="G33" s="134"/>
      <c r="H33" s="134"/>
      <c r="I33" s="134"/>
      <c r="J33" s="139"/>
      <c r="K33" s="134"/>
      <c r="L33" s="134"/>
      <c r="M33" s="139"/>
    </row>
    <row r="34" spans="3:13" ht="15">
      <c r="C34" s="134"/>
      <c r="D34" s="138" t="s">
        <v>130</v>
      </c>
      <c r="E34" s="134"/>
      <c r="F34" s="134"/>
      <c r="G34" s="134"/>
      <c r="H34" s="134"/>
      <c r="I34" s="134"/>
      <c r="J34" s="139">
        <v>-1386996</v>
      </c>
      <c r="K34" s="134"/>
      <c r="L34" s="134"/>
      <c r="M34" s="139">
        <v>-1943189</v>
      </c>
    </row>
    <row r="35" spans="3:13" ht="15">
      <c r="C35" s="134"/>
      <c r="D35" s="138" t="s">
        <v>131</v>
      </c>
      <c r="E35" s="134"/>
      <c r="F35" s="134"/>
      <c r="G35" s="134"/>
      <c r="H35" s="134"/>
      <c r="I35" s="134"/>
      <c r="J35" s="139">
        <v>126000</v>
      </c>
      <c r="K35" s="134"/>
      <c r="L35" s="134"/>
      <c r="M35" s="139">
        <v>35000</v>
      </c>
    </row>
    <row r="36" spans="3:13" ht="15">
      <c r="C36" s="134"/>
      <c r="D36" s="138" t="s">
        <v>147</v>
      </c>
      <c r="E36" s="134"/>
      <c r="F36" s="134"/>
      <c r="G36" s="134"/>
      <c r="H36" s="134"/>
      <c r="I36" s="134"/>
      <c r="J36" s="139">
        <v>17755</v>
      </c>
      <c r="K36" s="134"/>
      <c r="L36" s="134"/>
      <c r="M36" s="139">
        <v>0</v>
      </c>
    </row>
    <row r="37" spans="3:13" ht="15">
      <c r="C37" s="134"/>
      <c r="D37" s="138" t="s">
        <v>150</v>
      </c>
      <c r="E37" s="134"/>
      <c r="F37" s="134"/>
      <c r="G37" s="134"/>
      <c r="H37" s="134"/>
      <c r="I37" s="134"/>
      <c r="J37" s="139">
        <v>8897</v>
      </c>
      <c r="K37" s="134"/>
      <c r="L37" s="134"/>
      <c r="M37" s="139">
        <v>8104</v>
      </c>
    </row>
    <row r="38" spans="3:13" ht="15">
      <c r="C38" s="134"/>
      <c r="D38" s="138" t="s">
        <v>132</v>
      </c>
      <c r="E38" s="134"/>
      <c r="F38" s="134"/>
      <c r="G38" s="134"/>
      <c r="H38" s="134"/>
      <c r="I38" s="134"/>
      <c r="J38" s="142">
        <v>-7942</v>
      </c>
      <c r="K38" s="134"/>
      <c r="L38" s="134"/>
      <c r="M38" s="142">
        <v>-232050</v>
      </c>
    </row>
    <row r="39" spans="3:13" ht="15">
      <c r="C39" s="134"/>
      <c r="D39" s="134"/>
      <c r="E39" s="134"/>
      <c r="F39" s="134"/>
      <c r="G39" s="134"/>
      <c r="H39" s="134"/>
      <c r="I39" s="134"/>
      <c r="J39" s="139"/>
      <c r="K39" s="134"/>
      <c r="L39" s="134"/>
      <c r="M39" s="139"/>
    </row>
    <row r="40" spans="3:13" ht="15">
      <c r="C40" s="138" t="s">
        <v>148</v>
      </c>
      <c r="D40" s="134"/>
      <c r="E40" s="134"/>
      <c r="F40" s="134"/>
      <c r="G40" s="134"/>
      <c r="H40" s="134"/>
      <c r="I40" s="134"/>
      <c r="J40" s="142">
        <f>SUM(J34:J39)</f>
        <v>-1242286</v>
      </c>
      <c r="K40" s="134"/>
      <c r="L40" s="134"/>
      <c r="M40" s="142">
        <f>SUM(M34:M39)</f>
        <v>-2132135</v>
      </c>
    </row>
    <row r="41" spans="3:13" ht="15">
      <c r="C41" s="134"/>
      <c r="D41" s="134"/>
      <c r="E41" s="134"/>
      <c r="F41" s="134"/>
      <c r="G41" s="134"/>
      <c r="H41" s="134"/>
      <c r="I41" s="134"/>
      <c r="J41" s="139"/>
      <c r="K41" s="134"/>
      <c r="L41" s="134"/>
      <c r="M41" s="139"/>
    </row>
    <row r="42" spans="3:13" ht="15.75">
      <c r="C42" s="133" t="s">
        <v>133</v>
      </c>
      <c r="D42" s="134"/>
      <c r="E42" s="134"/>
      <c r="F42" s="134"/>
      <c r="G42" s="134"/>
      <c r="H42" s="134"/>
      <c r="I42" s="134"/>
      <c r="J42" s="139"/>
      <c r="K42" s="134"/>
      <c r="L42" s="134"/>
      <c r="M42" s="139"/>
    </row>
    <row r="43" spans="3:13" ht="15.75">
      <c r="C43" s="133"/>
      <c r="D43" s="134"/>
      <c r="E43" s="134"/>
      <c r="F43" s="134"/>
      <c r="G43" s="134"/>
      <c r="H43" s="134"/>
      <c r="I43" s="134"/>
      <c r="J43" s="139"/>
      <c r="K43" s="134"/>
      <c r="L43" s="134"/>
      <c r="M43" s="139"/>
    </row>
    <row r="44" spans="3:13" ht="15.75" customHeight="1">
      <c r="C44" s="133"/>
      <c r="D44" s="138" t="s">
        <v>134</v>
      </c>
      <c r="E44" s="134"/>
      <c r="F44" s="134"/>
      <c r="G44" s="134"/>
      <c r="H44" s="134"/>
      <c r="I44" s="134"/>
      <c r="J44" s="139"/>
      <c r="K44" s="134"/>
      <c r="L44" s="134"/>
      <c r="M44" s="139"/>
    </row>
    <row r="45" spans="3:13" ht="15" customHeight="1">
      <c r="C45" s="134"/>
      <c r="D45" s="138"/>
      <c r="E45" s="138" t="s">
        <v>135</v>
      </c>
      <c r="F45" s="134"/>
      <c r="G45" s="134"/>
      <c r="H45" s="134"/>
      <c r="I45" s="134"/>
      <c r="J45" s="139">
        <v>-136800</v>
      </c>
      <c r="K45" s="134"/>
      <c r="L45" s="134"/>
      <c r="M45" s="139">
        <v>-190000</v>
      </c>
    </row>
    <row r="46" spans="3:13" ht="15" customHeight="1" hidden="1">
      <c r="C46" s="134"/>
      <c r="D46" s="138" t="s">
        <v>136</v>
      </c>
      <c r="E46" s="134"/>
      <c r="F46" s="134"/>
      <c r="G46" s="134"/>
      <c r="H46" s="134"/>
      <c r="I46" s="134"/>
      <c r="J46" s="139">
        <v>0</v>
      </c>
      <c r="K46" s="134"/>
      <c r="L46" s="134"/>
      <c r="M46" s="139">
        <v>0</v>
      </c>
    </row>
    <row r="47" spans="3:18" ht="15">
      <c r="C47" s="134"/>
      <c r="D47" s="138" t="s">
        <v>137</v>
      </c>
      <c r="E47" s="134"/>
      <c r="F47" s="134"/>
      <c r="G47" s="134"/>
      <c r="H47" s="134"/>
      <c r="I47" s="134"/>
      <c r="J47" s="139">
        <v>8500</v>
      </c>
      <c r="K47" s="134"/>
      <c r="L47" s="134"/>
      <c r="M47" s="139">
        <v>195000</v>
      </c>
      <c r="R47" s="161"/>
    </row>
    <row r="48" spans="3:18" ht="15">
      <c r="C48" s="134"/>
      <c r="D48" s="138" t="s">
        <v>138</v>
      </c>
      <c r="E48" s="134"/>
      <c r="F48" s="134"/>
      <c r="G48" s="134"/>
      <c r="H48" s="134"/>
      <c r="I48" s="134"/>
      <c r="J48" s="144">
        <v>133919</v>
      </c>
      <c r="K48" s="143"/>
      <c r="L48" s="143"/>
      <c r="M48" s="144">
        <v>129855</v>
      </c>
      <c r="R48" s="161"/>
    </row>
    <row r="49" spans="3:19" ht="15">
      <c r="C49" s="134"/>
      <c r="D49" s="157" t="s">
        <v>139</v>
      </c>
      <c r="E49" s="143"/>
      <c r="F49" s="143"/>
      <c r="G49" s="143"/>
      <c r="H49" s="143"/>
      <c r="I49" s="143"/>
      <c r="J49" s="144">
        <v>-229009</v>
      </c>
      <c r="K49" s="143"/>
      <c r="L49" s="143"/>
      <c r="M49" s="144">
        <v>-352147</v>
      </c>
      <c r="R49" s="155"/>
      <c r="S49" s="155"/>
    </row>
    <row r="50" spans="3:13" ht="15">
      <c r="C50" s="134"/>
      <c r="D50" s="180" t="s">
        <v>273</v>
      </c>
      <c r="J50" s="183">
        <v>-9315</v>
      </c>
      <c r="K50" s="155"/>
      <c r="L50" s="155"/>
      <c r="M50" s="156">
        <v>0</v>
      </c>
    </row>
    <row r="51" spans="3:13" ht="15">
      <c r="C51" s="134"/>
      <c r="D51" s="134"/>
      <c r="E51" s="134"/>
      <c r="F51" s="134"/>
      <c r="G51" s="134"/>
      <c r="H51" s="134"/>
      <c r="I51" s="134"/>
      <c r="J51" s="139"/>
      <c r="K51" s="134"/>
      <c r="L51" s="134"/>
      <c r="M51" s="139"/>
    </row>
    <row r="52" spans="3:13" ht="15">
      <c r="C52" s="138" t="s">
        <v>140</v>
      </c>
      <c r="D52" s="134"/>
      <c r="E52" s="134"/>
      <c r="F52" s="134"/>
      <c r="G52" s="134"/>
      <c r="H52" s="134"/>
      <c r="I52" s="134"/>
      <c r="J52" s="142">
        <f>SUM(J44:J50)</f>
        <v>-232705</v>
      </c>
      <c r="K52" s="134"/>
      <c r="L52" s="134"/>
      <c r="M52" s="142">
        <f>SUM(M44:M50)</f>
        <v>-217292</v>
      </c>
    </row>
    <row r="53" spans="3:13" ht="15">
      <c r="C53" s="134"/>
      <c r="D53" s="134"/>
      <c r="E53" s="134"/>
      <c r="F53" s="134"/>
      <c r="G53" s="134"/>
      <c r="H53" s="134"/>
      <c r="I53" s="134"/>
      <c r="J53" s="139"/>
      <c r="K53" s="134"/>
      <c r="L53" s="134"/>
      <c r="M53" s="139"/>
    </row>
    <row r="54" spans="3:13" ht="15">
      <c r="C54" s="138" t="s">
        <v>146</v>
      </c>
      <c r="D54" s="134"/>
      <c r="E54" s="134"/>
      <c r="F54" s="134"/>
      <c r="G54" s="134"/>
      <c r="H54" s="134"/>
      <c r="I54" s="134"/>
      <c r="J54" s="139">
        <v>-1408012</v>
      </c>
      <c r="K54" s="134"/>
      <c r="L54" s="134"/>
      <c r="M54" s="139">
        <v>1930946</v>
      </c>
    </row>
    <row r="55" spans="3:13" ht="15">
      <c r="C55" s="134"/>
      <c r="D55" s="134"/>
      <c r="E55" s="134"/>
      <c r="F55" s="134"/>
      <c r="G55" s="134"/>
      <c r="H55" s="134"/>
      <c r="I55" s="134"/>
      <c r="J55" s="139"/>
      <c r="K55" s="134"/>
      <c r="L55" s="134"/>
      <c r="M55" s="139"/>
    </row>
    <row r="56" spans="3:13" ht="15">
      <c r="C56" s="138" t="s">
        <v>102</v>
      </c>
      <c r="D56" s="134"/>
      <c r="E56" s="134"/>
      <c r="F56" s="134"/>
      <c r="G56" s="134"/>
      <c r="H56" s="134"/>
      <c r="I56" s="134"/>
      <c r="J56" s="139">
        <v>14293337</v>
      </c>
      <c r="K56" s="134"/>
      <c r="L56" s="134"/>
      <c r="M56" s="139">
        <v>5642425</v>
      </c>
    </row>
    <row r="57" spans="3:13" ht="15" hidden="1">
      <c r="C57" s="134"/>
      <c r="D57" s="138" t="s">
        <v>141</v>
      </c>
      <c r="E57" s="134"/>
      <c r="F57" s="134"/>
      <c r="G57" s="134"/>
      <c r="H57" s="134"/>
      <c r="I57" s="134"/>
      <c r="J57" s="139">
        <v>0</v>
      </c>
      <c r="K57" s="134"/>
      <c r="L57" s="134"/>
      <c r="M57" s="139">
        <v>0</v>
      </c>
    </row>
    <row r="58" spans="3:13" ht="15">
      <c r="C58" s="134"/>
      <c r="D58" s="134"/>
      <c r="E58" s="134"/>
      <c r="F58" s="134"/>
      <c r="G58" s="134"/>
      <c r="H58" s="134"/>
      <c r="I58" s="134"/>
      <c r="J58" s="139"/>
      <c r="K58" s="134"/>
      <c r="L58" s="134"/>
      <c r="M58" s="139"/>
    </row>
    <row r="59" spans="3:13" ht="15.75" thickBot="1">
      <c r="C59" s="138" t="s">
        <v>101</v>
      </c>
      <c r="D59" s="134"/>
      <c r="E59" s="134"/>
      <c r="F59" s="134"/>
      <c r="G59" s="134"/>
      <c r="H59" s="134"/>
      <c r="I59" s="134"/>
      <c r="J59" s="145">
        <f>SUM(J54:J58)</f>
        <v>12885325</v>
      </c>
      <c r="K59" s="134"/>
      <c r="L59" s="134"/>
      <c r="M59" s="145">
        <f>SUM(M54:M58)</f>
        <v>7573371</v>
      </c>
    </row>
    <row r="60" spans="3:13" ht="13.5" thickTop="1">
      <c r="C60" s="146"/>
      <c r="D60" s="146"/>
      <c r="E60" s="146"/>
      <c r="F60" s="146"/>
      <c r="G60" s="146"/>
      <c r="H60" s="146"/>
      <c r="I60" s="146"/>
      <c r="J60" s="146"/>
      <c r="K60" s="146"/>
      <c r="L60" s="146"/>
      <c r="M60" s="146"/>
    </row>
    <row r="61" spans="3:13" ht="15">
      <c r="C61" s="147" t="s">
        <v>142</v>
      </c>
      <c r="D61" s="148"/>
      <c r="E61" s="149"/>
      <c r="F61" s="146"/>
      <c r="G61" s="146"/>
      <c r="H61" s="146"/>
      <c r="I61" s="146"/>
      <c r="J61" s="146"/>
      <c r="K61" s="146"/>
      <c r="L61" s="146"/>
      <c r="M61" s="146"/>
    </row>
    <row r="62" spans="3:12" ht="15">
      <c r="C62" s="148" t="s">
        <v>143</v>
      </c>
      <c r="E62" s="149"/>
      <c r="F62" s="146"/>
      <c r="G62" s="146"/>
      <c r="H62" s="146"/>
      <c r="I62" s="146"/>
      <c r="K62" s="146"/>
      <c r="L62" s="146"/>
    </row>
    <row r="63" spans="3:13" ht="15">
      <c r="C63" s="147"/>
      <c r="D63" s="148" t="s">
        <v>95</v>
      </c>
      <c r="E63" s="149"/>
      <c r="F63" s="146"/>
      <c r="G63" s="146"/>
      <c r="H63" s="146"/>
      <c r="I63" s="146"/>
      <c r="J63" s="150">
        <v>15363530</v>
      </c>
      <c r="K63" s="146"/>
      <c r="L63" s="146"/>
      <c r="M63" s="150">
        <v>11305151</v>
      </c>
    </row>
    <row r="64" spans="3:13" ht="15">
      <c r="C64" s="148" t="s">
        <v>96</v>
      </c>
      <c r="E64" s="149"/>
      <c r="F64" s="146"/>
      <c r="G64" s="146"/>
      <c r="H64" s="146"/>
      <c r="I64" s="146"/>
      <c r="J64" s="151">
        <v>-2478205</v>
      </c>
      <c r="K64" s="146"/>
      <c r="L64" s="146"/>
      <c r="M64" s="151">
        <v>-3731780</v>
      </c>
    </row>
    <row r="65" spans="3:13" ht="15.75" thickBot="1">
      <c r="C65" s="147"/>
      <c r="D65" s="148"/>
      <c r="E65" s="149"/>
      <c r="F65" s="146"/>
      <c r="G65" s="146"/>
      <c r="H65" s="146"/>
      <c r="I65" s="146"/>
      <c r="J65" s="152">
        <f>SUM(J63:J64)</f>
        <v>12885325</v>
      </c>
      <c r="K65" s="146"/>
      <c r="L65" s="146"/>
      <c r="M65" s="152">
        <f>SUM(M63:M64)</f>
        <v>7573371</v>
      </c>
    </row>
    <row r="66" spans="3:12" ht="15.75" thickTop="1">
      <c r="C66" s="147"/>
      <c r="D66" s="148"/>
      <c r="E66" s="149"/>
      <c r="F66" s="146"/>
      <c r="G66" s="146"/>
      <c r="H66" s="146"/>
      <c r="I66" s="146"/>
      <c r="J66" s="153"/>
      <c r="K66" s="146"/>
      <c r="L66" s="146"/>
    </row>
    <row r="67" spans="3:13" ht="12.75">
      <c r="C67" s="146"/>
      <c r="D67" s="146"/>
      <c r="E67" s="146"/>
      <c r="F67" s="146"/>
      <c r="G67" s="146"/>
      <c r="H67" s="146"/>
      <c r="I67" s="146"/>
      <c r="J67" s="146"/>
      <c r="K67" s="146"/>
      <c r="L67" s="146"/>
      <c r="M67" s="146"/>
    </row>
    <row r="68" spans="3:13" ht="15">
      <c r="C68" s="154" t="s">
        <v>144</v>
      </c>
      <c r="D68" s="146"/>
      <c r="E68" s="146"/>
      <c r="F68" s="146"/>
      <c r="G68" s="146"/>
      <c r="H68" s="146"/>
      <c r="I68" s="146"/>
      <c r="J68" s="146"/>
      <c r="K68" s="146"/>
      <c r="L68" s="146"/>
      <c r="M68" s="146"/>
    </row>
    <row r="69" spans="3:13" ht="15">
      <c r="C69" s="174" t="s">
        <v>210</v>
      </c>
      <c r="D69" s="146"/>
      <c r="E69" s="146"/>
      <c r="F69" s="146"/>
      <c r="G69" s="146"/>
      <c r="H69" s="146"/>
      <c r="I69" s="146"/>
      <c r="J69" s="146"/>
      <c r="K69" s="146"/>
      <c r="L69" s="146"/>
      <c r="M69" s="146"/>
    </row>
    <row r="70" spans="3:13" ht="12.75">
      <c r="C70" s="146"/>
      <c r="D70" s="146"/>
      <c r="E70" s="146"/>
      <c r="F70" s="146"/>
      <c r="G70" s="146"/>
      <c r="H70" s="146"/>
      <c r="I70" s="146"/>
      <c r="J70" s="146"/>
      <c r="K70" s="146"/>
      <c r="L70" s="146"/>
      <c r="M70" s="146"/>
    </row>
    <row r="71" spans="3:13" ht="12.75">
      <c r="C71" s="146"/>
      <c r="D71" s="146"/>
      <c r="E71" s="146"/>
      <c r="F71" s="146"/>
      <c r="G71" s="146"/>
      <c r="H71" s="146"/>
      <c r="I71" s="146"/>
      <c r="J71" s="155"/>
      <c r="K71" s="146"/>
      <c r="L71" s="146"/>
      <c r="M71" s="155"/>
    </row>
    <row r="72" spans="3:14" ht="12.75">
      <c r="C72" s="159"/>
      <c r="D72" s="159"/>
      <c r="E72" s="159"/>
      <c r="F72" s="159"/>
      <c r="G72" s="159"/>
      <c r="H72" s="159"/>
      <c r="I72" s="159"/>
      <c r="J72" s="158"/>
      <c r="K72" s="159"/>
      <c r="L72" s="159"/>
      <c r="M72" s="159"/>
      <c r="N72" s="158"/>
    </row>
    <row r="73" spans="3:14" ht="15">
      <c r="C73" s="143"/>
      <c r="D73" s="159"/>
      <c r="E73" s="159"/>
      <c r="F73" s="159"/>
      <c r="G73" s="159"/>
      <c r="H73" s="159"/>
      <c r="I73" s="159"/>
      <c r="J73" s="158"/>
      <c r="K73" s="159"/>
      <c r="L73" s="159"/>
      <c r="M73" s="159"/>
      <c r="N73" s="158"/>
    </row>
    <row r="74" spans="3:14" ht="15">
      <c r="C74" s="157"/>
      <c r="D74" s="159"/>
      <c r="E74" s="159"/>
      <c r="F74" s="159"/>
      <c r="G74" s="159"/>
      <c r="H74" s="159"/>
      <c r="I74" s="159"/>
      <c r="J74" s="184"/>
      <c r="K74" s="159"/>
      <c r="L74" s="159"/>
      <c r="M74" s="184"/>
      <c r="N74" s="158"/>
    </row>
    <row r="75" spans="3:14" ht="15">
      <c r="C75" s="157"/>
      <c r="D75" s="159"/>
      <c r="E75" s="159"/>
      <c r="F75" s="159"/>
      <c r="G75" s="159"/>
      <c r="H75" s="159"/>
      <c r="I75" s="159"/>
      <c r="J75" s="153"/>
      <c r="K75" s="159"/>
      <c r="L75" s="159"/>
      <c r="M75" s="153"/>
      <c r="N75" s="158"/>
    </row>
    <row r="76" spans="3:14" ht="15">
      <c r="C76" s="159"/>
      <c r="D76" s="159"/>
      <c r="E76" s="159"/>
      <c r="F76" s="159"/>
      <c r="G76" s="159"/>
      <c r="H76" s="159"/>
      <c r="I76" s="159"/>
      <c r="J76" s="153"/>
      <c r="K76" s="159"/>
      <c r="L76" s="159"/>
      <c r="M76" s="153"/>
      <c r="N76" s="158"/>
    </row>
    <row r="77" spans="3:14" ht="15">
      <c r="C77" s="157"/>
      <c r="D77" s="158"/>
      <c r="E77" s="158"/>
      <c r="F77" s="158"/>
      <c r="G77" s="158"/>
      <c r="H77" s="158"/>
      <c r="I77" s="158"/>
      <c r="J77" s="184"/>
      <c r="K77" s="158"/>
      <c r="L77" s="158"/>
      <c r="M77" s="184"/>
      <c r="N77" s="158"/>
    </row>
    <row r="78" spans="3:14" ht="15">
      <c r="C78" s="158"/>
      <c r="D78" s="158"/>
      <c r="E78" s="158"/>
      <c r="F78" s="158"/>
      <c r="G78" s="158"/>
      <c r="H78" s="158"/>
      <c r="I78" s="158"/>
      <c r="J78" s="153"/>
      <c r="K78" s="158"/>
      <c r="L78" s="158"/>
      <c r="M78" s="153"/>
      <c r="N78" s="158"/>
    </row>
    <row r="79" spans="3:14" ht="12.75">
      <c r="C79" s="158"/>
      <c r="D79" s="158"/>
      <c r="E79" s="158"/>
      <c r="F79" s="158"/>
      <c r="G79" s="158"/>
      <c r="H79" s="158"/>
      <c r="I79" s="158"/>
      <c r="J79" s="158"/>
      <c r="K79" s="158"/>
      <c r="L79" s="158"/>
      <c r="M79" s="158"/>
      <c r="N79" s="158"/>
    </row>
    <row r="80" spans="3:14" ht="12.75">
      <c r="C80" s="158"/>
      <c r="D80" s="158"/>
      <c r="E80" s="158"/>
      <c r="F80" s="158"/>
      <c r="G80" s="158"/>
      <c r="H80" s="158"/>
      <c r="I80" s="158"/>
      <c r="J80" s="158"/>
      <c r="K80" s="158"/>
      <c r="L80" s="158"/>
      <c r="M80" s="158"/>
      <c r="N80" s="158"/>
    </row>
    <row r="81" spans="3:14" ht="15">
      <c r="C81" s="158"/>
      <c r="D81" s="158"/>
      <c r="E81" s="158"/>
      <c r="F81" s="158"/>
      <c r="G81" s="158"/>
      <c r="H81" s="158"/>
      <c r="I81" s="158"/>
      <c r="J81" s="153"/>
      <c r="K81" s="158"/>
      <c r="L81" s="158"/>
      <c r="M81" s="153"/>
      <c r="N81" s="158"/>
    </row>
    <row r="82" spans="3:14" ht="15">
      <c r="C82" s="158"/>
      <c r="D82" s="158"/>
      <c r="E82" s="158"/>
      <c r="F82" s="158"/>
      <c r="G82" s="158"/>
      <c r="H82" s="158"/>
      <c r="I82" s="158"/>
      <c r="J82" s="153"/>
      <c r="K82" s="158"/>
      <c r="L82" s="158"/>
      <c r="M82" s="158"/>
      <c r="N82" s="158"/>
    </row>
    <row r="83" spans="3:14" ht="12.75">
      <c r="C83" s="158"/>
      <c r="D83" s="158"/>
      <c r="E83" s="158"/>
      <c r="F83" s="158"/>
      <c r="G83" s="158"/>
      <c r="H83" s="158"/>
      <c r="I83" s="158"/>
      <c r="J83" s="158"/>
      <c r="K83" s="158"/>
      <c r="L83" s="158"/>
      <c r="M83" s="158"/>
      <c r="N83" s="158"/>
    </row>
    <row r="84" spans="3:14" ht="12.75">
      <c r="C84" s="158"/>
      <c r="D84" s="158"/>
      <c r="E84" s="158"/>
      <c r="F84" s="158"/>
      <c r="G84" s="158"/>
      <c r="H84" s="158"/>
      <c r="I84" s="158"/>
      <c r="J84" s="158"/>
      <c r="K84" s="158"/>
      <c r="L84" s="158"/>
      <c r="M84" s="158"/>
      <c r="N84" s="158"/>
    </row>
    <row r="85" spans="3:14" ht="12.75">
      <c r="C85" s="158"/>
      <c r="D85" s="158"/>
      <c r="E85" s="158"/>
      <c r="F85" s="158"/>
      <c r="G85" s="158"/>
      <c r="H85" s="158"/>
      <c r="I85" s="158"/>
      <c r="J85" s="158"/>
      <c r="K85" s="158"/>
      <c r="L85" s="158"/>
      <c r="M85" s="158"/>
      <c r="N85" s="158"/>
    </row>
    <row r="86" spans="3:14" ht="12.75">
      <c r="C86" s="158"/>
      <c r="D86" s="158"/>
      <c r="E86" s="158"/>
      <c r="F86" s="158"/>
      <c r="G86" s="158"/>
      <c r="H86" s="158"/>
      <c r="I86" s="158"/>
      <c r="J86" s="158"/>
      <c r="K86" s="158"/>
      <c r="L86" s="158"/>
      <c r="M86" s="158"/>
      <c r="N86" s="158"/>
    </row>
    <row r="87" spans="3:14" ht="12.75">
      <c r="C87" s="158"/>
      <c r="D87" s="158"/>
      <c r="E87" s="158"/>
      <c r="F87" s="158"/>
      <c r="G87" s="158"/>
      <c r="H87" s="158"/>
      <c r="I87" s="158"/>
      <c r="J87" s="158"/>
      <c r="K87" s="158"/>
      <c r="L87" s="158"/>
      <c r="M87" s="158"/>
      <c r="N87" s="158"/>
    </row>
  </sheetData>
  <printOptions horizontalCentered="1"/>
  <pageMargins left="0.75" right="0.75" top="0.5" bottom="0.49" header="0.25" footer="0.5"/>
  <pageSetup horizontalDpi="300" verticalDpi="300" orientation="portrait" scale="70"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B2:AP455"/>
  <sheetViews>
    <sheetView showGridLines="0" zoomScale="60" zoomScaleNormal="60" workbookViewId="0" topLeftCell="A1">
      <selection activeCell="D342" sqref="D342"/>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2.4453125" style="0" customWidth="1"/>
    <col min="14" max="14" width="1.99609375" style="0" customWidth="1"/>
    <col min="15" max="15" width="11.99609375" style="0" customWidth="1"/>
    <col min="16" max="16" width="11.6640625" style="0" customWidth="1"/>
    <col min="17" max="17" width="12.21484375" style="0" customWidth="1"/>
    <col min="18" max="18" width="12.3359375" style="0" customWidth="1"/>
    <col min="19" max="19" width="11.6640625" style="0" customWidth="1"/>
    <col min="20" max="20" width="12.6640625" style="0" customWidth="1"/>
    <col min="21" max="21" width="12.77734375" style="0" customWidth="1"/>
    <col min="22" max="22" width="13.21484375" style="0" customWidth="1"/>
    <col min="23" max="23" width="15.88671875" style="0" customWidth="1"/>
    <col min="24" max="26" width="13.3359375" style="0" customWidth="1"/>
    <col min="27" max="27" width="13.88671875" style="0" customWidth="1"/>
    <col min="28" max="30" width="13.21484375" style="0" customWidth="1"/>
    <col min="31" max="31" width="4.6640625" style="0" customWidth="1"/>
    <col min="32" max="32" width="12.88671875" style="0" customWidth="1"/>
    <col min="33" max="33" width="12.77734375" style="0" customWidth="1"/>
    <col min="34" max="34" width="13.21484375" style="0" customWidth="1"/>
    <col min="36" max="36" width="12.6640625" style="0" customWidth="1"/>
    <col min="37" max="37" width="12.88671875" style="0" bestFit="1" customWidth="1"/>
    <col min="38" max="38" width="14.5546875" style="0" customWidth="1"/>
    <col min="39" max="39" width="4.21484375" style="0" customWidth="1"/>
    <col min="40" max="40" width="12.21484375" style="0" customWidth="1"/>
    <col min="41" max="41" width="11.88671875" style="0" customWidth="1"/>
    <col min="42" max="43" width="11.88671875" style="0" bestFit="1" customWidth="1"/>
    <col min="45" max="45" width="6.3359375" style="0" customWidth="1"/>
  </cols>
  <sheetData>
    <row r="2" spans="2:41" ht="15.75">
      <c r="B2" s="2" t="s">
        <v>194</v>
      </c>
      <c r="R2" s="4"/>
      <c r="S2" s="4"/>
      <c r="T2" s="4"/>
      <c r="U2" s="4"/>
      <c r="V2" s="4"/>
      <c r="W2" s="4"/>
      <c r="X2" s="4"/>
      <c r="Y2" s="4"/>
      <c r="Z2" s="4"/>
      <c r="AA2" s="4"/>
      <c r="AB2" s="4"/>
      <c r="AC2" s="4"/>
      <c r="AD2" s="4"/>
      <c r="AE2" s="4"/>
      <c r="AF2" s="4"/>
      <c r="AG2" s="4"/>
      <c r="AH2" s="4"/>
      <c r="AI2" s="4"/>
      <c r="AJ2" s="4"/>
      <c r="AK2" s="4"/>
      <c r="AL2" s="4"/>
      <c r="AM2" s="4"/>
      <c r="AN2" s="4"/>
      <c r="AO2" s="4"/>
    </row>
    <row r="3" spans="2:41" ht="15">
      <c r="B3" s="11" t="s">
        <v>192</v>
      </c>
      <c r="R3" s="4"/>
      <c r="S3" s="4"/>
      <c r="T3" s="4"/>
      <c r="U3" s="4"/>
      <c r="V3" s="4"/>
      <c r="W3" s="4"/>
      <c r="X3" s="4"/>
      <c r="Y3" s="4"/>
      <c r="Z3" s="4"/>
      <c r="AA3" s="4"/>
      <c r="AB3" s="4"/>
      <c r="AC3" s="4"/>
      <c r="AD3" s="4"/>
      <c r="AE3" s="4"/>
      <c r="AF3" s="4"/>
      <c r="AG3" s="4"/>
      <c r="AH3" s="4"/>
      <c r="AI3" s="4"/>
      <c r="AJ3" s="4"/>
      <c r="AK3" s="4"/>
      <c r="AL3" s="4"/>
      <c r="AM3" s="4"/>
      <c r="AN3" s="4"/>
      <c r="AO3" s="4"/>
    </row>
    <row r="4" spans="2:41" ht="15">
      <c r="B4" s="11"/>
      <c r="R4" s="4"/>
      <c r="S4" s="4"/>
      <c r="T4" s="4"/>
      <c r="U4" s="4"/>
      <c r="V4" s="4"/>
      <c r="W4" s="4"/>
      <c r="X4" s="4"/>
      <c r="Y4" s="4"/>
      <c r="Z4" s="4"/>
      <c r="AA4" s="4"/>
      <c r="AB4" s="4"/>
      <c r="AC4" s="4"/>
      <c r="AD4" s="4"/>
      <c r="AE4" s="4"/>
      <c r="AF4" s="4"/>
      <c r="AG4" s="4"/>
      <c r="AH4" s="4"/>
      <c r="AI4" s="4"/>
      <c r="AJ4" s="4"/>
      <c r="AK4" s="4"/>
      <c r="AL4" s="4"/>
      <c r="AM4" s="4"/>
      <c r="AN4" s="4"/>
      <c r="AO4" s="4"/>
    </row>
    <row r="5" spans="2:41" ht="15.75">
      <c r="B5" s="35" t="s">
        <v>20</v>
      </c>
      <c r="R5" s="4"/>
      <c r="S5" s="4"/>
      <c r="T5" s="4"/>
      <c r="U5" s="4"/>
      <c r="V5" s="4"/>
      <c r="W5" s="4"/>
      <c r="X5" s="4"/>
      <c r="Y5" s="4"/>
      <c r="Z5" s="4"/>
      <c r="AA5" s="4"/>
      <c r="AB5" s="4"/>
      <c r="AC5" s="4"/>
      <c r="AD5" s="4"/>
      <c r="AE5" s="4"/>
      <c r="AF5" s="4"/>
      <c r="AG5" s="4"/>
      <c r="AH5" s="4"/>
      <c r="AI5" s="4"/>
      <c r="AJ5" s="4"/>
      <c r="AK5" s="4"/>
      <c r="AL5" s="4"/>
      <c r="AM5" s="4"/>
      <c r="AN5" s="4"/>
      <c r="AO5" s="4"/>
    </row>
    <row r="6" spans="18:41" ht="15">
      <c r="R6" s="4"/>
      <c r="S6" s="4"/>
      <c r="T6" s="4"/>
      <c r="U6" s="4"/>
      <c r="V6" s="4"/>
      <c r="W6" s="4"/>
      <c r="X6" s="4"/>
      <c r="Y6" s="4"/>
      <c r="Z6" s="4"/>
      <c r="AA6" s="4"/>
      <c r="AB6" s="4"/>
      <c r="AC6" s="4"/>
      <c r="AD6" s="4"/>
      <c r="AE6" s="4"/>
      <c r="AF6" s="4"/>
      <c r="AG6" s="4"/>
      <c r="AH6" s="4"/>
      <c r="AI6" s="4"/>
      <c r="AJ6" s="4"/>
      <c r="AK6" s="4"/>
      <c r="AL6" s="4"/>
      <c r="AM6" s="4"/>
      <c r="AN6" s="4"/>
      <c r="AO6" s="4"/>
    </row>
    <row r="7" spans="2:41" ht="15">
      <c r="B7" s="17" t="s">
        <v>21</v>
      </c>
      <c r="C7" s="41"/>
      <c r="D7" s="41"/>
      <c r="E7" s="41"/>
      <c r="F7" s="41"/>
      <c r="G7" s="41"/>
      <c r="H7" s="41"/>
      <c r="I7" s="41"/>
      <c r="J7" s="41"/>
      <c r="K7" s="41"/>
      <c r="L7" s="41"/>
      <c r="M7" s="41"/>
      <c r="N7" s="41"/>
      <c r="O7" s="41"/>
      <c r="P7" s="41"/>
      <c r="Q7" s="41"/>
      <c r="R7" s="4"/>
      <c r="S7" s="4"/>
      <c r="T7" s="4"/>
      <c r="U7" s="4"/>
      <c r="V7" s="4"/>
      <c r="W7" s="4"/>
      <c r="X7" s="4"/>
      <c r="Y7" s="4"/>
      <c r="Z7" s="4"/>
      <c r="AA7" s="4"/>
      <c r="AB7" s="4"/>
      <c r="AC7" s="4"/>
      <c r="AD7" s="4"/>
      <c r="AE7" s="4"/>
      <c r="AF7" s="4"/>
      <c r="AG7" s="4"/>
      <c r="AH7" s="4"/>
      <c r="AI7" s="4"/>
      <c r="AJ7" s="4"/>
      <c r="AK7" s="4"/>
      <c r="AL7" s="4"/>
      <c r="AM7" s="4"/>
      <c r="AN7" s="4"/>
      <c r="AO7" s="4"/>
    </row>
    <row r="8" spans="3:41" ht="15">
      <c r="C8" s="191"/>
      <c r="D8" s="191"/>
      <c r="E8" s="191"/>
      <c r="F8" s="191"/>
      <c r="G8" s="191"/>
      <c r="H8" s="191"/>
      <c r="I8" s="191"/>
      <c r="J8" s="191"/>
      <c r="K8" s="191"/>
      <c r="L8" s="191"/>
      <c r="M8" s="191"/>
      <c r="N8" s="191"/>
      <c r="O8" s="191"/>
      <c r="P8" s="114"/>
      <c r="Q8" s="114"/>
      <c r="R8" s="4"/>
      <c r="S8" s="4"/>
      <c r="T8" s="4"/>
      <c r="U8" s="4"/>
      <c r="V8" s="4"/>
      <c r="W8" s="4"/>
      <c r="X8" s="4"/>
      <c r="Y8" s="4"/>
      <c r="Z8" s="4"/>
      <c r="AA8" s="4"/>
      <c r="AB8" s="4"/>
      <c r="AC8" s="4"/>
      <c r="AD8" s="4"/>
      <c r="AE8" s="4"/>
      <c r="AF8" s="4"/>
      <c r="AG8" s="4"/>
      <c r="AH8" s="4"/>
      <c r="AI8" s="4"/>
      <c r="AJ8" s="4"/>
      <c r="AK8" s="4"/>
      <c r="AL8" s="4"/>
      <c r="AM8" s="4"/>
      <c r="AN8" s="4"/>
      <c r="AO8" s="4"/>
    </row>
    <row r="9" spans="18:41" ht="15">
      <c r="R9" s="4"/>
      <c r="S9" s="4"/>
      <c r="T9" s="4"/>
      <c r="U9" s="4"/>
      <c r="V9" s="4"/>
      <c r="W9" s="4"/>
      <c r="X9" s="4"/>
      <c r="Y9" s="4"/>
      <c r="Z9" s="4"/>
      <c r="AA9" s="4"/>
      <c r="AB9" s="4"/>
      <c r="AC9" s="4"/>
      <c r="AD9" s="4"/>
      <c r="AE9" s="4"/>
      <c r="AF9" s="4"/>
      <c r="AG9" s="4"/>
      <c r="AH9" s="4"/>
      <c r="AI9" s="4"/>
      <c r="AJ9" s="4"/>
      <c r="AK9" s="4"/>
      <c r="AL9" s="4"/>
      <c r="AM9" s="4"/>
      <c r="AN9" s="4"/>
      <c r="AO9" s="4"/>
    </row>
    <row r="10" spans="18:41" ht="15">
      <c r="R10" s="4"/>
      <c r="S10" s="4"/>
      <c r="T10" s="4"/>
      <c r="U10" s="4"/>
      <c r="V10" s="4"/>
      <c r="W10" s="4"/>
      <c r="X10" s="4"/>
      <c r="Y10" s="4"/>
      <c r="Z10" s="4"/>
      <c r="AA10" s="4"/>
      <c r="AB10" s="4"/>
      <c r="AC10" s="4"/>
      <c r="AD10" s="4"/>
      <c r="AE10" s="4"/>
      <c r="AF10" s="4"/>
      <c r="AG10" s="4"/>
      <c r="AH10" s="4"/>
      <c r="AI10" s="4"/>
      <c r="AJ10" s="4"/>
      <c r="AK10" s="4"/>
      <c r="AL10" s="4"/>
      <c r="AM10" s="4"/>
      <c r="AN10" s="4"/>
      <c r="AO10" s="4"/>
    </row>
    <row r="11" spans="18:41" ht="15">
      <c r="R11" s="4"/>
      <c r="S11" s="4"/>
      <c r="T11" s="4"/>
      <c r="U11" s="4"/>
      <c r="V11" s="4"/>
      <c r="W11" s="4"/>
      <c r="X11" s="4"/>
      <c r="Y11" s="4"/>
      <c r="Z11" s="4"/>
      <c r="AA11" s="4"/>
      <c r="AB11" s="4"/>
      <c r="AC11" s="4"/>
      <c r="AD11" s="4"/>
      <c r="AE11" s="4"/>
      <c r="AF11" s="4"/>
      <c r="AG11" s="4"/>
      <c r="AH11" s="4"/>
      <c r="AI11" s="4"/>
      <c r="AJ11" s="4"/>
      <c r="AK11" s="4"/>
      <c r="AL11" s="4"/>
      <c r="AM11" s="4"/>
      <c r="AN11" s="4"/>
      <c r="AO11" s="4"/>
    </row>
    <row r="12" spans="18:41" ht="15">
      <c r="R12" s="4"/>
      <c r="S12" s="4"/>
      <c r="T12" s="4"/>
      <c r="U12" s="4"/>
      <c r="V12" s="4"/>
      <c r="W12" s="4"/>
      <c r="X12" s="4"/>
      <c r="Y12" s="4"/>
      <c r="Z12" s="4"/>
      <c r="AA12" s="4"/>
      <c r="AB12" s="4"/>
      <c r="AC12" s="4"/>
      <c r="AD12" s="4"/>
      <c r="AE12" s="4"/>
      <c r="AF12" s="4"/>
      <c r="AG12" s="4"/>
      <c r="AH12" s="4"/>
      <c r="AI12" s="4"/>
      <c r="AJ12" s="4"/>
      <c r="AK12" s="4"/>
      <c r="AL12" s="4"/>
      <c r="AM12" s="4"/>
      <c r="AN12" s="4"/>
      <c r="AO12" s="4"/>
    </row>
    <row r="13" spans="18:41" ht="15">
      <c r="R13" s="4"/>
      <c r="S13" s="4"/>
      <c r="T13" s="4"/>
      <c r="U13" s="4"/>
      <c r="V13" s="4"/>
      <c r="W13" s="4"/>
      <c r="X13" s="4"/>
      <c r="Y13" s="4"/>
      <c r="Z13" s="4"/>
      <c r="AA13" s="4"/>
      <c r="AB13" s="4"/>
      <c r="AC13" s="4"/>
      <c r="AD13" s="4"/>
      <c r="AE13" s="4"/>
      <c r="AF13" s="4"/>
      <c r="AG13" s="4"/>
      <c r="AH13" s="4"/>
      <c r="AI13" s="4"/>
      <c r="AJ13" s="4"/>
      <c r="AK13" s="4"/>
      <c r="AL13" s="4"/>
      <c r="AM13" s="4"/>
      <c r="AN13" s="4"/>
      <c r="AO13" s="4"/>
    </row>
    <row r="14" spans="18:41" ht="15">
      <c r="R14" s="4"/>
      <c r="S14" s="4"/>
      <c r="T14" s="4"/>
      <c r="U14" s="4"/>
      <c r="V14" s="4"/>
      <c r="W14" s="4"/>
      <c r="X14" s="4"/>
      <c r="Y14" s="4"/>
      <c r="Z14" s="4"/>
      <c r="AA14" s="4"/>
      <c r="AB14" s="4"/>
      <c r="AC14" s="4"/>
      <c r="AD14" s="4"/>
      <c r="AE14" s="4"/>
      <c r="AF14" s="4"/>
      <c r="AG14" s="4"/>
      <c r="AH14" s="4"/>
      <c r="AI14" s="4"/>
      <c r="AJ14" s="4"/>
      <c r="AK14" s="4"/>
      <c r="AL14" s="4"/>
      <c r="AM14" s="4"/>
      <c r="AN14" s="4"/>
      <c r="AO14" s="4"/>
    </row>
    <row r="15" spans="18:41" ht="15">
      <c r="R15" s="4"/>
      <c r="S15" s="4"/>
      <c r="T15" s="4"/>
      <c r="U15" s="4"/>
      <c r="V15" s="4"/>
      <c r="W15" s="4"/>
      <c r="X15" s="4"/>
      <c r="Y15" s="4"/>
      <c r="Z15" s="4"/>
      <c r="AA15" s="4"/>
      <c r="AB15" s="4"/>
      <c r="AC15" s="4"/>
      <c r="AD15" s="4"/>
      <c r="AE15" s="4"/>
      <c r="AF15" s="4"/>
      <c r="AG15" s="4"/>
      <c r="AH15" s="4"/>
      <c r="AI15" s="4"/>
      <c r="AJ15" s="4"/>
      <c r="AK15" s="4"/>
      <c r="AL15" s="4"/>
      <c r="AM15" s="4"/>
      <c r="AN15" s="4"/>
      <c r="AO15" s="4"/>
    </row>
    <row r="16" spans="18:41" ht="15">
      <c r="R16" s="4"/>
      <c r="S16" s="4"/>
      <c r="T16" s="4"/>
      <c r="U16" s="4"/>
      <c r="V16" s="4"/>
      <c r="W16" s="4"/>
      <c r="X16" s="4"/>
      <c r="Y16" s="4"/>
      <c r="Z16" s="4"/>
      <c r="AA16" s="4"/>
      <c r="AB16" s="4"/>
      <c r="AC16" s="4"/>
      <c r="AD16" s="4"/>
      <c r="AE16" s="4"/>
      <c r="AF16" s="4"/>
      <c r="AG16" s="4"/>
      <c r="AH16" s="4"/>
      <c r="AI16" s="4"/>
      <c r="AJ16" s="4"/>
      <c r="AK16" s="4"/>
      <c r="AL16" s="4"/>
      <c r="AM16" s="4"/>
      <c r="AN16" s="4"/>
      <c r="AO16" s="4"/>
    </row>
    <row r="17" spans="18:41" ht="15">
      <c r="R17" s="4"/>
      <c r="S17" s="4"/>
      <c r="T17" s="4"/>
      <c r="U17" s="4"/>
      <c r="V17" s="4"/>
      <c r="W17" s="4"/>
      <c r="X17" s="4"/>
      <c r="Y17" s="4"/>
      <c r="Z17" s="4"/>
      <c r="AA17" s="4"/>
      <c r="AB17" s="4"/>
      <c r="AC17" s="4"/>
      <c r="AD17" s="4"/>
      <c r="AE17" s="4"/>
      <c r="AF17" s="4"/>
      <c r="AG17" s="4"/>
      <c r="AH17" s="4"/>
      <c r="AI17" s="4"/>
      <c r="AJ17" s="4"/>
      <c r="AK17" s="4"/>
      <c r="AL17" s="4"/>
      <c r="AM17" s="4"/>
      <c r="AN17" s="4"/>
      <c r="AO17" s="4"/>
    </row>
    <row r="18" spans="2:41" ht="15.75">
      <c r="B18" s="17" t="s">
        <v>22</v>
      </c>
      <c r="C18" s="2" t="s">
        <v>23</v>
      </c>
      <c r="R18" s="4"/>
      <c r="S18" s="4"/>
      <c r="T18" s="4"/>
      <c r="U18" s="4"/>
      <c r="V18" s="4"/>
      <c r="W18" s="4"/>
      <c r="X18" s="4"/>
      <c r="Y18" s="4"/>
      <c r="Z18" s="4"/>
      <c r="AA18" s="4"/>
      <c r="AB18" s="4"/>
      <c r="AC18" s="4"/>
      <c r="AD18" s="4"/>
      <c r="AE18" s="4"/>
      <c r="AF18" s="4"/>
      <c r="AG18" s="4"/>
      <c r="AH18" s="4"/>
      <c r="AI18" s="4"/>
      <c r="AJ18" s="4"/>
      <c r="AK18" s="4"/>
      <c r="AL18" s="4"/>
      <c r="AM18" s="4"/>
      <c r="AN18" s="4"/>
      <c r="AO18" s="4"/>
    </row>
    <row r="19" spans="2:41" ht="15">
      <c r="B19" s="17"/>
      <c r="C19" s="41" t="s">
        <v>208</v>
      </c>
      <c r="R19" s="4"/>
      <c r="S19" s="4"/>
      <c r="T19" s="4"/>
      <c r="U19" s="4"/>
      <c r="V19" s="4"/>
      <c r="W19" s="4"/>
      <c r="X19" s="4"/>
      <c r="Y19" s="4"/>
      <c r="Z19" s="4"/>
      <c r="AA19" s="4"/>
      <c r="AB19" s="4"/>
      <c r="AC19" s="4"/>
      <c r="AD19" s="4"/>
      <c r="AE19" s="4"/>
      <c r="AF19" s="4"/>
      <c r="AG19" s="4"/>
      <c r="AH19" s="4"/>
      <c r="AI19" s="4"/>
      <c r="AJ19" s="4"/>
      <c r="AK19" s="4"/>
      <c r="AL19" s="4"/>
      <c r="AM19" s="4"/>
      <c r="AN19" s="4"/>
      <c r="AO19" s="4"/>
    </row>
    <row r="20" spans="2:41" ht="15">
      <c r="B20" s="17"/>
      <c r="C20" s="41"/>
      <c r="R20" s="4"/>
      <c r="S20" s="4"/>
      <c r="T20" s="4"/>
      <c r="U20" s="4"/>
      <c r="V20" s="4"/>
      <c r="W20" s="4"/>
      <c r="X20" s="4"/>
      <c r="Y20" s="4"/>
      <c r="Z20" s="4"/>
      <c r="AA20" s="4"/>
      <c r="AB20" s="4"/>
      <c r="AC20" s="4"/>
      <c r="AD20" s="4"/>
      <c r="AE20" s="4"/>
      <c r="AF20" s="4"/>
      <c r="AG20" s="4"/>
      <c r="AH20" s="4"/>
      <c r="AI20" s="4"/>
      <c r="AJ20" s="4"/>
      <c r="AK20" s="4"/>
      <c r="AL20" s="4"/>
      <c r="AM20" s="4"/>
      <c r="AN20" s="4"/>
      <c r="AO20" s="4"/>
    </row>
    <row r="21" spans="2:41" ht="15">
      <c r="B21" s="17"/>
      <c r="C21" s="41"/>
      <c r="R21" s="4"/>
      <c r="S21" s="4"/>
      <c r="T21" s="4"/>
      <c r="U21" s="4"/>
      <c r="V21" s="4"/>
      <c r="W21" s="4"/>
      <c r="X21" s="4"/>
      <c r="Y21" s="4"/>
      <c r="Z21" s="4"/>
      <c r="AA21" s="4"/>
      <c r="AB21" s="4"/>
      <c r="AC21" s="4"/>
      <c r="AD21" s="4"/>
      <c r="AE21" s="4"/>
      <c r="AF21" s="4"/>
      <c r="AG21" s="4"/>
      <c r="AH21" s="4"/>
      <c r="AI21" s="4"/>
      <c r="AJ21" s="4"/>
      <c r="AK21" s="4"/>
      <c r="AL21" s="4"/>
      <c r="AM21" s="4"/>
      <c r="AN21" s="4"/>
      <c r="AO21" s="4"/>
    </row>
    <row r="22" spans="2:41" ht="15">
      <c r="B22" s="17"/>
      <c r="C22" s="41"/>
      <c r="R22" s="4"/>
      <c r="S22" s="4"/>
      <c r="T22" s="4"/>
      <c r="U22" s="4"/>
      <c r="V22" s="4"/>
      <c r="W22" s="4"/>
      <c r="X22" s="4"/>
      <c r="Y22" s="4"/>
      <c r="Z22" s="4"/>
      <c r="AA22" s="4"/>
      <c r="AB22" s="4"/>
      <c r="AC22" s="4"/>
      <c r="AD22" s="4"/>
      <c r="AE22" s="4"/>
      <c r="AF22" s="4"/>
      <c r="AG22" s="4"/>
      <c r="AH22" s="4"/>
      <c r="AI22" s="4"/>
      <c r="AJ22" s="4"/>
      <c r="AK22" s="4"/>
      <c r="AL22" s="4"/>
      <c r="AM22" s="4"/>
      <c r="AN22" s="4"/>
      <c r="AO22" s="4"/>
    </row>
    <row r="23" spans="2:41" ht="15">
      <c r="B23" s="17"/>
      <c r="C23" s="41"/>
      <c r="R23" s="4"/>
      <c r="S23" s="4"/>
      <c r="T23" s="4"/>
      <c r="U23" s="4"/>
      <c r="V23" s="4"/>
      <c r="W23" s="4"/>
      <c r="X23" s="4"/>
      <c r="Y23" s="4"/>
      <c r="Z23" s="4"/>
      <c r="AA23" s="4"/>
      <c r="AB23" s="4"/>
      <c r="AC23" s="4"/>
      <c r="AD23" s="4"/>
      <c r="AE23" s="4"/>
      <c r="AF23" s="4"/>
      <c r="AG23" s="4"/>
      <c r="AH23" s="4"/>
      <c r="AI23" s="4"/>
      <c r="AJ23" s="4"/>
      <c r="AK23" s="4"/>
      <c r="AL23" s="4"/>
      <c r="AM23" s="4"/>
      <c r="AN23" s="4"/>
      <c r="AO23" s="4"/>
    </row>
    <row r="24" spans="2:41" ht="15.75">
      <c r="B24" s="17" t="s">
        <v>24</v>
      </c>
      <c r="C24" s="2" t="s">
        <v>224</v>
      </c>
      <c r="R24" s="4"/>
      <c r="S24" s="4"/>
      <c r="T24" s="4"/>
      <c r="U24" s="4"/>
      <c r="V24" s="4"/>
      <c r="W24" s="4"/>
      <c r="X24" s="4"/>
      <c r="Y24" s="4"/>
      <c r="Z24" s="4"/>
      <c r="AA24" s="4"/>
      <c r="AB24" s="4"/>
      <c r="AC24" s="4"/>
      <c r="AD24" s="4"/>
      <c r="AE24" s="4"/>
      <c r="AF24" s="4"/>
      <c r="AG24" s="4"/>
      <c r="AH24" s="4"/>
      <c r="AI24" s="4"/>
      <c r="AJ24" s="4"/>
      <c r="AK24" s="4"/>
      <c r="AL24" s="4"/>
      <c r="AM24" s="4"/>
      <c r="AN24" s="4"/>
      <c r="AO24" s="4"/>
    </row>
    <row r="25" spans="2:41" ht="15">
      <c r="B25" s="17"/>
      <c r="C25" s="194" t="s">
        <v>225</v>
      </c>
      <c r="D25" s="194"/>
      <c r="E25" s="194"/>
      <c r="F25" s="194"/>
      <c r="G25" s="194"/>
      <c r="H25" s="194"/>
      <c r="I25" s="194"/>
      <c r="J25" s="194"/>
      <c r="K25" s="194"/>
      <c r="L25" s="194"/>
      <c r="M25" s="194"/>
      <c r="N25" s="194"/>
      <c r="O25" s="194"/>
      <c r="P25" s="113"/>
      <c r="Q25" s="113"/>
      <c r="R25" s="4"/>
      <c r="S25" s="4"/>
      <c r="T25" s="4"/>
      <c r="U25" s="4"/>
      <c r="V25" s="4"/>
      <c r="W25" s="4"/>
      <c r="X25" s="4"/>
      <c r="Y25" s="4"/>
      <c r="Z25" s="4"/>
      <c r="AA25" s="4"/>
      <c r="AB25" s="4"/>
      <c r="AC25" s="4"/>
      <c r="AD25" s="4"/>
      <c r="AE25" s="4"/>
      <c r="AF25" s="4"/>
      <c r="AG25" s="4"/>
      <c r="AH25" s="4"/>
      <c r="AI25" s="4"/>
      <c r="AJ25" s="4"/>
      <c r="AK25" s="4"/>
      <c r="AL25" s="4"/>
      <c r="AM25" s="4"/>
      <c r="AN25" s="4"/>
      <c r="AO25" s="4"/>
    </row>
    <row r="26" spans="2:41" ht="15">
      <c r="B26" s="17"/>
      <c r="C26" s="113"/>
      <c r="D26" s="113"/>
      <c r="E26" s="113"/>
      <c r="F26" s="113"/>
      <c r="G26" s="113"/>
      <c r="H26" s="113"/>
      <c r="I26" s="113"/>
      <c r="J26" s="113"/>
      <c r="K26" s="113"/>
      <c r="L26" s="113"/>
      <c r="M26" s="113"/>
      <c r="N26" s="113"/>
      <c r="O26" s="113"/>
      <c r="P26" s="113"/>
      <c r="Q26" s="113"/>
      <c r="R26" s="4"/>
      <c r="S26" s="4"/>
      <c r="T26" s="4"/>
      <c r="U26" s="4"/>
      <c r="V26" s="4"/>
      <c r="W26" s="4"/>
      <c r="X26" s="4"/>
      <c r="Y26" s="4"/>
      <c r="Z26" s="4"/>
      <c r="AA26" s="4"/>
      <c r="AB26" s="4"/>
      <c r="AC26" s="4"/>
      <c r="AD26" s="4"/>
      <c r="AE26" s="4"/>
      <c r="AF26" s="4"/>
      <c r="AG26" s="4"/>
      <c r="AH26" s="4"/>
      <c r="AI26" s="4"/>
      <c r="AJ26" s="4"/>
      <c r="AK26" s="4"/>
      <c r="AL26" s="4"/>
      <c r="AM26" s="4"/>
      <c r="AN26" s="4"/>
      <c r="AO26" s="4"/>
    </row>
    <row r="27" spans="2:41" ht="15">
      <c r="B27" s="17"/>
      <c r="C27" s="113"/>
      <c r="D27" s="113"/>
      <c r="E27" s="113"/>
      <c r="F27" s="113"/>
      <c r="G27" s="113"/>
      <c r="H27" s="113"/>
      <c r="I27" s="113"/>
      <c r="J27" s="113"/>
      <c r="K27" s="113"/>
      <c r="L27" s="113"/>
      <c r="M27" s="113"/>
      <c r="N27" s="113"/>
      <c r="O27" s="113"/>
      <c r="P27" s="113"/>
      <c r="Q27" s="113"/>
      <c r="R27" s="4"/>
      <c r="S27" s="4"/>
      <c r="T27" s="4"/>
      <c r="U27" s="4"/>
      <c r="V27" s="4"/>
      <c r="W27" s="4"/>
      <c r="X27" s="4"/>
      <c r="Y27" s="4"/>
      <c r="Z27" s="4"/>
      <c r="AA27" s="4"/>
      <c r="AB27" s="4"/>
      <c r="AC27" s="4"/>
      <c r="AD27" s="4"/>
      <c r="AE27" s="4"/>
      <c r="AF27" s="4"/>
      <c r="AG27" s="4"/>
      <c r="AH27" s="4"/>
      <c r="AI27" s="4"/>
      <c r="AJ27" s="4"/>
      <c r="AK27" s="4"/>
      <c r="AL27" s="4"/>
      <c r="AM27" s="4"/>
      <c r="AN27" s="4"/>
      <c r="AO27" s="4"/>
    </row>
    <row r="28" spans="2:41" ht="15">
      <c r="B28" s="17"/>
      <c r="C28" s="41"/>
      <c r="R28" s="4"/>
      <c r="S28" s="4"/>
      <c r="T28" s="4"/>
      <c r="U28" s="4"/>
      <c r="V28" s="4"/>
      <c r="W28" s="4"/>
      <c r="X28" s="4"/>
      <c r="Y28" s="4"/>
      <c r="Z28" s="4"/>
      <c r="AA28" s="4"/>
      <c r="AB28" s="4"/>
      <c r="AC28" s="4"/>
      <c r="AD28" s="4"/>
      <c r="AE28" s="4"/>
      <c r="AF28" s="4"/>
      <c r="AG28" s="4"/>
      <c r="AH28" s="4"/>
      <c r="AI28" s="4"/>
      <c r="AJ28" s="4"/>
      <c r="AK28" s="4"/>
      <c r="AL28" s="4"/>
      <c r="AM28" s="4"/>
      <c r="AN28" s="4"/>
      <c r="AO28" s="4"/>
    </row>
    <row r="29" spans="2:41" ht="15">
      <c r="B29" s="17"/>
      <c r="C29" s="41"/>
      <c r="R29" s="4"/>
      <c r="S29" s="4"/>
      <c r="T29" s="4"/>
      <c r="U29" s="4"/>
      <c r="V29" s="4"/>
      <c r="W29" s="4"/>
      <c r="X29" s="4"/>
      <c r="Y29" s="4"/>
      <c r="Z29" s="4"/>
      <c r="AA29" s="4"/>
      <c r="AB29" s="4"/>
      <c r="AC29" s="4"/>
      <c r="AD29" s="4"/>
      <c r="AE29" s="4"/>
      <c r="AF29" s="4"/>
      <c r="AG29" s="4"/>
      <c r="AH29" s="4"/>
      <c r="AI29" s="4"/>
      <c r="AJ29" s="4"/>
      <c r="AK29" s="4"/>
      <c r="AL29" s="4"/>
      <c r="AM29" s="4"/>
      <c r="AN29" s="4"/>
      <c r="AO29" s="4"/>
    </row>
    <row r="30" spans="2:41" ht="15.75">
      <c r="B30" s="17" t="s">
        <v>25</v>
      </c>
      <c r="C30" s="2" t="s">
        <v>217</v>
      </c>
      <c r="R30" s="4"/>
      <c r="S30" s="4"/>
      <c r="T30" s="4"/>
      <c r="U30" s="4"/>
      <c r="V30" s="4"/>
      <c r="W30" s="185"/>
      <c r="X30" s="4"/>
      <c r="Y30" s="185"/>
      <c r="Z30" s="4"/>
      <c r="AA30" s="4"/>
      <c r="AB30" s="4"/>
      <c r="AC30" s="4"/>
      <c r="AD30" s="4"/>
      <c r="AE30" s="4"/>
      <c r="AF30" s="4"/>
      <c r="AG30" s="4"/>
      <c r="AH30" s="4"/>
      <c r="AI30" s="4"/>
      <c r="AJ30" s="4"/>
      <c r="AK30" s="4"/>
      <c r="AL30" s="4"/>
      <c r="AM30" s="4"/>
      <c r="AN30" s="4"/>
      <c r="AO30" s="4"/>
    </row>
    <row r="31" spans="3:41" ht="15.75">
      <c r="C31" s="192" t="s">
        <v>92</v>
      </c>
      <c r="D31" s="192"/>
      <c r="E31" s="192"/>
      <c r="F31" s="192"/>
      <c r="G31" s="192"/>
      <c r="H31" s="192"/>
      <c r="I31" s="192"/>
      <c r="J31" s="192"/>
      <c r="K31" s="192"/>
      <c r="L31" s="192"/>
      <c r="M31" s="192"/>
      <c r="N31" s="192"/>
      <c r="O31" s="192"/>
      <c r="P31" s="115"/>
      <c r="Q31" s="115"/>
      <c r="R31" s="4"/>
      <c r="S31" s="4"/>
      <c r="T31" s="4"/>
      <c r="U31" s="4"/>
      <c r="V31" s="4"/>
      <c r="W31" s="185"/>
      <c r="X31" s="4"/>
      <c r="Y31" s="185"/>
      <c r="Z31" s="4"/>
      <c r="AA31" s="185"/>
      <c r="AB31" s="4"/>
      <c r="AC31" s="4"/>
      <c r="AD31" s="4"/>
      <c r="AE31" s="4"/>
      <c r="AF31" s="4"/>
      <c r="AG31" s="4"/>
      <c r="AH31" s="4"/>
      <c r="AI31" s="4"/>
      <c r="AJ31" s="4"/>
      <c r="AK31" s="4"/>
      <c r="AL31" s="4"/>
      <c r="AM31" s="4"/>
      <c r="AN31" s="4"/>
      <c r="AO31" s="4"/>
    </row>
    <row r="32" spans="18:41" ht="15.75">
      <c r="R32" s="4"/>
      <c r="S32" s="4"/>
      <c r="T32" s="4"/>
      <c r="U32" s="4"/>
      <c r="V32" s="4"/>
      <c r="W32" s="185"/>
      <c r="X32" s="4"/>
      <c r="Y32" s="185"/>
      <c r="Z32" s="4"/>
      <c r="AA32" s="185"/>
      <c r="AB32" s="4"/>
      <c r="AC32" s="4"/>
      <c r="AD32" s="4"/>
      <c r="AE32" s="4"/>
      <c r="AF32" s="4"/>
      <c r="AG32" s="4"/>
      <c r="AH32" s="4"/>
      <c r="AI32" s="4"/>
      <c r="AJ32" s="4"/>
      <c r="AK32" s="4"/>
      <c r="AL32" s="4"/>
      <c r="AM32" s="4"/>
      <c r="AN32" s="4"/>
      <c r="AO32" s="4"/>
    </row>
    <row r="33" spans="18:41" ht="15.75">
      <c r="R33" s="4"/>
      <c r="S33" s="4"/>
      <c r="T33" s="4"/>
      <c r="U33" s="4"/>
      <c r="V33" s="4"/>
      <c r="W33" s="185"/>
      <c r="X33" s="4"/>
      <c r="Y33" s="185"/>
      <c r="Z33" s="4"/>
      <c r="AA33" s="185"/>
      <c r="AB33" s="4"/>
      <c r="AC33" s="4"/>
      <c r="AD33" s="4"/>
      <c r="AE33" s="4"/>
      <c r="AF33" s="4"/>
      <c r="AG33" s="4"/>
      <c r="AH33" s="4"/>
      <c r="AI33" s="4"/>
      <c r="AJ33" s="4"/>
      <c r="AK33" s="4"/>
      <c r="AL33" s="4"/>
      <c r="AM33" s="4"/>
      <c r="AN33" s="4"/>
      <c r="AO33" s="4"/>
    </row>
    <row r="34" spans="18:41" ht="15.75">
      <c r="R34" s="4"/>
      <c r="S34" s="4"/>
      <c r="T34" s="4"/>
      <c r="U34" s="4"/>
      <c r="V34" s="4"/>
      <c r="W34" s="185"/>
      <c r="X34" s="4"/>
      <c r="Y34" s="185"/>
      <c r="Z34" s="4"/>
      <c r="AA34" s="185"/>
      <c r="AB34" s="4"/>
      <c r="AC34" s="4"/>
      <c r="AD34" s="4"/>
      <c r="AE34" s="4"/>
      <c r="AF34" s="4"/>
      <c r="AG34" s="4"/>
      <c r="AH34" s="4"/>
      <c r="AI34" s="4"/>
      <c r="AJ34" s="4"/>
      <c r="AK34" s="4"/>
      <c r="AL34" s="4"/>
      <c r="AM34" s="4"/>
      <c r="AN34" s="4"/>
      <c r="AO34" s="4"/>
    </row>
    <row r="35" spans="18:41" ht="15">
      <c r="R35" s="4"/>
      <c r="S35" s="4"/>
      <c r="T35" s="4"/>
      <c r="U35" s="4"/>
      <c r="V35" s="4"/>
      <c r="W35" s="12"/>
      <c r="X35" s="4"/>
      <c r="Y35" s="12"/>
      <c r="Z35" s="4"/>
      <c r="AA35" s="12"/>
      <c r="AB35" s="4"/>
      <c r="AC35" s="4"/>
      <c r="AD35" s="4"/>
      <c r="AE35" s="4"/>
      <c r="AF35" s="4"/>
      <c r="AG35" s="4"/>
      <c r="AH35" s="4"/>
      <c r="AI35" s="4"/>
      <c r="AJ35" s="4"/>
      <c r="AK35" s="4"/>
      <c r="AL35" s="4"/>
      <c r="AM35" s="4"/>
      <c r="AN35" s="4"/>
      <c r="AO35" s="4"/>
    </row>
    <row r="36" spans="2:41" ht="15">
      <c r="B36" s="17" t="s">
        <v>26</v>
      </c>
      <c r="R36" s="4"/>
      <c r="S36" s="4"/>
      <c r="T36" s="4"/>
      <c r="U36" s="4"/>
      <c r="V36" s="4"/>
      <c r="W36" s="12"/>
      <c r="X36" s="4"/>
      <c r="Y36" s="4"/>
      <c r="Z36" s="4"/>
      <c r="AA36" s="4"/>
      <c r="AB36" s="4"/>
      <c r="AC36" s="4"/>
      <c r="AD36" s="4"/>
      <c r="AE36" s="4"/>
      <c r="AF36" s="4"/>
      <c r="AG36" s="4"/>
      <c r="AH36" s="4"/>
      <c r="AI36" s="4"/>
      <c r="AJ36" s="4"/>
      <c r="AK36" s="4"/>
      <c r="AL36" s="4"/>
      <c r="AM36" s="4"/>
      <c r="AN36" s="4"/>
      <c r="AO36" s="4"/>
    </row>
    <row r="37" spans="18:41" ht="15">
      <c r="R37" s="4"/>
      <c r="S37" s="4"/>
      <c r="T37" s="4"/>
      <c r="U37" s="4"/>
      <c r="V37" s="4"/>
      <c r="W37" s="8"/>
      <c r="X37" s="4"/>
      <c r="Y37" s="8"/>
      <c r="Z37" s="4"/>
      <c r="AA37" s="8"/>
      <c r="AB37" s="4"/>
      <c r="AC37" s="4"/>
      <c r="AD37" s="4"/>
      <c r="AE37" s="4"/>
      <c r="AF37" s="4"/>
      <c r="AG37" s="4"/>
      <c r="AH37" s="4"/>
      <c r="AI37" s="4"/>
      <c r="AJ37" s="4"/>
      <c r="AK37" s="4"/>
      <c r="AL37" s="4"/>
      <c r="AM37" s="4"/>
      <c r="AN37" s="4"/>
      <c r="AO37" s="4"/>
    </row>
    <row r="38" spans="18:41" ht="15">
      <c r="R38" s="4"/>
      <c r="S38" s="4"/>
      <c r="T38" s="4"/>
      <c r="U38" s="4"/>
      <c r="V38" s="4"/>
      <c r="W38" s="8"/>
      <c r="X38" s="4"/>
      <c r="Y38" s="8"/>
      <c r="Z38" s="4"/>
      <c r="AA38" s="8"/>
      <c r="AB38" s="4"/>
      <c r="AC38" s="4"/>
      <c r="AD38" s="4"/>
      <c r="AE38" s="4"/>
      <c r="AF38" s="4"/>
      <c r="AG38" s="4"/>
      <c r="AH38" s="4"/>
      <c r="AI38" s="4"/>
      <c r="AJ38" s="4"/>
      <c r="AK38" s="4"/>
      <c r="AL38" s="4"/>
      <c r="AM38" s="4"/>
      <c r="AN38" s="4"/>
      <c r="AO38" s="4"/>
    </row>
    <row r="39" spans="18:41" ht="15">
      <c r="R39" s="4"/>
      <c r="S39" s="4"/>
      <c r="T39" s="4"/>
      <c r="U39" s="4"/>
      <c r="V39" s="4"/>
      <c r="W39" s="4"/>
      <c r="X39" s="4"/>
      <c r="Y39" s="4"/>
      <c r="Z39" s="4"/>
      <c r="AA39" s="4"/>
      <c r="AB39" s="4"/>
      <c r="AC39" s="4"/>
      <c r="AD39" s="4"/>
      <c r="AE39" s="4"/>
      <c r="AF39" s="4"/>
      <c r="AG39" s="4"/>
      <c r="AH39" s="4"/>
      <c r="AI39" s="4"/>
      <c r="AJ39" s="4"/>
      <c r="AK39" s="4"/>
      <c r="AL39" s="4"/>
      <c r="AM39" s="4"/>
      <c r="AN39" s="4"/>
      <c r="AO39" s="4"/>
    </row>
    <row r="40" spans="18:41" ht="15">
      <c r="R40" s="4"/>
      <c r="S40" s="4"/>
      <c r="T40" s="4"/>
      <c r="U40" s="4"/>
      <c r="V40" s="4"/>
      <c r="W40" s="4"/>
      <c r="X40" s="4"/>
      <c r="Y40" s="4"/>
      <c r="Z40" s="4"/>
      <c r="AA40" s="4"/>
      <c r="AB40" s="4"/>
      <c r="AC40" s="4"/>
      <c r="AD40" s="4"/>
      <c r="AE40" s="4"/>
      <c r="AF40" s="4"/>
      <c r="AG40" s="4"/>
      <c r="AH40" s="4"/>
      <c r="AI40" s="4"/>
      <c r="AJ40" s="4"/>
      <c r="AK40" s="4"/>
      <c r="AL40" s="4"/>
      <c r="AM40" s="4"/>
      <c r="AN40" s="4"/>
      <c r="AO40" s="4"/>
    </row>
    <row r="41" spans="18:41" ht="15">
      <c r="R41" s="4"/>
      <c r="S41" s="4"/>
      <c r="T41" s="4"/>
      <c r="U41" s="4"/>
      <c r="V41" s="4"/>
      <c r="W41" s="4"/>
      <c r="X41" s="4"/>
      <c r="Y41" s="4"/>
      <c r="Z41" s="4"/>
      <c r="AA41" s="4"/>
      <c r="AB41" s="4"/>
      <c r="AC41" s="4"/>
      <c r="AD41" s="4"/>
      <c r="AE41" s="4"/>
      <c r="AF41" s="4"/>
      <c r="AG41" s="4"/>
      <c r="AH41" s="4"/>
      <c r="AI41" s="4"/>
      <c r="AJ41" s="4"/>
      <c r="AK41" s="4"/>
      <c r="AL41" s="4"/>
      <c r="AM41" s="4"/>
      <c r="AN41" s="4"/>
      <c r="AO41" s="4"/>
    </row>
    <row r="42" spans="18:41" ht="15">
      <c r="R42" s="4"/>
      <c r="S42" s="4"/>
      <c r="T42" s="4"/>
      <c r="U42" s="4"/>
      <c r="V42" s="4"/>
      <c r="W42" s="4"/>
      <c r="X42" s="4"/>
      <c r="Y42" s="4"/>
      <c r="Z42" s="4"/>
      <c r="AA42" s="4"/>
      <c r="AB42" s="4"/>
      <c r="AC42" s="4"/>
      <c r="AD42" s="4"/>
      <c r="AE42" s="4"/>
      <c r="AF42" s="4"/>
      <c r="AG42" s="4"/>
      <c r="AH42" s="4"/>
      <c r="AI42" s="4"/>
      <c r="AJ42" s="4"/>
      <c r="AK42" s="4"/>
      <c r="AL42" s="4"/>
      <c r="AM42" s="4"/>
      <c r="AN42" s="4"/>
      <c r="AO42" s="4"/>
    </row>
    <row r="43" spans="2:41" ht="15">
      <c r="B43" s="17" t="s">
        <v>27</v>
      </c>
      <c r="R43" s="4"/>
      <c r="S43" s="4"/>
      <c r="T43" s="4"/>
      <c r="U43" s="4"/>
      <c r="V43" s="4"/>
      <c r="W43" s="4"/>
      <c r="X43" s="4"/>
      <c r="Y43" s="4"/>
      <c r="Z43" s="4"/>
      <c r="AA43" s="4"/>
      <c r="AB43" s="4"/>
      <c r="AC43" s="4"/>
      <c r="AD43" s="4"/>
      <c r="AE43" s="4"/>
      <c r="AF43" s="4"/>
      <c r="AG43" s="4"/>
      <c r="AH43" s="4"/>
      <c r="AI43" s="4"/>
      <c r="AJ43" s="4"/>
      <c r="AK43" s="4"/>
      <c r="AL43" s="4"/>
      <c r="AM43" s="4"/>
      <c r="AN43" s="4"/>
      <c r="AO43" s="4"/>
    </row>
    <row r="44" spans="18:41" ht="15">
      <c r="R44" s="4"/>
      <c r="S44" s="4"/>
      <c r="T44" s="4"/>
      <c r="U44" s="4"/>
      <c r="V44" s="4"/>
      <c r="W44" s="4"/>
      <c r="X44" s="4"/>
      <c r="Y44" s="4"/>
      <c r="Z44" s="4"/>
      <c r="AA44" s="4"/>
      <c r="AB44" s="4"/>
      <c r="AC44" s="4"/>
      <c r="AD44" s="4"/>
      <c r="AE44" s="4"/>
      <c r="AF44" s="4"/>
      <c r="AG44" s="4"/>
      <c r="AH44" s="4"/>
      <c r="AI44" s="4"/>
      <c r="AJ44" s="4"/>
      <c r="AK44" s="4"/>
      <c r="AL44" s="4"/>
      <c r="AM44" s="4"/>
      <c r="AN44" s="4"/>
      <c r="AO44" s="4"/>
    </row>
    <row r="45" spans="18:41" ht="15">
      <c r="R45" s="4"/>
      <c r="S45" s="4"/>
      <c r="T45" s="4"/>
      <c r="U45" s="4"/>
      <c r="V45" s="4"/>
      <c r="W45" s="4"/>
      <c r="X45" s="4"/>
      <c r="Y45" s="4"/>
      <c r="Z45" s="4"/>
      <c r="AA45" s="4"/>
      <c r="AB45" s="4"/>
      <c r="AC45" s="4"/>
      <c r="AD45" s="4"/>
      <c r="AE45" s="4"/>
      <c r="AF45" s="4"/>
      <c r="AG45" s="4"/>
      <c r="AH45" s="4"/>
      <c r="AI45" s="4"/>
      <c r="AJ45" s="4"/>
      <c r="AK45" s="4"/>
      <c r="AL45" s="4"/>
      <c r="AM45" s="4"/>
      <c r="AN45" s="4"/>
      <c r="AO45" s="4"/>
    </row>
    <row r="46" spans="18:41" ht="15">
      <c r="R46" s="4"/>
      <c r="S46" s="4"/>
      <c r="T46" s="4"/>
      <c r="U46" s="4"/>
      <c r="V46" s="4"/>
      <c r="W46" s="4"/>
      <c r="X46" s="4"/>
      <c r="Y46" s="4"/>
      <c r="Z46" s="4"/>
      <c r="AA46" s="4"/>
      <c r="AB46" s="4"/>
      <c r="AC46" s="4"/>
      <c r="AD46" s="4"/>
      <c r="AE46" s="4"/>
      <c r="AF46" s="4"/>
      <c r="AG46" s="4"/>
      <c r="AH46" s="4"/>
      <c r="AI46" s="4"/>
      <c r="AJ46" s="4"/>
      <c r="AK46" s="4"/>
      <c r="AL46" s="4"/>
      <c r="AM46" s="4"/>
      <c r="AN46" s="4"/>
      <c r="AO46" s="4"/>
    </row>
    <row r="47" spans="3:41" ht="15.75">
      <c r="C47" t="s">
        <v>242</v>
      </c>
      <c r="D47" s="35" t="s">
        <v>243</v>
      </c>
      <c r="R47" s="4"/>
      <c r="S47" s="4"/>
      <c r="T47" s="4"/>
      <c r="U47" s="4"/>
      <c r="V47" s="4"/>
      <c r="W47" s="4"/>
      <c r="X47" s="4"/>
      <c r="Y47" s="4"/>
      <c r="Z47" s="4"/>
      <c r="AA47" s="4"/>
      <c r="AB47" s="4"/>
      <c r="AC47" s="4"/>
      <c r="AD47" s="4"/>
      <c r="AE47" s="4"/>
      <c r="AF47" s="4"/>
      <c r="AG47" s="4"/>
      <c r="AH47" s="4"/>
      <c r="AI47" s="4"/>
      <c r="AJ47" s="4"/>
      <c r="AK47" s="4"/>
      <c r="AL47" s="4"/>
      <c r="AM47" s="4"/>
      <c r="AN47" s="4"/>
      <c r="AO47" s="4"/>
    </row>
    <row r="48" spans="4:41" ht="15">
      <c r="D48" t="s">
        <v>82</v>
      </c>
      <c r="R48" s="4"/>
      <c r="S48" s="4"/>
      <c r="T48" s="4"/>
      <c r="U48" s="4"/>
      <c r="V48" s="4"/>
      <c r="W48" s="4"/>
      <c r="X48" s="4"/>
      <c r="Y48" s="4"/>
      <c r="Z48" s="4"/>
      <c r="AA48" s="4"/>
      <c r="AB48" s="4"/>
      <c r="AC48" s="4"/>
      <c r="AD48" s="4"/>
      <c r="AE48" s="4"/>
      <c r="AF48" s="4"/>
      <c r="AG48" s="4"/>
      <c r="AH48" s="4"/>
      <c r="AI48" s="4"/>
      <c r="AJ48" s="4"/>
      <c r="AK48" s="4"/>
      <c r="AL48" s="4"/>
      <c r="AM48" s="4"/>
      <c r="AN48" s="4"/>
      <c r="AO48" s="4"/>
    </row>
    <row r="49" spans="4:41" ht="15">
      <c r="D49" t="s">
        <v>83</v>
      </c>
      <c r="R49" s="4"/>
      <c r="S49" s="4"/>
      <c r="T49" s="4"/>
      <c r="U49" s="4"/>
      <c r="V49" s="4"/>
      <c r="W49" s="4"/>
      <c r="X49" s="4"/>
      <c r="Y49" s="4"/>
      <c r="Z49" s="4"/>
      <c r="AA49" s="4"/>
      <c r="AB49" s="4"/>
      <c r="AC49" s="4"/>
      <c r="AD49" s="4"/>
      <c r="AE49" s="4"/>
      <c r="AF49" s="4"/>
      <c r="AG49" s="4"/>
      <c r="AH49" s="4"/>
      <c r="AI49" s="4"/>
      <c r="AJ49" s="4"/>
      <c r="AK49" s="4"/>
      <c r="AL49" s="4"/>
      <c r="AM49" s="4"/>
      <c r="AN49" s="4"/>
      <c r="AO49" s="4"/>
    </row>
    <row r="50" spans="18:41" ht="15">
      <c r="R50" s="4"/>
      <c r="S50" s="4"/>
      <c r="T50" s="4"/>
      <c r="U50" s="4"/>
      <c r="V50" s="4"/>
      <c r="W50" s="4"/>
      <c r="X50" s="4"/>
      <c r="Y50" s="4"/>
      <c r="Z50" s="4"/>
      <c r="AA50" s="4"/>
      <c r="AB50" s="4"/>
      <c r="AC50" s="4"/>
      <c r="AD50" s="4"/>
      <c r="AE50" s="4"/>
      <c r="AF50" s="4"/>
      <c r="AG50" s="4"/>
      <c r="AH50" s="4"/>
      <c r="AI50" s="4"/>
      <c r="AJ50" s="4"/>
      <c r="AK50" s="4"/>
      <c r="AL50" s="4"/>
      <c r="AM50" s="4"/>
      <c r="AN50" s="4"/>
      <c r="AO50" s="4"/>
    </row>
    <row r="51" spans="13:41" ht="15">
      <c r="M51" s="1"/>
      <c r="O51" s="1" t="s">
        <v>189</v>
      </c>
      <c r="R51" s="4"/>
      <c r="S51" s="4"/>
      <c r="T51" s="4"/>
      <c r="U51" s="4"/>
      <c r="V51" s="4"/>
      <c r="W51" s="4"/>
      <c r="X51" s="4"/>
      <c r="Y51" s="4"/>
      <c r="Z51" s="4"/>
      <c r="AA51" s="4"/>
      <c r="AB51" s="4"/>
      <c r="AC51" s="4"/>
      <c r="AD51" s="4"/>
      <c r="AE51" s="4"/>
      <c r="AF51" s="4"/>
      <c r="AG51" s="4"/>
      <c r="AH51" s="4"/>
      <c r="AI51" s="4"/>
      <c r="AJ51" s="4"/>
      <c r="AK51" s="4"/>
      <c r="AL51" s="4"/>
      <c r="AM51" s="4"/>
      <c r="AN51" s="4"/>
      <c r="AO51" s="4"/>
    </row>
    <row r="52" spans="7:41" ht="15">
      <c r="G52" s="13"/>
      <c r="I52" s="13" t="s">
        <v>88</v>
      </c>
      <c r="K52" s="13" t="s">
        <v>246</v>
      </c>
      <c r="M52" s="13" t="s">
        <v>247</v>
      </c>
      <c r="O52" s="1" t="s">
        <v>80</v>
      </c>
      <c r="R52" s="4"/>
      <c r="S52" s="4"/>
      <c r="T52" s="4"/>
      <c r="U52" s="4"/>
      <c r="V52" s="4"/>
      <c r="W52" s="4"/>
      <c r="X52" s="4"/>
      <c r="Y52" s="4"/>
      <c r="Z52" s="4"/>
      <c r="AA52" s="4"/>
      <c r="AB52" s="4"/>
      <c r="AC52" s="4"/>
      <c r="AD52" s="4"/>
      <c r="AE52" s="4"/>
      <c r="AF52" s="4"/>
      <c r="AG52" s="4"/>
      <c r="AH52" s="4"/>
      <c r="AI52" s="4"/>
      <c r="AJ52" s="4"/>
      <c r="AK52" s="4"/>
      <c r="AL52" s="4"/>
      <c r="AM52" s="4"/>
      <c r="AN52" s="4"/>
      <c r="AO52" s="4"/>
    </row>
    <row r="53" spans="7:41" ht="15">
      <c r="G53" s="13" t="s">
        <v>89</v>
      </c>
      <c r="I53" s="13" t="s">
        <v>84</v>
      </c>
      <c r="K53" s="13" t="s">
        <v>84</v>
      </c>
      <c r="M53" s="13" t="s">
        <v>84</v>
      </c>
      <c r="O53" s="1" t="s">
        <v>87</v>
      </c>
      <c r="R53" s="4"/>
      <c r="S53" s="4"/>
      <c r="T53" s="4"/>
      <c r="U53" s="4"/>
      <c r="V53" s="4"/>
      <c r="W53" s="4"/>
      <c r="X53" s="4"/>
      <c r="Y53" s="4"/>
      <c r="Z53" s="4"/>
      <c r="AA53" s="4"/>
      <c r="AB53" s="4"/>
      <c r="AC53" s="4"/>
      <c r="AD53" s="4"/>
      <c r="AE53" s="4"/>
      <c r="AF53" s="4"/>
      <c r="AG53" s="4"/>
      <c r="AH53" s="4"/>
      <c r="AI53" s="4"/>
      <c r="AJ53" s="4"/>
      <c r="AK53" s="4"/>
      <c r="AL53" s="4"/>
      <c r="AM53" s="4"/>
      <c r="AN53" s="4"/>
      <c r="AO53" s="4"/>
    </row>
    <row r="54" spans="5:41" ht="15">
      <c r="E54" t="s">
        <v>244</v>
      </c>
      <c r="G54" s="13" t="s">
        <v>90</v>
      </c>
      <c r="I54" s="13" t="s">
        <v>85</v>
      </c>
      <c r="K54" s="13" t="s">
        <v>85</v>
      </c>
      <c r="M54" s="13" t="s">
        <v>85</v>
      </c>
      <c r="O54" s="1" t="s">
        <v>86</v>
      </c>
      <c r="R54" s="4"/>
      <c r="S54" s="4"/>
      <c r="T54" s="4"/>
      <c r="U54" s="4"/>
      <c r="V54" s="4"/>
      <c r="W54" s="4"/>
      <c r="X54" s="4"/>
      <c r="Y54" s="4"/>
      <c r="Z54" s="4"/>
      <c r="AA54" s="4"/>
      <c r="AB54" s="4"/>
      <c r="AC54" s="4"/>
      <c r="AD54" s="4"/>
      <c r="AE54" s="4"/>
      <c r="AF54" s="4"/>
      <c r="AG54" s="4"/>
      <c r="AH54" s="4"/>
      <c r="AI54" s="4"/>
      <c r="AJ54" s="4"/>
      <c r="AK54" s="4"/>
      <c r="AL54" s="4"/>
      <c r="AM54" s="4"/>
      <c r="AN54" s="4"/>
      <c r="AO54" s="4"/>
    </row>
    <row r="55" spans="9:41" ht="15">
      <c r="I55" s="1"/>
      <c r="K55" s="1"/>
      <c r="M55" s="1"/>
      <c r="O55" s="1"/>
      <c r="R55" s="4"/>
      <c r="S55" s="4"/>
      <c r="T55" s="4"/>
      <c r="U55" s="4"/>
      <c r="V55" s="4"/>
      <c r="W55" s="4"/>
      <c r="X55" s="4"/>
      <c r="Y55" s="4"/>
      <c r="Z55" s="4"/>
      <c r="AA55" s="4"/>
      <c r="AB55" s="4"/>
      <c r="AC55" s="4"/>
      <c r="AD55" s="4"/>
      <c r="AE55" s="4"/>
      <c r="AF55" s="4"/>
      <c r="AG55" s="4"/>
      <c r="AH55" s="4"/>
      <c r="AI55" s="4"/>
      <c r="AJ55" s="4"/>
      <c r="AK55" s="4"/>
      <c r="AL55" s="4"/>
      <c r="AM55" s="4"/>
      <c r="AN55" s="4"/>
      <c r="AO55" s="4"/>
    </row>
    <row r="56" spans="4:41" ht="15">
      <c r="D56" s="17"/>
      <c r="E56" s="17" t="s">
        <v>245</v>
      </c>
      <c r="F56" s="6"/>
      <c r="G56" s="6">
        <v>20500</v>
      </c>
      <c r="I56" s="181">
        <v>0.45</v>
      </c>
      <c r="K56" s="181">
        <v>0.46</v>
      </c>
      <c r="M56" s="181">
        <f>O56/G56</f>
        <v>0.45439024390243904</v>
      </c>
      <c r="O56" s="6">
        <v>9315</v>
      </c>
      <c r="R56" s="4"/>
      <c r="S56" s="4"/>
      <c r="T56" s="4"/>
      <c r="U56" s="4"/>
      <c r="V56" s="4"/>
      <c r="W56" s="4"/>
      <c r="X56" s="4"/>
      <c r="Y56" s="4"/>
      <c r="Z56" s="4"/>
      <c r="AA56" s="4"/>
      <c r="AB56" s="4"/>
      <c r="AC56" s="4"/>
      <c r="AD56" s="4"/>
      <c r="AE56" s="4"/>
      <c r="AF56" s="4"/>
      <c r="AG56" s="4"/>
      <c r="AH56" s="4"/>
      <c r="AI56" s="4"/>
      <c r="AJ56" s="4"/>
      <c r="AK56" s="4"/>
      <c r="AL56" s="4"/>
      <c r="AM56" s="4"/>
      <c r="AN56" s="4"/>
      <c r="AO56" s="4"/>
    </row>
    <row r="57" spans="18:41" ht="15">
      <c r="R57" s="4"/>
      <c r="S57" s="4"/>
      <c r="T57" s="4"/>
      <c r="U57" s="4"/>
      <c r="V57" s="4"/>
      <c r="W57" s="4"/>
      <c r="X57" s="4"/>
      <c r="Y57" s="4"/>
      <c r="Z57" s="4"/>
      <c r="AA57" s="4"/>
      <c r="AB57" s="4"/>
      <c r="AC57" s="4"/>
      <c r="AD57" s="4"/>
      <c r="AE57" s="4"/>
      <c r="AF57" s="4"/>
      <c r="AG57" s="4"/>
      <c r="AH57" s="4"/>
      <c r="AI57" s="4"/>
      <c r="AJ57" s="4"/>
      <c r="AK57" s="4"/>
      <c r="AL57" s="4"/>
      <c r="AM57" s="4"/>
      <c r="AN57" s="4"/>
      <c r="AO57" s="4"/>
    </row>
    <row r="58" spans="18:41" ht="15">
      <c r="R58" s="4"/>
      <c r="S58" s="4"/>
      <c r="T58" s="4"/>
      <c r="U58" s="4"/>
      <c r="V58" s="4"/>
      <c r="W58" s="4"/>
      <c r="X58" s="4"/>
      <c r="Y58" s="4"/>
      <c r="Z58" s="4"/>
      <c r="AA58" s="4"/>
      <c r="AB58" s="4"/>
      <c r="AC58" s="4"/>
      <c r="AD58" s="4"/>
      <c r="AE58" s="4"/>
      <c r="AF58" s="4"/>
      <c r="AG58" s="4"/>
      <c r="AH58" s="4"/>
      <c r="AI58" s="4"/>
      <c r="AJ58" s="4"/>
      <c r="AK58" s="4"/>
      <c r="AL58" s="4"/>
      <c r="AM58" s="4"/>
      <c r="AN58" s="4"/>
      <c r="AO58" s="4"/>
    </row>
    <row r="59" spans="4:41" ht="15">
      <c r="D59" t="s">
        <v>81</v>
      </c>
      <c r="R59" s="4"/>
      <c r="S59" s="4"/>
      <c r="T59" s="4"/>
      <c r="U59" s="4"/>
      <c r="V59" s="4"/>
      <c r="W59" s="4"/>
      <c r="X59" s="4"/>
      <c r="Y59" s="4"/>
      <c r="Z59" s="4"/>
      <c r="AA59" s="4"/>
      <c r="AB59" s="4"/>
      <c r="AC59" s="4"/>
      <c r="AD59" s="4"/>
      <c r="AE59" s="4"/>
      <c r="AF59" s="4"/>
      <c r="AG59" s="4"/>
      <c r="AH59" s="4"/>
      <c r="AI59" s="4"/>
      <c r="AJ59" s="4"/>
      <c r="AK59" s="4"/>
      <c r="AL59" s="4"/>
      <c r="AM59" s="4"/>
      <c r="AN59" s="4"/>
      <c r="AO59" s="4"/>
    </row>
    <row r="60" spans="4:41" ht="15">
      <c r="D60" t="s">
        <v>91</v>
      </c>
      <c r="R60" s="4"/>
      <c r="S60" s="4"/>
      <c r="T60" s="4"/>
      <c r="U60" s="4"/>
      <c r="V60" s="4"/>
      <c r="W60" s="4"/>
      <c r="X60" s="4"/>
      <c r="Y60" s="4"/>
      <c r="Z60" s="4"/>
      <c r="AA60" s="4"/>
      <c r="AB60" s="4"/>
      <c r="AC60" s="4"/>
      <c r="AD60" s="4"/>
      <c r="AE60" s="4"/>
      <c r="AF60" s="4"/>
      <c r="AG60" s="4"/>
      <c r="AH60" s="4"/>
      <c r="AI60" s="4"/>
      <c r="AJ60" s="4"/>
      <c r="AK60" s="4"/>
      <c r="AL60" s="4"/>
      <c r="AM60" s="4"/>
      <c r="AN60" s="4"/>
      <c r="AO60" s="4"/>
    </row>
    <row r="61" spans="4:41" ht="15">
      <c r="D61" t="s">
        <v>233</v>
      </c>
      <c r="R61" s="4"/>
      <c r="S61" s="4"/>
      <c r="T61" s="4"/>
      <c r="U61" s="4"/>
      <c r="V61" s="4"/>
      <c r="W61" s="4"/>
      <c r="X61" s="4"/>
      <c r="Y61" s="4"/>
      <c r="Z61" s="4"/>
      <c r="AA61" s="4"/>
      <c r="AB61" s="4"/>
      <c r="AC61" s="4"/>
      <c r="AD61" s="4"/>
      <c r="AE61" s="4"/>
      <c r="AF61" s="4"/>
      <c r="AG61" s="4"/>
      <c r="AH61" s="4"/>
      <c r="AI61" s="4"/>
      <c r="AJ61" s="4"/>
      <c r="AK61" s="4"/>
      <c r="AL61" s="4"/>
      <c r="AM61" s="4"/>
      <c r="AN61" s="4"/>
      <c r="AO61" s="4"/>
    </row>
    <row r="62" spans="18:41" ht="15">
      <c r="R62" s="4"/>
      <c r="S62" s="4"/>
      <c r="T62" s="4"/>
      <c r="U62" s="4"/>
      <c r="V62" s="4"/>
      <c r="W62" s="4"/>
      <c r="X62" s="4"/>
      <c r="Y62" s="4"/>
      <c r="Z62" s="4"/>
      <c r="AA62" s="4"/>
      <c r="AB62" s="4"/>
      <c r="AC62" s="4"/>
      <c r="AD62" s="4"/>
      <c r="AE62" s="4"/>
      <c r="AF62" s="4"/>
      <c r="AG62" s="4"/>
      <c r="AH62" s="4"/>
      <c r="AI62" s="4"/>
      <c r="AJ62" s="4"/>
      <c r="AK62" s="4"/>
      <c r="AL62" s="4"/>
      <c r="AM62" s="4"/>
      <c r="AN62" s="4"/>
      <c r="AO62" s="4"/>
    </row>
    <row r="63" spans="18:41" ht="15">
      <c r="R63" s="4"/>
      <c r="S63" s="4"/>
      <c r="T63" s="4"/>
      <c r="U63" s="4"/>
      <c r="V63" s="4"/>
      <c r="W63" s="4"/>
      <c r="X63" s="4"/>
      <c r="Y63" s="4"/>
      <c r="Z63" s="4"/>
      <c r="AA63" s="4"/>
      <c r="AB63" s="4"/>
      <c r="AC63" s="4"/>
      <c r="AD63" s="4"/>
      <c r="AE63" s="4"/>
      <c r="AF63" s="4"/>
      <c r="AG63" s="4"/>
      <c r="AH63" s="4"/>
      <c r="AI63" s="4"/>
      <c r="AJ63" s="4"/>
      <c r="AK63" s="4"/>
      <c r="AL63" s="4"/>
      <c r="AM63" s="4"/>
      <c r="AN63" s="4"/>
      <c r="AO63" s="4"/>
    </row>
    <row r="64" spans="18:41" ht="15">
      <c r="R64" s="4"/>
      <c r="S64" s="4"/>
      <c r="T64" s="4"/>
      <c r="U64" s="4"/>
      <c r="V64" s="4"/>
      <c r="W64" s="4"/>
      <c r="X64" s="4"/>
      <c r="Y64" s="4"/>
      <c r="Z64" s="4"/>
      <c r="AA64" s="4"/>
      <c r="AB64" s="4"/>
      <c r="AC64" s="4"/>
      <c r="AD64" s="4"/>
      <c r="AE64" s="4"/>
      <c r="AF64" s="4"/>
      <c r="AG64" s="4"/>
      <c r="AH64" s="4"/>
      <c r="AI64" s="4"/>
      <c r="AJ64" s="4"/>
      <c r="AK64" s="4"/>
      <c r="AL64" s="4"/>
      <c r="AM64" s="4"/>
      <c r="AN64" s="4"/>
      <c r="AO64" s="4"/>
    </row>
    <row r="65" spans="2:41" ht="15">
      <c r="B65" s="17" t="s">
        <v>28</v>
      </c>
      <c r="C65" s="41"/>
      <c r="R65" s="4"/>
      <c r="S65" s="4"/>
      <c r="T65" s="4"/>
      <c r="U65" s="4"/>
      <c r="V65" s="4"/>
      <c r="W65" s="4"/>
      <c r="X65" s="4"/>
      <c r="Y65" s="4"/>
      <c r="Z65" s="4"/>
      <c r="AA65" s="4"/>
      <c r="AB65" s="4"/>
      <c r="AC65" s="4"/>
      <c r="AD65" s="4"/>
      <c r="AE65" s="4"/>
      <c r="AF65" s="4"/>
      <c r="AG65" s="4"/>
      <c r="AH65" s="4"/>
      <c r="AI65" s="4"/>
      <c r="AJ65" s="4"/>
      <c r="AK65" s="4"/>
      <c r="AL65" s="4"/>
      <c r="AM65" s="4"/>
      <c r="AN65" s="4"/>
      <c r="AO65" s="4"/>
    </row>
    <row r="66" spans="18:41" ht="15">
      <c r="R66" s="4"/>
      <c r="S66" s="4"/>
      <c r="T66" s="4"/>
      <c r="U66" s="4"/>
      <c r="V66" s="4"/>
      <c r="W66" s="4"/>
      <c r="X66" s="4"/>
      <c r="Y66" s="4"/>
      <c r="Z66" s="4"/>
      <c r="AA66" s="4"/>
      <c r="AB66" s="4"/>
      <c r="AC66" s="4"/>
      <c r="AD66" s="4"/>
      <c r="AE66" s="4"/>
      <c r="AF66" s="4"/>
      <c r="AG66" s="4"/>
      <c r="AH66" s="4"/>
      <c r="AI66" s="4"/>
      <c r="AJ66" s="4"/>
      <c r="AK66" s="4"/>
      <c r="AL66" s="4"/>
      <c r="AM66" s="4"/>
      <c r="AN66" s="4"/>
      <c r="AO66" s="4"/>
    </row>
    <row r="67" spans="9:41" ht="15">
      <c r="I67" s="1"/>
      <c r="J67" s="41"/>
      <c r="K67" s="41"/>
      <c r="L67" s="41"/>
      <c r="M67" s="1"/>
      <c r="N67" s="1"/>
      <c r="R67" s="4"/>
      <c r="S67" s="4"/>
      <c r="T67" s="4"/>
      <c r="U67" s="4"/>
      <c r="V67" s="4"/>
      <c r="W67" s="4"/>
      <c r="X67" s="4"/>
      <c r="Y67" s="4"/>
      <c r="Z67" s="4"/>
      <c r="AA67" s="4"/>
      <c r="AB67" s="4"/>
      <c r="AC67" s="4"/>
      <c r="AD67" s="4"/>
      <c r="AE67" s="4"/>
      <c r="AF67" s="4"/>
      <c r="AG67" s="4"/>
      <c r="AH67" s="4"/>
      <c r="AI67" s="4"/>
      <c r="AJ67" s="4"/>
      <c r="AK67" s="4"/>
      <c r="AL67" s="4"/>
      <c r="AM67" s="4"/>
      <c r="AN67" s="4"/>
      <c r="AO67" s="4"/>
    </row>
    <row r="68" spans="9:41" ht="15">
      <c r="I68" s="1"/>
      <c r="J68" s="41"/>
      <c r="K68" s="41"/>
      <c r="L68" s="41"/>
      <c r="M68" s="1"/>
      <c r="N68" s="1"/>
      <c r="R68" s="4"/>
      <c r="S68" s="4"/>
      <c r="T68" s="4"/>
      <c r="U68" s="4"/>
      <c r="V68" s="4"/>
      <c r="W68" s="4"/>
      <c r="X68" s="4"/>
      <c r="Y68" s="4"/>
      <c r="Z68" s="4"/>
      <c r="AA68" s="4"/>
      <c r="AB68" s="4"/>
      <c r="AC68" s="4"/>
      <c r="AD68" s="4"/>
      <c r="AE68" s="4"/>
      <c r="AF68" s="4"/>
      <c r="AG68" s="4"/>
      <c r="AH68" s="4"/>
      <c r="AI68" s="4"/>
      <c r="AJ68" s="4"/>
      <c r="AK68" s="4"/>
      <c r="AL68" s="4"/>
      <c r="AM68" s="4"/>
      <c r="AN68" s="4"/>
      <c r="AO68" s="4"/>
    </row>
    <row r="69" spans="9:41" ht="15">
      <c r="I69" s="1"/>
      <c r="J69" s="41"/>
      <c r="K69" s="41"/>
      <c r="L69" s="41"/>
      <c r="M69" s="1"/>
      <c r="N69" s="1"/>
      <c r="R69" s="4"/>
      <c r="S69" s="4"/>
      <c r="T69" s="4"/>
      <c r="U69" s="4"/>
      <c r="V69" s="4"/>
      <c r="W69" s="4"/>
      <c r="X69" s="4"/>
      <c r="Y69" s="4"/>
      <c r="Z69" s="4"/>
      <c r="AA69" s="4"/>
      <c r="AB69" s="4"/>
      <c r="AC69" s="4"/>
      <c r="AD69" s="4"/>
      <c r="AE69" s="4"/>
      <c r="AF69" s="4"/>
      <c r="AG69" s="4"/>
      <c r="AH69" s="4"/>
      <c r="AI69" s="4"/>
      <c r="AJ69" s="4"/>
      <c r="AK69" s="4"/>
      <c r="AL69" s="4"/>
      <c r="AM69" s="4"/>
      <c r="AN69" s="4"/>
      <c r="AO69" s="4"/>
    </row>
    <row r="70" spans="9:41" ht="15">
      <c r="I70" s="1"/>
      <c r="J70" s="41"/>
      <c r="K70" s="41"/>
      <c r="L70" s="41"/>
      <c r="M70" s="1"/>
      <c r="N70" s="1"/>
      <c r="R70" s="4"/>
      <c r="S70" s="4"/>
      <c r="T70" s="4"/>
      <c r="U70" s="4"/>
      <c r="V70" s="4"/>
      <c r="W70" s="4"/>
      <c r="X70" s="4"/>
      <c r="Y70" s="4"/>
      <c r="Z70" s="4"/>
      <c r="AA70" s="4"/>
      <c r="AB70" s="4"/>
      <c r="AC70" s="4"/>
      <c r="AD70" s="4"/>
      <c r="AE70" s="4"/>
      <c r="AF70" s="4"/>
      <c r="AG70" s="4"/>
      <c r="AH70" s="4"/>
      <c r="AI70" s="4"/>
      <c r="AJ70" s="4"/>
      <c r="AK70" s="4"/>
      <c r="AL70" s="4"/>
      <c r="AM70" s="4"/>
      <c r="AN70" s="4"/>
      <c r="AO70" s="4"/>
    </row>
    <row r="71" spans="9:41" ht="15">
      <c r="I71" s="1"/>
      <c r="J71" s="41"/>
      <c r="K71" s="41"/>
      <c r="L71" s="41"/>
      <c r="M71" s="1"/>
      <c r="N71" s="1"/>
      <c r="R71" s="4"/>
      <c r="S71" s="4"/>
      <c r="T71" s="4"/>
      <c r="U71" s="4"/>
      <c r="V71" s="4"/>
      <c r="W71" s="4"/>
      <c r="X71" s="4"/>
      <c r="Y71" s="4"/>
      <c r="Z71" s="4"/>
      <c r="AA71" s="4"/>
      <c r="AB71" s="4"/>
      <c r="AC71" s="4"/>
      <c r="AD71" s="4"/>
      <c r="AE71" s="4"/>
      <c r="AF71" s="4"/>
      <c r="AG71" s="4"/>
      <c r="AH71" s="4"/>
      <c r="AI71" s="4"/>
      <c r="AJ71" s="4"/>
      <c r="AK71" s="4"/>
      <c r="AL71" s="4"/>
      <c r="AM71" s="4"/>
      <c r="AN71" s="4"/>
      <c r="AO71" s="4"/>
    </row>
    <row r="72" spans="9:41" ht="15">
      <c r="I72" s="1"/>
      <c r="J72" s="41"/>
      <c r="K72" s="41"/>
      <c r="L72" s="41"/>
      <c r="M72" s="1"/>
      <c r="N72" s="1"/>
      <c r="R72" s="4"/>
      <c r="S72" s="4"/>
      <c r="T72" s="4"/>
      <c r="U72" s="4"/>
      <c r="V72" s="4"/>
      <c r="W72" s="4"/>
      <c r="X72" s="4"/>
      <c r="Y72" s="4"/>
      <c r="Z72" s="4"/>
      <c r="AA72" s="4"/>
      <c r="AB72" s="4"/>
      <c r="AC72" s="4"/>
      <c r="AD72" s="4"/>
      <c r="AE72" s="4"/>
      <c r="AF72" s="4"/>
      <c r="AG72" s="4"/>
      <c r="AH72" s="4"/>
      <c r="AI72" s="4"/>
      <c r="AJ72" s="4"/>
      <c r="AK72" s="4"/>
      <c r="AL72" s="4"/>
      <c r="AM72" s="4"/>
      <c r="AN72" s="4"/>
      <c r="AO72" s="4"/>
    </row>
    <row r="73" spans="9:41" ht="15">
      <c r="I73" s="1"/>
      <c r="J73" s="41"/>
      <c r="K73" s="41"/>
      <c r="L73" s="41"/>
      <c r="M73" s="1"/>
      <c r="N73" s="1"/>
      <c r="R73" s="4"/>
      <c r="S73" s="4"/>
      <c r="T73" s="4"/>
      <c r="U73" s="4"/>
      <c r="V73" s="4"/>
      <c r="W73" s="4"/>
      <c r="X73" s="4"/>
      <c r="Y73" s="4"/>
      <c r="Z73" s="4"/>
      <c r="AA73" s="4"/>
      <c r="AB73" s="4"/>
      <c r="AC73" s="4"/>
      <c r="AD73" s="4"/>
      <c r="AE73" s="4"/>
      <c r="AF73" s="4"/>
      <c r="AG73" s="4"/>
      <c r="AH73" s="4"/>
      <c r="AI73" s="4"/>
      <c r="AJ73" s="4"/>
      <c r="AK73" s="4"/>
      <c r="AL73" s="4"/>
      <c r="AM73" s="4"/>
      <c r="AN73" s="4"/>
      <c r="AO73" s="4"/>
    </row>
    <row r="74" spans="9:41" ht="15">
      <c r="I74" s="1"/>
      <c r="J74" s="41"/>
      <c r="K74" s="41"/>
      <c r="L74" s="41"/>
      <c r="M74" s="1"/>
      <c r="N74" s="1"/>
      <c r="R74" s="4"/>
      <c r="S74" s="4"/>
      <c r="T74" s="4"/>
      <c r="U74" s="4"/>
      <c r="V74" s="4"/>
      <c r="W74" s="4"/>
      <c r="X74" s="4"/>
      <c r="Y74" s="4"/>
      <c r="Z74" s="4"/>
      <c r="AA74" s="4"/>
      <c r="AB74" s="4"/>
      <c r="AC74" s="4"/>
      <c r="AD74" s="4"/>
      <c r="AE74" s="4"/>
      <c r="AF74" s="4"/>
      <c r="AG74" s="4"/>
      <c r="AH74" s="4"/>
      <c r="AI74" s="4"/>
      <c r="AJ74" s="4"/>
      <c r="AK74" s="4"/>
      <c r="AL74" s="4"/>
      <c r="AM74" s="4"/>
      <c r="AN74" s="4"/>
      <c r="AO74" s="4"/>
    </row>
    <row r="75" spans="9:41" ht="15">
      <c r="I75" s="1"/>
      <c r="J75" s="41"/>
      <c r="K75" s="41"/>
      <c r="L75" s="41"/>
      <c r="M75" s="1"/>
      <c r="N75" s="1"/>
      <c r="R75" s="4"/>
      <c r="S75" s="4"/>
      <c r="T75" s="4"/>
      <c r="U75" s="4"/>
      <c r="V75" s="4"/>
      <c r="W75" s="4"/>
      <c r="X75" s="4"/>
      <c r="Y75" s="4"/>
      <c r="Z75" s="4"/>
      <c r="AA75" s="4"/>
      <c r="AB75" s="4"/>
      <c r="AC75" s="4"/>
      <c r="AD75" s="4"/>
      <c r="AE75" s="4"/>
      <c r="AF75" s="4"/>
      <c r="AG75" s="4"/>
      <c r="AH75" s="4"/>
      <c r="AI75" s="4"/>
      <c r="AJ75" s="4"/>
      <c r="AK75" s="4"/>
      <c r="AL75" s="4"/>
      <c r="AM75" s="4"/>
      <c r="AN75" s="4"/>
      <c r="AO75" s="4"/>
    </row>
    <row r="76" spans="9:41" ht="15">
      <c r="I76" s="1"/>
      <c r="J76" s="41"/>
      <c r="K76" s="41"/>
      <c r="L76" s="41"/>
      <c r="M76" s="1"/>
      <c r="N76" s="1"/>
      <c r="R76" s="4"/>
      <c r="S76" s="4"/>
      <c r="T76" s="4"/>
      <c r="U76" s="4"/>
      <c r="V76" s="4"/>
      <c r="W76" s="4"/>
      <c r="X76" s="4"/>
      <c r="Y76" s="4"/>
      <c r="Z76" s="4"/>
      <c r="AA76" s="4"/>
      <c r="AB76" s="4"/>
      <c r="AC76" s="4"/>
      <c r="AD76" s="4"/>
      <c r="AE76" s="4"/>
      <c r="AF76" s="4"/>
      <c r="AG76" s="4"/>
      <c r="AH76" s="4"/>
      <c r="AI76" s="4"/>
      <c r="AJ76" s="4"/>
      <c r="AK76" s="4"/>
      <c r="AL76" s="4"/>
      <c r="AM76" s="4"/>
      <c r="AN76" s="4"/>
      <c r="AO76" s="4"/>
    </row>
    <row r="77" spans="9:41" ht="15">
      <c r="I77" s="1"/>
      <c r="J77" s="41"/>
      <c r="K77" s="41"/>
      <c r="L77" s="41"/>
      <c r="M77" s="1"/>
      <c r="N77" s="1"/>
      <c r="R77" s="4"/>
      <c r="S77" s="4"/>
      <c r="T77" s="4"/>
      <c r="U77" s="4"/>
      <c r="V77" s="4"/>
      <c r="W77" s="4"/>
      <c r="X77" s="4"/>
      <c r="Y77" s="4"/>
      <c r="Z77" s="4"/>
      <c r="AA77" s="4"/>
      <c r="AB77" s="4"/>
      <c r="AC77" s="4"/>
      <c r="AD77" s="4"/>
      <c r="AE77" s="4"/>
      <c r="AF77" s="4"/>
      <c r="AG77" s="4"/>
      <c r="AH77" s="4"/>
      <c r="AI77" s="4"/>
      <c r="AJ77" s="4"/>
      <c r="AK77" s="4"/>
      <c r="AL77" s="4"/>
      <c r="AM77" s="4"/>
      <c r="AN77" s="4"/>
      <c r="AO77" s="4"/>
    </row>
    <row r="78" spans="2:41" ht="15.75">
      <c r="B78" s="17" t="s">
        <v>29</v>
      </c>
      <c r="C78" s="2" t="s">
        <v>232</v>
      </c>
      <c r="R78" s="4"/>
      <c r="S78" s="4"/>
      <c r="T78" s="4"/>
      <c r="U78" s="4"/>
      <c r="V78" s="4"/>
      <c r="W78" s="4"/>
      <c r="X78" s="4"/>
      <c r="Y78" s="4"/>
      <c r="Z78" s="4"/>
      <c r="AA78" s="4"/>
      <c r="AB78" s="4"/>
      <c r="AC78" s="4"/>
      <c r="AD78" s="4"/>
      <c r="AE78" s="4"/>
      <c r="AF78" s="4"/>
      <c r="AG78" s="4"/>
      <c r="AH78" s="4"/>
      <c r="AI78" s="4"/>
      <c r="AJ78" s="4"/>
      <c r="AK78" s="4"/>
      <c r="AL78" s="4"/>
      <c r="AM78" s="4"/>
      <c r="AN78" s="4"/>
      <c r="AO78" s="4"/>
    </row>
    <row r="79" spans="2:41" ht="15.75">
      <c r="B79" s="17"/>
      <c r="C79" s="2"/>
      <c r="R79" s="4"/>
      <c r="S79" s="4"/>
      <c r="T79" s="4"/>
      <c r="U79" s="4"/>
      <c r="V79" s="4"/>
      <c r="W79" s="4"/>
      <c r="X79" s="4"/>
      <c r="Y79" s="4"/>
      <c r="Z79" s="4"/>
      <c r="AA79" s="4"/>
      <c r="AB79" s="4"/>
      <c r="AC79" s="4"/>
      <c r="AD79" s="4"/>
      <c r="AE79" s="4"/>
      <c r="AF79" s="4"/>
      <c r="AG79" s="4"/>
      <c r="AH79" s="4"/>
      <c r="AI79" s="4"/>
      <c r="AJ79" s="4"/>
      <c r="AK79" s="4"/>
      <c r="AL79" s="4"/>
      <c r="AM79" s="4"/>
      <c r="AN79" s="4"/>
      <c r="AO79" s="4"/>
    </row>
    <row r="80" spans="2:41" ht="15.75">
      <c r="B80" s="17"/>
      <c r="I80" s="98"/>
      <c r="K80" s="98" t="s">
        <v>169</v>
      </c>
      <c r="R80" s="4"/>
      <c r="S80" s="4"/>
      <c r="T80" s="4"/>
      <c r="U80" s="4"/>
      <c r="V80" s="4"/>
      <c r="W80" s="4"/>
      <c r="X80" s="30"/>
      <c r="Y80" s="4"/>
      <c r="Z80" s="4"/>
      <c r="AA80" s="4"/>
      <c r="AB80" s="4"/>
      <c r="AC80" s="4"/>
      <c r="AD80" s="12"/>
      <c r="AE80" s="4"/>
      <c r="AF80" s="4"/>
      <c r="AG80" s="4"/>
      <c r="AH80" s="4"/>
      <c r="AI80" s="4"/>
      <c r="AJ80" s="4"/>
      <c r="AK80" s="4"/>
      <c r="AL80" s="4"/>
      <c r="AM80" s="4"/>
      <c r="AN80" s="4"/>
      <c r="AO80" s="4"/>
    </row>
    <row r="81" spans="3:41" ht="15.75">
      <c r="C81" s="99"/>
      <c r="D81" s="98"/>
      <c r="E81" s="97"/>
      <c r="F81" s="97"/>
      <c r="G81" s="98" t="s">
        <v>77</v>
      </c>
      <c r="H81" s="97"/>
      <c r="I81" s="98" t="s">
        <v>234</v>
      </c>
      <c r="K81" s="98" t="s">
        <v>170</v>
      </c>
      <c r="L81" s="97"/>
      <c r="M81" s="97"/>
      <c r="N81" s="97"/>
      <c r="O81" s="98" t="s">
        <v>112</v>
      </c>
      <c r="P81" s="97"/>
      <c r="Q81" s="97"/>
      <c r="R81" s="103"/>
      <c r="S81" s="4"/>
      <c r="T81" s="4"/>
      <c r="U81" s="4"/>
      <c r="V81" s="4"/>
      <c r="W81" s="4"/>
      <c r="X81" s="4"/>
      <c r="Y81" s="4"/>
      <c r="Z81" s="4"/>
      <c r="AA81" s="4"/>
      <c r="AB81" s="12"/>
      <c r="AC81" s="4"/>
      <c r="AD81" s="12"/>
      <c r="AE81" s="4"/>
      <c r="AF81" s="4"/>
      <c r="AG81" s="4"/>
      <c r="AH81" s="4"/>
      <c r="AI81" s="4"/>
      <c r="AJ81" s="4"/>
      <c r="AK81" s="4"/>
      <c r="AL81" s="4"/>
      <c r="AM81" s="4"/>
      <c r="AN81" s="12"/>
      <c r="AO81" s="4"/>
    </row>
    <row r="82" spans="3:41" ht="15.75">
      <c r="C82" s="99"/>
      <c r="D82" s="98"/>
      <c r="F82" s="98"/>
      <c r="G82" s="98" t="s">
        <v>176</v>
      </c>
      <c r="H82" s="98"/>
      <c r="I82" s="98" t="s">
        <v>177</v>
      </c>
      <c r="K82" s="98" t="s">
        <v>171</v>
      </c>
      <c r="L82" s="97"/>
      <c r="M82" s="97"/>
      <c r="O82" s="98" t="s">
        <v>113</v>
      </c>
      <c r="P82" s="98"/>
      <c r="Q82" s="98"/>
      <c r="R82" s="103"/>
      <c r="S82" s="4"/>
      <c r="T82" s="4"/>
      <c r="U82" s="4"/>
      <c r="V82" s="4"/>
      <c r="W82" s="4"/>
      <c r="X82" s="4"/>
      <c r="Y82" s="4"/>
      <c r="Z82" s="4"/>
      <c r="AA82" s="4"/>
      <c r="AB82" s="50"/>
      <c r="AC82" s="4"/>
      <c r="AD82" s="50"/>
      <c r="AE82" s="4"/>
      <c r="AF82" s="4"/>
      <c r="AG82" s="4"/>
      <c r="AH82" s="4"/>
      <c r="AI82" s="4"/>
      <c r="AJ82" s="4"/>
      <c r="AK82" s="4"/>
      <c r="AL82" s="4"/>
      <c r="AM82" s="4"/>
      <c r="AN82" s="50"/>
      <c r="AO82" s="4"/>
    </row>
    <row r="83" spans="3:41" ht="15.75">
      <c r="C83" s="98"/>
      <c r="D83" s="98"/>
      <c r="F83" s="98"/>
      <c r="G83" s="98" t="s">
        <v>235</v>
      </c>
      <c r="H83" s="98"/>
      <c r="I83" s="98" t="s">
        <v>178</v>
      </c>
      <c r="K83" s="98" t="s">
        <v>235</v>
      </c>
      <c r="M83" s="98" t="s">
        <v>236</v>
      </c>
      <c r="O83" s="98" t="s">
        <v>114</v>
      </c>
      <c r="P83" s="98" t="s">
        <v>69</v>
      </c>
      <c r="Q83" s="98" t="s">
        <v>70</v>
      </c>
      <c r="R83" s="4"/>
      <c r="S83" s="4"/>
      <c r="T83" s="4"/>
      <c r="U83" s="4"/>
      <c r="V83" s="4"/>
      <c r="W83" s="4"/>
      <c r="X83" s="4"/>
      <c r="Y83" s="4"/>
      <c r="Z83" s="4"/>
      <c r="AA83" s="4"/>
      <c r="AB83" s="75"/>
      <c r="AC83" s="75"/>
      <c r="AD83" s="75"/>
      <c r="AE83" s="4"/>
      <c r="AF83" s="4"/>
      <c r="AG83" s="75"/>
      <c r="AH83" s="75"/>
      <c r="AI83" s="4"/>
      <c r="AJ83" s="4"/>
      <c r="AK83" s="4"/>
      <c r="AL83" s="4"/>
      <c r="AM83" s="4"/>
      <c r="AN83" s="75"/>
      <c r="AO83" s="4"/>
    </row>
    <row r="84" spans="3:41" ht="15.75">
      <c r="C84" s="122"/>
      <c r="D84" s="98"/>
      <c r="F84" s="98"/>
      <c r="G84" s="121" t="s">
        <v>185</v>
      </c>
      <c r="H84" s="98"/>
      <c r="I84" s="121" t="s">
        <v>185</v>
      </c>
      <c r="K84" s="121" t="s">
        <v>185</v>
      </c>
      <c r="M84" s="121" t="s">
        <v>185</v>
      </c>
      <c r="O84" s="121" t="s">
        <v>185</v>
      </c>
      <c r="P84" s="121" t="s">
        <v>185</v>
      </c>
      <c r="Q84" s="121" t="s">
        <v>185</v>
      </c>
      <c r="R84" s="4"/>
      <c r="S84" s="4"/>
      <c r="T84" s="4"/>
      <c r="U84" s="4"/>
      <c r="V84" s="4"/>
      <c r="W84" s="4"/>
      <c r="X84" s="4"/>
      <c r="Y84" s="4"/>
      <c r="Z84" s="4"/>
      <c r="AA84" s="4"/>
      <c r="AB84" s="75"/>
      <c r="AC84" s="75"/>
      <c r="AD84" s="75"/>
      <c r="AE84" s="4"/>
      <c r="AF84" s="4"/>
      <c r="AG84" s="75"/>
      <c r="AH84" s="75"/>
      <c r="AI84" s="4"/>
      <c r="AJ84" s="4"/>
      <c r="AK84" s="4"/>
      <c r="AL84" s="4"/>
      <c r="AM84" s="4"/>
      <c r="AN84" s="75"/>
      <c r="AO84" s="4"/>
    </row>
    <row r="85" spans="3:41" ht="15.75">
      <c r="C85" s="122"/>
      <c r="D85" s="98"/>
      <c r="F85" s="98"/>
      <c r="G85" s="121"/>
      <c r="H85" s="98"/>
      <c r="I85" s="121"/>
      <c r="K85" s="121"/>
      <c r="M85" s="121"/>
      <c r="O85" s="121"/>
      <c r="P85" s="121"/>
      <c r="Q85" s="121"/>
      <c r="R85" s="4"/>
      <c r="S85" s="4"/>
      <c r="T85" s="4"/>
      <c r="U85" s="4"/>
      <c r="V85" s="4"/>
      <c r="W85" s="4"/>
      <c r="X85" s="4"/>
      <c r="Y85" s="4"/>
      <c r="Z85" s="4"/>
      <c r="AA85" s="4"/>
      <c r="AB85" s="75"/>
      <c r="AC85" s="75"/>
      <c r="AD85" s="75"/>
      <c r="AE85" s="4"/>
      <c r="AF85" s="4"/>
      <c r="AG85" s="75"/>
      <c r="AH85" s="75"/>
      <c r="AI85" s="4"/>
      <c r="AJ85" s="4"/>
      <c r="AK85" s="4"/>
      <c r="AL85" s="4"/>
      <c r="AM85" s="4"/>
      <c r="AN85" s="75"/>
      <c r="AO85" s="4"/>
    </row>
    <row r="86" spans="3:41" ht="15.75">
      <c r="C86" s="123" t="s">
        <v>14</v>
      </c>
      <c r="D86" s="98"/>
      <c r="F86" s="98"/>
      <c r="G86" s="98"/>
      <c r="H86" s="98"/>
      <c r="I86" s="98"/>
      <c r="K86" s="98"/>
      <c r="M86" s="98"/>
      <c r="O86" s="98"/>
      <c r="P86" s="98"/>
      <c r="Q86" s="98"/>
      <c r="R86" s="4"/>
      <c r="S86" s="4"/>
      <c r="T86" s="4"/>
      <c r="U86" s="4"/>
      <c r="V86" s="4"/>
      <c r="W86" s="4"/>
      <c r="X86" s="4"/>
      <c r="Y86" s="4"/>
      <c r="Z86" s="4"/>
      <c r="AA86" s="4"/>
      <c r="AB86" s="8"/>
      <c r="AC86" s="8"/>
      <c r="AD86" s="8"/>
      <c r="AE86" s="4"/>
      <c r="AF86" s="4"/>
      <c r="AG86" s="8"/>
      <c r="AH86" s="8"/>
      <c r="AI86" s="4"/>
      <c r="AJ86" s="4"/>
      <c r="AK86" s="4"/>
      <c r="AL86" s="4"/>
      <c r="AM86" s="4"/>
      <c r="AN86" s="8"/>
      <c r="AO86" s="4"/>
    </row>
    <row r="87" spans="3:41" ht="15.75">
      <c r="C87" s="123"/>
      <c r="D87" s="98"/>
      <c r="F87" s="98"/>
      <c r="G87" s="98"/>
      <c r="H87" s="98"/>
      <c r="I87" s="98"/>
      <c r="K87" s="98"/>
      <c r="M87" s="98"/>
      <c r="O87" s="98"/>
      <c r="P87" s="98"/>
      <c r="Q87" s="98"/>
      <c r="R87" s="4"/>
      <c r="S87" s="4"/>
      <c r="T87" s="4"/>
      <c r="U87" s="4"/>
      <c r="V87" s="4"/>
      <c r="W87" s="4"/>
      <c r="X87" s="4"/>
      <c r="Y87" s="4"/>
      <c r="Z87" s="4"/>
      <c r="AA87" s="4"/>
      <c r="AB87" s="8"/>
      <c r="AC87" s="8"/>
      <c r="AD87" s="8"/>
      <c r="AE87" s="4"/>
      <c r="AF87" s="4"/>
      <c r="AG87" s="8"/>
      <c r="AH87" s="8"/>
      <c r="AI87" s="4"/>
      <c r="AJ87" s="4"/>
      <c r="AK87" s="4"/>
      <c r="AL87" s="4"/>
      <c r="AM87" s="4"/>
      <c r="AN87" s="8"/>
      <c r="AO87" s="4"/>
    </row>
    <row r="88" spans="3:41" ht="15.75">
      <c r="C88" s="100" t="s">
        <v>71</v>
      </c>
      <c r="D88" s="97"/>
      <c r="F88" s="97"/>
      <c r="G88" s="97"/>
      <c r="H88" s="97"/>
      <c r="I88" s="97"/>
      <c r="K88" s="97"/>
      <c r="M88" s="97"/>
      <c r="O88" s="97"/>
      <c r="P88" s="97"/>
      <c r="Q88" s="97"/>
      <c r="R88" s="4"/>
      <c r="S88" s="4"/>
      <c r="T88" s="4"/>
      <c r="U88" s="4"/>
      <c r="V88" s="4"/>
      <c r="W88" s="4"/>
      <c r="X88" s="4"/>
      <c r="Y88" s="4"/>
      <c r="Z88" s="4"/>
      <c r="AA88" s="4"/>
      <c r="AB88" s="8"/>
      <c r="AC88" s="8"/>
      <c r="AD88" s="8"/>
      <c r="AE88" s="4"/>
      <c r="AF88" s="4"/>
      <c r="AG88" s="8"/>
      <c r="AH88" s="8"/>
      <c r="AI88" s="4"/>
      <c r="AJ88" s="4"/>
      <c r="AK88" s="4"/>
      <c r="AL88" s="4"/>
      <c r="AM88" s="4"/>
      <c r="AN88" s="8"/>
      <c r="AO88" s="4"/>
    </row>
    <row r="89" spans="3:41" ht="15.75">
      <c r="C89" s="101" t="s">
        <v>172</v>
      </c>
      <c r="D89" s="97"/>
      <c r="F89" s="97"/>
      <c r="G89" s="97"/>
      <c r="H89" s="97"/>
      <c r="I89" s="97"/>
      <c r="K89" s="97"/>
      <c r="M89" s="97"/>
      <c r="O89" s="97"/>
      <c r="P89" s="97"/>
      <c r="Q89" s="97"/>
      <c r="R89" s="4"/>
      <c r="S89" s="4"/>
      <c r="T89" s="4"/>
      <c r="U89" s="4"/>
      <c r="V89" s="4"/>
      <c r="W89" s="4"/>
      <c r="X89" s="4"/>
      <c r="Y89" s="4"/>
      <c r="Z89" s="4"/>
      <c r="AA89" s="4"/>
      <c r="AB89" s="8"/>
      <c r="AC89" s="8"/>
      <c r="AD89" s="8"/>
      <c r="AE89" s="4"/>
      <c r="AF89" s="4"/>
      <c r="AG89" s="8"/>
      <c r="AH89" s="8"/>
      <c r="AI89" s="4"/>
      <c r="AJ89" s="4"/>
      <c r="AK89" s="4"/>
      <c r="AL89" s="4"/>
      <c r="AM89" s="4"/>
      <c r="AN89" s="8"/>
      <c r="AO89" s="4"/>
    </row>
    <row r="90" spans="3:41" ht="15.75">
      <c r="C90" s="101" t="s">
        <v>173</v>
      </c>
      <c r="D90" s="101"/>
      <c r="F90" s="109"/>
      <c r="G90" s="109">
        <v>9947936</v>
      </c>
      <c r="H90" s="109"/>
      <c r="I90" s="109">
        <v>18387069</v>
      </c>
      <c r="K90" s="109">
        <v>20873148</v>
      </c>
      <c r="M90" s="109">
        <v>3939342</v>
      </c>
      <c r="O90" s="109">
        <v>498192</v>
      </c>
      <c r="P90" s="110">
        <v>0</v>
      </c>
      <c r="Q90" s="109">
        <f>SUM(F90:P90)</f>
        <v>53645687</v>
      </c>
      <c r="R90" s="4"/>
      <c r="S90" s="4"/>
      <c r="T90" s="4"/>
      <c r="U90" s="4"/>
      <c r="V90" s="4"/>
      <c r="W90" s="4"/>
      <c r="X90" s="4"/>
      <c r="Y90" s="4"/>
      <c r="Z90" s="4"/>
      <c r="AA90" s="4"/>
      <c r="AB90" s="8"/>
      <c r="AC90" s="8"/>
      <c r="AD90" s="8"/>
      <c r="AE90" s="4"/>
      <c r="AF90" s="4"/>
      <c r="AG90" s="8"/>
      <c r="AH90" s="8"/>
      <c r="AI90" s="4"/>
      <c r="AJ90" s="4"/>
      <c r="AK90" s="4"/>
      <c r="AL90" s="4"/>
      <c r="AM90" s="4"/>
      <c r="AN90" s="8"/>
      <c r="AO90" s="4"/>
    </row>
    <row r="91" spans="3:41" ht="15.75">
      <c r="C91" s="97" t="s">
        <v>72</v>
      </c>
      <c r="D91" s="97"/>
      <c r="F91" s="105"/>
      <c r="G91" s="105">
        <v>138408</v>
      </c>
      <c r="H91" s="105"/>
      <c r="I91" s="105">
        <v>258746</v>
      </c>
      <c r="K91" s="105">
        <v>222669</v>
      </c>
      <c r="M91" s="105">
        <v>1821112</v>
      </c>
      <c r="O91" s="106">
        <v>168447</v>
      </c>
      <c r="P91" s="105">
        <v>-2609382</v>
      </c>
      <c r="Q91" s="109">
        <f>SUM(F91:P91)</f>
        <v>0</v>
      </c>
      <c r="R91" s="4"/>
      <c r="S91" s="4"/>
      <c r="T91" s="4"/>
      <c r="U91" s="4"/>
      <c r="V91" s="4"/>
      <c r="W91" s="4"/>
      <c r="X91" s="4"/>
      <c r="Y91" s="4"/>
      <c r="Z91" s="4"/>
      <c r="AA91" s="4"/>
      <c r="AB91" s="8"/>
      <c r="AC91" s="8"/>
      <c r="AD91" s="8"/>
      <c r="AE91" s="4"/>
      <c r="AF91" s="4"/>
      <c r="AG91" s="8"/>
      <c r="AH91" s="8"/>
      <c r="AI91" s="4"/>
      <c r="AJ91" s="4"/>
      <c r="AK91" s="4"/>
      <c r="AL91" s="4"/>
      <c r="AM91" s="4"/>
      <c r="AN91" s="8"/>
      <c r="AO91" s="4"/>
    </row>
    <row r="92" spans="3:41" ht="15.75">
      <c r="C92" s="102" t="s">
        <v>79</v>
      </c>
      <c r="D92" s="102"/>
      <c r="E92" s="120"/>
      <c r="F92" s="111"/>
      <c r="G92" s="111">
        <f>SUM(G90:G91)</f>
        <v>10086344</v>
      </c>
      <c r="H92" s="111"/>
      <c r="I92" s="111">
        <f>SUM(I90:I91)</f>
        <v>18645815</v>
      </c>
      <c r="J92" s="120"/>
      <c r="K92" s="111">
        <f>SUM(K90:K91)</f>
        <v>21095817</v>
      </c>
      <c r="L92" s="120"/>
      <c r="M92" s="111">
        <f>SUM(M90:M91)</f>
        <v>5760454</v>
      </c>
      <c r="N92" s="120"/>
      <c r="O92" s="111">
        <f>SUM(O90:O91)</f>
        <v>666639</v>
      </c>
      <c r="P92" s="111">
        <f>SUM(P90:P91)</f>
        <v>-2609382</v>
      </c>
      <c r="Q92" s="111">
        <f>SUM(Q90:Q91)</f>
        <v>53645687</v>
      </c>
      <c r="R92" s="4"/>
      <c r="S92" s="4"/>
      <c r="T92" s="4"/>
      <c r="U92" s="4"/>
      <c r="V92" s="4"/>
      <c r="W92" s="4"/>
      <c r="X92" s="4"/>
      <c r="Y92" s="4"/>
      <c r="Z92" s="4"/>
      <c r="AA92" s="4"/>
      <c r="AB92" s="8"/>
      <c r="AC92" s="8"/>
      <c r="AD92" s="8"/>
      <c r="AE92" s="4"/>
      <c r="AF92" s="4"/>
      <c r="AG92" s="8"/>
      <c r="AH92" s="8"/>
      <c r="AI92" s="4"/>
      <c r="AJ92" s="4"/>
      <c r="AK92" s="4"/>
      <c r="AL92" s="4"/>
      <c r="AM92" s="4"/>
      <c r="AN92" s="8"/>
      <c r="AO92" s="4"/>
    </row>
    <row r="93" spans="3:41" ht="15.75">
      <c r="C93" s="103"/>
      <c r="D93" s="103"/>
      <c r="F93" s="104"/>
      <c r="G93" s="104"/>
      <c r="H93" s="104"/>
      <c r="I93" s="104"/>
      <c r="K93" s="104"/>
      <c r="M93" s="104"/>
      <c r="O93" s="104"/>
      <c r="P93" s="104"/>
      <c r="Q93" s="104"/>
      <c r="R93" s="4"/>
      <c r="S93" s="4"/>
      <c r="T93" s="4"/>
      <c r="U93" s="4"/>
      <c r="V93" s="4"/>
      <c r="W93" s="4"/>
      <c r="X93" s="4"/>
      <c r="Y93" s="4"/>
      <c r="Z93" s="4"/>
      <c r="AA93" s="4"/>
      <c r="AB93" s="8"/>
      <c r="AC93" s="8"/>
      <c r="AD93" s="8"/>
      <c r="AE93" s="4"/>
      <c r="AF93" s="4"/>
      <c r="AG93" s="8"/>
      <c r="AH93" s="8"/>
      <c r="AI93" s="4"/>
      <c r="AJ93" s="4"/>
      <c r="AK93" s="4"/>
      <c r="AL93" s="4"/>
      <c r="AM93" s="4"/>
      <c r="AN93" s="8"/>
      <c r="AO93" s="4"/>
    </row>
    <row r="94" spans="3:41" ht="15.75">
      <c r="C94" s="100" t="s">
        <v>73</v>
      </c>
      <c r="D94" s="97"/>
      <c r="F94" s="105"/>
      <c r="G94" s="105"/>
      <c r="H94" s="105"/>
      <c r="I94" s="105"/>
      <c r="K94" s="105"/>
      <c r="M94" s="105"/>
      <c r="O94" s="105"/>
      <c r="P94" s="105"/>
      <c r="Q94" s="105"/>
      <c r="R94" s="4"/>
      <c r="S94" s="4"/>
      <c r="T94" s="4"/>
      <c r="U94" s="4"/>
      <c r="V94" s="4"/>
      <c r="W94" s="4"/>
      <c r="X94" s="4"/>
      <c r="Y94" s="4"/>
      <c r="Z94" s="4"/>
      <c r="AA94" s="4"/>
      <c r="AB94" s="8"/>
      <c r="AC94" s="8"/>
      <c r="AD94" s="8"/>
      <c r="AE94" s="4"/>
      <c r="AF94" s="4"/>
      <c r="AG94" s="8"/>
      <c r="AH94" s="8"/>
      <c r="AI94" s="4"/>
      <c r="AJ94" s="4"/>
      <c r="AK94" s="4"/>
      <c r="AL94" s="4"/>
      <c r="AM94" s="4"/>
      <c r="AN94" s="8"/>
      <c r="AO94" s="4"/>
    </row>
    <row r="95" spans="3:41" ht="15.75">
      <c r="C95" s="103" t="s">
        <v>281</v>
      </c>
      <c r="D95" s="103"/>
      <c r="F95" s="105"/>
      <c r="G95" s="105">
        <v>545906</v>
      </c>
      <c r="H95" s="105"/>
      <c r="I95" s="105">
        <v>1836389</v>
      </c>
      <c r="K95" s="105">
        <v>1815812</v>
      </c>
      <c r="M95" s="105">
        <v>328841</v>
      </c>
      <c r="O95" s="105">
        <v>-150798</v>
      </c>
      <c r="P95" s="104">
        <f>P97</f>
        <v>0</v>
      </c>
      <c r="Q95" s="109">
        <f>SUM(F95:P95)</f>
        <v>4376150</v>
      </c>
      <c r="R95" s="4"/>
      <c r="S95" s="4"/>
      <c r="T95" s="4"/>
      <c r="U95" s="4"/>
      <c r="V95" s="4"/>
      <c r="W95" s="4"/>
      <c r="X95" s="4"/>
      <c r="Y95" s="4"/>
      <c r="Z95" s="4"/>
      <c r="AA95" s="4"/>
      <c r="AB95" s="8"/>
      <c r="AC95" s="8"/>
      <c r="AD95" s="8"/>
      <c r="AE95" s="4"/>
      <c r="AF95" s="4"/>
      <c r="AG95" s="8"/>
      <c r="AH95" s="8"/>
      <c r="AI95" s="4"/>
      <c r="AJ95" s="4"/>
      <c r="AK95" s="4"/>
      <c r="AL95" s="4"/>
      <c r="AM95" s="4"/>
      <c r="AN95" s="8"/>
      <c r="AO95" s="4"/>
    </row>
    <row r="96" spans="3:41" ht="15.75">
      <c r="C96" s="97" t="str">
        <f>IF(Q96&lt;0,"Unallocated expenses","Unallocated income")</f>
        <v>Unallocated income</v>
      </c>
      <c r="D96" s="97"/>
      <c r="F96" s="105"/>
      <c r="G96" s="105">
        <v>0</v>
      </c>
      <c r="H96" s="105"/>
      <c r="I96" s="105">
        <v>0</v>
      </c>
      <c r="K96" s="105">
        <v>0</v>
      </c>
      <c r="M96" s="105">
        <v>0</v>
      </c>
      <c r="O96" s="105">
        <v>0</v>
      </c>
      <c r="P96" s="106">
        <v>0</v>
      </c>
      <c r="Q96" s="107">
        <v>32684</v>
      </c>
      <c r="R96" s="4"/>
      <c r="S96" s="4"/>
      <c r="T96" s="4"/>
      <c r="U96" s="4"/>
      <c r="V96" s="4"/>
      <c r="W96" s="4"/>
      <c r="X96" s="4"/>
      <c r="Y96" s="4"/>
      <c r="Z96" s="4"/>
      <c r="AA96" s="4"/>
      <c r="AB96" s="8"/>
      <c r="AC96" s="8"/>
      <c r="AD96" s="8"/>
      <c r="AE96" s="4"/>
      <c r="AF96" s="4"/>
      <c r="AG96" s="8"/>
      <c r="AH96" s="8"/>
      <c r="AI96" s="4"/>
      <c r="AJ96" s="4"/>
      <c r="AK96" s="4"/>
      <c r="AL96" s="4"/>
      <c r="AM96" s="4"/>
      <c r="AN96" s="8"/>
      <c r="AO96" s="4"/>
    </row>
    <row r="97" spans="3:41" ht="15.75">
      <c r="C97" s="97" t="s">
        <v>179</v>
      </c>
      <c r="D97" s="97"/>
      <c r="F97" s="112"/>
      <c r="G97" s="112"/>
      <c r="H97" s="112"/>
      <c r="I97" s="112"/>
      <c r="K97" s="112"/>
      <c r="M97" s="112"/>
      <c r="O97" s="112"/>
      <c r="P97" s="106"/>
      <c r="Q97" s="105">
        <v>4408834</v>
      </c>
      <c r="R97" s="4"/>
      <c r="S97" s="4"/>
      <c r="T97" s="4"/>
      <c r="U97" s="4"/>
      <c r="V97" s="4"/>
      <c r="W97" s="4"/>
      <c r="X97" s="4"/>
      <c r="Y97" s="4"/>
      <c r="Z97" s="4"/>
      <c r="AA97" s="4"/>
      <c r="AB97" s="8"/>
      <c r="AC97" s="8"/>
      <c r="AD97" s="8"/>
      <c r="AE97" s="4"/>
      <c r="AF97" s="4"/>
      <c r="AG97" s="8"/>
      <c r="AH97" s="8"/>
      <c r="AI97" s="4"/>
      <c r="AJ97" s="4"/>
      <c r="AK97" s="4"/>
      <c r="AL97" s="4"/>
      <c r="AM97" s="4"/>
      <c r="AN97" s="8"/>
      <c r="AO97" s="4"/>
    </row>
    <row r="98" spans="3:41" ht="15.75">
      <c r="C98" s="97" t="s">
        <v>78</v>
      </c>
      <c r="D98" s="97"/>
      <c r="F98" s="105"/>
      <c r="G98" s="105"/>
      <c r="H98" s="105"/>
      <c r="I98" s="105"/>
      <c r="K98" s="105"/>
      <c r="M98" s="105"/>
      <c r="O98" s="105"/>
      <c r="P98" s="106"/>
      <c r="Q98" s="107">
        <v>-341472</v>
      </c>
      <c r="R98" s="4"/>
      <c r="S98" s="4"/>
      <c r="T98" s="4"/>
      <c r="U98" s="4"/>
      <c r="V98" s="4"/>
      <c r="W98" s="4"/>
      <c r="X98" s="4"/>
      <c r="Y98" s="4"/>
      <c r="Z98" s="4"/>
      <c r="AA98" s="4"/>
      <c r="AB98" s="8"/>
      <c r="AC98" s="8"/>
      <c r="AD98" s="8"/>
      <c r="AE98" s="4"/>
      <c r="AF98" s="4"/>
      <c r="AG98" s="8"/>
      <c r="AH98" s="8"/>
      <c r="AI98" s="4"/>
      <c r="AJ98" s="4"/>
      <c r="AK98" s="4"/>
      <c r="AL98" s="4"/>
      <c r="AM98" s="4"/>
      <c r="AN98" s="8"/>
      <c r="AO98" s="4"/>
    </row>
    <row r="99" spans="3:41" ht="15.75">
      <c r="C99" s="97"/>
      <c r="D99" s="97"/>
      <c r="F99" s="105"/>
      <c r="G99" s="105"/>
      <c r="H99" s="105"/>
      <c r="I99" s="105"/>
      <c r="K99" s="105"/>
      <c r="M99" s="105"/>
      <c r="O99" s="105"/>
      <c r="P99" s="106"/>
      <c r="Q99" s="105">
        <f>SUM(Q97:Q98)</f>
        <v>4067362</v>
      </c>
      <c r="R99" s="4"/>
      <c r="S99" s="4"/>
      <c r="T99" s="4"/>
      <c r="U99" s="4"/>
      <c r="V99" s="4"/>
      <c r="W99" s="4"/>
      <c r="X99" s="4"/>
      <c r="Y99" s="4"/>
      <c r="Z99" s="4"/>
      <c r="AA99" s="4"/>
      <c r="AB99" s="8"/>
      <c r="AC99" s="8"/>
      <c r="AD99" s="8"/>
      <c r="AE99" s="4"/>
      <c r="AF99" s="4"/>
      <c r="AG99" s="8"/>
      <c r="AH99" s="8"/>
      <c r="AI99" s="4"/>
      <c r="AJ99" s="4"/>
      <c r="AK99" s="4"/>
      <c r="AL99" s="4"/>
      <c r="AM99" s="4"/>
      <c r="AN99" s="8"/>
      <c r="AO99" s="4"/>
    </row>
    <row r="100" spans="3:41" ht="15.75">
      <c r="C100" s="116" t="s">
        <v>168</v>
      </c>
      <c r="D100" s="116"/>
      <c r="F100" s="117"/>
      <c r="G100" s="117"/>
      <c r="H100" s="117"/>
      <c r="I100" s="117"/>
      <c r="K100" s="117"/>
      <c r="M100" s="117"/>
      <c r="O100" s="117"/>
      <c r="P100" s="118"/>
      <c r="Q100" s="119">
        <v>-331909</v>
      </c>
      <c r="R100" s="4"/>
      <c r="S100" s="4"/>
      <c r="T100" s="4"/>
      <c r="U100" s="4"/>
      <c r="V100" s="4"/>
      <c r="W100" s="4"/>
      <c r="X100" s="4"/>
      <c r="Y100" s="4"/>
      <c r="Z100" s="4"/>
      <c r="AA100" s="4"/>
      <c r="AB100" s="8"/>
      <c r="AC100" s="8"/>
      <c r="AD100" s="8"/>
      <c r="AE100" s="4"/>
      <c r="AF100" s="4"/>
      <c r="AG100" s="8"/>
      <c r="AH100" s="8"/>
      <c r="AI100" s="4"/>
      <c r="AJ100" s="4"/>
      <c r="AK100" s="4"/>
      <c r="AL100" s="4"/>
      <c r="AM100" s="4"/>
      <c r="AN100" s="8"/>
      <c r="AO100" s="4"/>
    </row>
    <row r="101" spans="3:41" ht="15.75">
      <c r="C101" s="97" t="s">
        <v>74</v>
      </c>
      <c r="D101" s="97"/>
      <c r="F101" s="105"/>
      <c r="G101" s="105"/>
      <c r="H101" s="105"/>
      <c r="I101" s="105"/>
      <c r="K101" s="105"/>
      <c r="M101" s="105"/>
      <c r="O101" s="105"/>
      <c r="P101" s="106"/>
      <c r="Q101" s="104">
        <f>SUM(Q99:Q100)</f>
        <v>3735453</v>
      </c>
      <c r="R101" s="4"/>
      <c r="S101" s="4"/>
      <c r="T101" s="3"/>
      <c r="U101" s="4"/>
      <c r="V101" s="4"/>
      <c r="W101" s="4"/>
      <c r="X101" s="4"/>
      <c r="Y101" s="4"/>
      <c r="Z101" s="4"/>
      <c r="AA101" s="4"/>
      <c r="AB101" s="4"/>
      <c r="AC101" s="8"/>
      <c r="AD101" s="8"/>
      <c r="AE101" s="8"/>
      <c r="AF101" s="4"/>
      <c r="AG101" s="8"/>
      <c r="AH101" s="8"/>
      <c r="AI101" s="4"/>
      <c r="AJ101" s="4"/>
      <c r="AK101" s="4"/>
      <c r="AL101" s="4"/>
      <c r="AM101" s="4"/>
      <c r="AN101" s="8"/>
      <c r="AO101" s="4"/>
    </row>
    <row r="102" spans="3:41" ht="15.75">
      <c r="C102" s="97" t="s">
        <v>190</v>
      </c>
      <c r="D102" s="97"/>
      <c r="E102" s="105"/>
      <c r="F102" s="105"/>
      <c r="I102" s="105"/>
      <c r="K102" s="105"/>
      <c r="M102" s="105"/>
      <c r="O102" s="105"/>
      <c r="P102" s="106"/>
      <c r="Q102" s="107">
        <v>-1345411</v>
      </c>
      <c r="R102" s="4"/>
      <c r="S102" s="4"/>
      <c r="T102" s="3"/>
      <c r="U102" s="4"/>
      <c r="V102" s="4"/>
      <c r="W102" s="4"/>
      <c r="X102" s="4"/>
      <c r="Y102" s="4"/>
      <c r="Z102" s="4"/>
      <c r="AA102" s="4"/>
      <c r="AB102" s="4"/>
      <c r="AC102" s="8"/>
      <c r="AD102" s="8"/>
      <c r="AE102" s="8"/>
      <c r="AF102" s="4"/>
      <c r="AG102" s="8"/>
      <c r="AH102" s="8"/>
      <c r="AI102" s="4"/>
      <c r="AJ102" s="4"/>
      <c r="AK102" s="4"/>
      <c r="AL102" s="4"/>
      <c r="AM102" s="4"/>
      <c r="AN102" s="8"/>
      <c r="AO102" s="4"/>
    </row>
    <row r="103" spans="3:41" ht="15.75">
      <c r="C103" s="97" t="s">
        <v>75</v>
      </c>
      <c r="D103" s="97"/>
      <c r="E103" s="105"/>
      <c r="F103" s="105"/>
      <c r="I103" s="105"/>
      <c r="K103" s="105"/>
      <c r="M103" s="105"/>
      <c r="O103" s="105"/>
      <c r="P103" s="106"/>
      <c r="Q103" s="104">
        <f>SUM(Q101:Q102)</f>
        <v>2390042</v>
      </c>
      <c r="R103" s="4"/>
      <c r="S103" s="4"/>
      <c r="T103" s="3"/>
      <c r="U103" s="4"/>
      <c r="V103" s="4"/>
      <c r="W103" s="4"/>
      <c r="X103" s="4"/>
      <c r="Y103" s="4"/>
      <c r="Z103" s="4"/>
      <c r="AA103" s="4"/>
      <c r="AB103" s="4"/>
      <c r="AC103" s="8"/>
      <c r="AD103" s="4"/>
      <c r="AE103" s="8"/>
      <c r="AF103" s="4"/>
      <c r="AG103" s="8"/>
      <c r="AH103" s="8"/>
      <c r="AI103" s="8"/>
      <c r="AJ103" s="4"/>
      <c r="AK103" s="4"/>
      <c r="AL103" s="4"/>
      <c r="AM103" s="4"/>
      <c r="AN103" s="8"/>
      <c r="AO103" s="4"/>
    </row>
    <row r="104" spans="3:41" ht="15.75">
      <c r="C104" s="97" t="s">
        <v>76</v>
      </c>
      <c r="D104" s="97"/>
      <c r="E104" s="105"/>
      <c r="F104" s="105"/>
      <c r="I104" s="106"/>
      <c r="K104" s="105"/>
      <c r="M104" s="106"/>
      <c r="O104" s="105"/>
      <c r="P104" s="106"/>
      <c r="Q104" s="105">
        <v>-90172</v>
      </c>
      <c r="R104" s="4"/>
      <c r="S104" s="4"/>
      <c r="T104" s="3"/>
      <c r="U104" s="4"/>
      <c r="V104" s="4"/>
      <c r="W104" s="4"/>
      <c r="X104" s="4"/>
      <c r="Y104" s="4"/>
      <c r="Z104" s="4"/>
      <c r="AA104" s="4"/>
      <c r="AB104" s="4"/>
      <c r="AC104" s="8"/>
      <c r="AD104" s="4"/>
      <c r="AE104" s="8"/>
      <c r="AF104" s="4"/>
      <c r="AG104" s="8"/>
      <c r="AH104" s="8"/>
      <c r="AI104" s="8"/>
      <c r="AJ104" s="4"/>
      <c r="AK104" s="4"/>
      <c r="AL104" s="4"/>
      <c r="AM104" s="4"/>
      <c r="AN104" s="4"/>
      <c r="AO104" s="4"/>
    </row>
    <row r="105" spans="3:41" ht="16.5" thickBot="1">
      <c r="C105" s="97" t="s">
        <v>98</v>
      </c>
      <c r="D105" s="97"/>
      <c r="E105" s="105"/>
      <c r="F105" s="105"/>
      <c r="I105" s="105"/>
      <c r="K105" s="105"/>
      <c r="M105" s="105"/>
      <c r="O105" s="105"/>
      <c r="P105" s="106"/>
      <c r="Q105" s="108">
        <f>SUM(Q103:Q104)</f>
        <v>2299870</v>
      </c>
      <c r="R105" s="4"/>
      <c r="S105" s="4"/>
      <c r="T105" s="3"/>
      <c r="U105" s="4"/>
      <c r="V105" s="4"/>
      <c r="W105" s="4"/>
      <c r="X105" s="4"/>
      <c r="Y105" s="4"/>
      <c r="Z105" s="4"/>
      <c r="AA105" s="4"/>
      <c r="AB105" s="4"/>
      <c r="AC105" s="8"/>
      <c r="AD105" s="4"/>
      <c r="AE105" s="8"/>
      <c r="AF105" s="4"/>
      <c r="AG105" s="8"/>
      <c r="AH105" s="8"/>
      <c r="AI105" s="8"/>
      <c r="AJ105" s="4"/>
      <c r="AK105" s="4"/>
      <c r="AL105" s="4"/>
      <c r="AM105" s="4"/>
      <c r="AN105" s="4"/>
      <c r="AO105" s="4"/>
    </row>
    <row r="106" spans="18:41" ht="15.75" thickTop="1">
      <c r="R106" s="4"/>
      <c r="S106" s="4"/>
      <c r="T106" s="4"/>
      <c r="U106" s="4"/>
      <c r="V106" s="4"/>
      <c r="W106" s="4"/>
      <c r="X106" s="4"/>
      <c r="Y106" s="4"/>
      <c r="Z106" s="4"/>
      <c r="AA106" s="4"/>
      <c r="AB106" s="4"/>
      <c r="AC106" s="8"/>
      <c r="AD106" s="4"/>
      <c r="AE106" s="8"/>
      <c r="AF106" s="4"/>
      <c r="AG106" s="8"/>
      <c r="AH106" s="8"/>
      <c r="AI106" s="8"/>
      <c r="AJ106" s="4"/>
      <c r="AK106" s="4"/>
      <c r="AL106" s="4"/>
      <c r="AM106" s="4"/>
      <c r="AN106" s="4"/>
      <c r="AO106" s="4"/>
    </row>
    <row r="107" spans="18:41" ht="15">
      <c r="R107" s="4"/>
      <c r="S107" s="4"/>
      <c r="T107" s="4"/>
      <c r="U107" s="4"/>
      <c r="V107" s="4"/>
      <c r="W107" s="4"/>
      <c r="X107" s="4"/>
      <c r="Y107" s="4"/>
      <c r="Z107" s="4"/>
      <c r="AA107" s="4"/>
      <c r="AB107" s="4"/>
      <c r="AC107" s="8"/>
      <c r="AD107" s="4"/>
      <c r="AE107" s="8"/>
      <c r="AF107" s="4"/>
      <c r="AG107" s="8"/>
      <c r="AH107" s="8"/>
      <c r="AI107" s="8"/>
      <c r="AJ107" s="4"/>
      <c r="AK107" s="4"/>
      <c r="AL107" s="4"/>
      <c r="AM107" s="4"/>
      <c r="AN107" s="4"/>
      <c r="AO107" s="4"/>
    </row>
    <row r="108" spans="18:41" ht="15">
      <c r="R108" s="4"/>
      <c r="S108" s="4"/>
      <c r="T108" s="4"/>
      <c r="U108" s="4"/>
      <c r="V108" s="4"/>
      <c r="W108" s="4"/>
      <c r="X108" s="4"/>
      <c r="Y108" s="4"/>
      <c r="Z108" s="4"/>
      <c r="AA108" s="4"/>
      <c r="AB108" s="4"/>
      <c r="AC108" s="8"/>
      <c r="AD108" s="4"/>
      <c r="AE108" s="8"/>
      <c r="AF108" s="4"/>
      <c r="AG108" s="8"/>
      <c r="AH108" s="8"/>
      <c r="AI108" s="8"/>
      <c r="AJ108" s="4"/>
      <c r="AK108" s="4"/>
      <c r="AL108" s="4"/>
      <c r="AM108" s="4"/>
      <c r="AN108" s="4"/>
      <c r="AO108" s="4"/>
    </row>
    <row r="109" spans="18:41" ht="15">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2:41" ht="15">
      <c r="B110" s="17" t="s">
        <v>30</v>
      </c>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8:41" ht="15">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8:41" ht="15">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8:41" ht="15">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8:41" ht="15">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2:41" ht="15">
      <c r="B115" s="17" t="s">
        <v>31</v>
      </c>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8:41" ht="15">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8:41" ht="15">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8:41" ht="15.75">
      <c r="R118" s="4"/>
      <c r="S118" s="4"/>
      <c r="T118" s="60"/>
      <c r="U118" s="4"/>
      <c r="V118" s="4"/>
      <c r="W118" s="4"/>
      <c r="X118" s="4"/>
      <c r="Y118" s="4"/>
      <c r="Z118" s="4"/>
      <c r="AA118" s="4"/>
      <c r="AB118" s="4"/>
      <c r="AC118" s="4"/>
      <c r="AD118" s="4"/>
      <c r="AE118" s="4"/>
      <c r="AF118" s="4"/>
      <c r="AG118" s="4"/>
      <c r="AH118" s="4"/>
      <c r="AI118" s="4"/>
      <c r="AJ118" s="4"/>
      <c r="AK118" s="4"/>
      <c r="AL118" s="4"/>
      <c r="AM118" s="4"/>
      <c r="AN118" s="4"/>
      <c r="AO118" s="4"/>
    </row>
    <row r="119" spans="18:41" ht="15">
      <c r="R119" s="4"/>
      <c r="S119" s="4"/>
      <c r="T119" s="4"/>
      <c r="U119" s="4"/>
      <c r="V119" s="4"/>
      <c r="W119" s="4"/>
      <c r="X119" s="4"/>
      <c r="Y119" s="4"/>
      <c r="Z119" s="4"/>
      <c r="AA119" s="4"/>
      <c r="AB119" s="4"/>
      <c r="AC119" s="4"/>
      <c r="AD119" s="12"/>
      <c r="AE119" s="4"/>
      <c r="AF119" s="4"/>
      <c r="AG119" s="4"/>
      <c r="AH119" s="4"/>
      <c r="AI119" s="4"/>
      <c r="AJ119" s="4"/>
      <c r="AK119" s="4"/>
      <c r="AL119" s="4"/>
      <c r="AM119" s="4"/>
      <c r="AN119" s="4"/>
      <c r="AO119" s="4"/>
    </row>
    <row r="120" spans="18:41" ht="15">
      <c r="R120" s="4"/>
      <c r="S120" s="4"/>
      <c r="T120" s="4"/>
      <c r="U120" s="4"/>
      <c r="V120" s="4"/>
      <c r="W120" s="4"/>
      <c r="X120" s="4"/>
      <c r="Y120" s="4"/>
      <c r="Z120" s="4"/>
      <c r="AA120" s="4"/>
      <c r="AB120" s="4"/>
      <c r="AC120" s="4"/>
      <c r="AD120" s="12"/>
      <c r="AE120" s="4"/>
      <c r="AF120" s="4"/>
      <c r="AG120" s="4"/>
      <c r="AH120" s="4"/>
      <c r="AI120" s="4"/>
      <c r="AJ120" s="4"/>
      <c r="AK120" s="4"/>
      <c r="AL120" s="4"/>
      <c r="AM120" s="4"/>
      <c r="AN120" s="4"/>
      <c r="AO120" s="4"/>
    </row>
    <row r="121" spans="18:41" ht="15">
      <c r="R121" s="4"/>
      <c r="S121" s="4"/>
      <c r="T121" s="4"/>
      <c r="U121" s="4"/>
      <c r="V121" s="4"/>
      <c r="W121" s="4"/>
      <c r="X121" s="4"/>
      <c r="Y121" s="4"/>
      <c r="Z121" s="4"/>
      <c r="AA121" s="4"/>
      <c r="AB121" s="4"/>
      <c r="AC121" s="12"/>
      <c r="AD121" s="12"/>
      <c r="AE121" s="4"/>
      <c r="AF121" s="4"/>
      <c r="AG121" s="4"/>
      <c r="AH121" s="4"/>
      <c r="AI121" s="4"/>
      <c r="AJ121" s="4"/>
      <c r="AK121" s="4"/>
      <c r="AL121" s="4"/>
      <c r="AM121" s="4"/>
      <c r="AN121" s="4"/>
      <c r="AO121" s="4"/>
    </row>
    <row r="122" spans="18:41" ht="15">
      <c r="R122" s="4"/>
      <c r="S122" s="4"/>
      <c r="T122" s="4"/>
      <c r="U122" s="4"/>
      <c r="V122" s="4"/>
      <c r="W122" s="4"/>
      <c r="X122" s="4"/>
      <c r="Y122" s="4"/>
      <c r="Z122" s="4"/>
      <c r="AA122" s="4"/>
      <c r="AB122" s="4"/>
      <c r="AC122" s="12"/>
      <c r="AD122" s="12"/>
      <c r="AE122" s="4"/>
      <c r="AF122" s="4"/>
      <c r="AG122" s="4"/>
      <c r="AH122" s="4"/>
      <c r="AI122" s="4"/>
      <c r="AJ122" s="4"/>
      <c r="AK122" s="4"/>
      <c r="AL122" s="4"/>
      <c r="AM122" s="4"/>
      <c r="AN122" s="4"/>
      <c r="AO122" s="4"/>
    </row>
    <row r="123" spans="18:41" ht="15">
      <c r="R123" s="4"/>
      <c r="S123" s="4"/>
      <c r="T123" s="4"/>
      <c r="U123" s="4"/>
      <c r="V123" s="4"/>
      <c r="W123" s="4"/>
      <c r="X123" s="4"/>
      <c r="Y123" s="4"/>
      <c r="Z123" s="4"/>
      <c r="AA123" s="4"/>
      <c r="AB123" s="4"/>
      <c r="AC123" s="12"/>
      <c r="AD123" s="12"/>
      <c r="AE123" s="4"/>
      <c r="AF123" s="4"/>
      <c r="AG123" s="4"/>
      <c r="AH123" s="4"/>
      <c r="AI123" s="4"/>
      <c r="AJ123" s="4"/>
      <c r="AK123" s="4"/>
      <c r="AL123" s="4"/>
      <c r="AM123" s="4"/>
      <c r="AN123" s="4"/>
      <c r="AO123" s="4"/>
    </row>
    <row r="124" spans="18:41" ht="15">
      <c r="R124" s="4"/>
      <c r="S124" s="4"/>
      <c r="T124" s="4"/>
      <c r="U124" s="4"/>
      <c r="V124" s="4"/>
      <c r="W124" s="4"/>
      <c r="X124" s="4"/>
      <c r="Y124" s="4"/>
      <c r="Z124" s="4"/>
      <c r="AA124" s="4"/>
      <c r="AB124" s="4"/>
      <c r="AC124" s="12"/>
      <c r="AD124" s="12"/>
      <c r="AE124" s="4"/>
      <c r="AF124" s="4"/>
      <c r="AG124" s="4"/>
      <c r="AH124" s="4"/>
      <c r="AI124" s="4"/>
      <c r="AJ124" s="4"/>
      <c r="AK124" s="4"/>
      <c r="AL124" s="4"/>
      <c r="AM124" s="4"/>
      <c r="AN124" s="4"/>
      <c r="AO124" s="4"/>
    </row>
    <row r="125" spans="18:41" ht="15">
      <c r="R125" s="4"/>
      <c r="S125" s="4"/>
      <c r="T125" s="4"/>
      <c r="U125" s="4"/>
      <c r="V125" s="4"/>
      <c r="W125" s="4"/>
      <c r="X125" s="4"/>
      <c r="Y125" s="4"/>
      <c r="Z125" s="4"/>
      <c r="AA125" s="4"/>
      <c r="AB125" s="4"/>
      <c r="AC125" s="12"/>
      <c r="AD125" s="12"/>
      <c r="AE125" s="4"/>
      <c r="AF125" s="4"/>
      <c r="AG125" s="4"/>
      <c r="AH125" s="4"/>
      <c r="AI125" s="4"/>
      <c r="AJ125" s="4"/>
      <c r="AK125" s="4"/>
      <c r="AL125" s="4"/>
      <c r="AM125" s="4"/>
      <c r="AN125" s="4"/>
      <c r="AO125" s="4"/>
    </row>
    <row r="126" spans="18:41" ht="15">
      <c r="R126" s="4"/>
      <c r="S126" s="4"/>
      <c r="T126" s="4"/>
      <c r="U126" s="4"/>
      <c r="V126" s="4"/>
      <c r="W126" s="4"/>
      <c r="X126" s="4"/>
      <c r="Y126" s="4"/>
      <c r="Z126" s="4"/>
      <c r="AA126" s="4"/>
      <c r="AB126" s="4"/>
      <c r="AC126" s="12"/>
      <c r="AD126" s="12"/>
      <c r="AE126" s="4"/>
      <c r="AF126" s="4"/>
      <c r="AG126" s="4"/>
      <c r="AH126" s="4"/>
      <c r="AI126" s="4"/>
      <c r="AJ126" s="4"/>
      <c r="AK126" s="4"/>
      <c r="AL126" s="4"/>
      <c r="AM126" s="4"/>
      <c r="AN126" s="4"/>
      <c r="AO126" s="4"/>
    </row>
    <row r="127" spans="18:41" ht="15">
      <c r="R127" s="4"/>
      <c r="S127" s="4"/>
      <c r="T127" s="4"/>
      <c r="U127" s="4"/>
      <c r="V127" s="4"/>
      <c r="W127" s="4"/>
      <c r="X127" s="4"/>
      <c r="Y127" s="4"/>
      <c r="Z127" s="4"/>
      <c r="AA127" s="4"/>
      <c r="AB127" s="4"/>
      <c r="AC127" s="12"/>
      <c r="AD127" s="12"/>
      <c r="AE127" s="4"/>
      <c r="AF127" s="4"/>
      <c r="AG127" s="4"/>
      <c r="AH127" s="4"/>
      <c r="AI127" s="4"/>
      <c r="AJ127" s="4"/>
      <c r="AK127" s="4"/>
      <c r="AL127" s="4"/>
      <c r="AM127" s="4"/>
      <c r="AN127" s="4"/>
      <c r="AO127" s="4"/>
    </row>
    <row r="128" spans="18:41" ht="15">
      <c r="R128" s="4"/>
      <c r="S128" s="4"/>
      <c r="T128" s="4"/>
      <c r="U128" s="4"/>
      <c r="V128" s="4"/>
      <c r="W128" s="4"/>
      <c r="X128" s="4"/>
      <c r="Y128" s="4"/>
      <c r="Z128" s="4"/>
      <c r="AA128" s="4"/>
      <c r="AB128" s="4"/>
      <c r="AC128" s="12"/>
      <c r="AD128" s="12"/>
      <c r="AE128" s="4"/>
      <c r="AF128" s="4"/>
      <c r="AG128" s="4"/>
      <c r="AH128" s="4"/>
      <c r="AI128" s="4"/>
      <c r="AJ128" s="4"/>
      <c r="AK128" s="4"/>
      <c r="AL128" s="4"/>
      <c r="AM128" s="4"/>
      <c r="AN128" s="4"/>
      <c r="AO128" s="4"/>
    </row>
    <row r="129" spans="2:41" ht="15">
      <c r="B129" s="17" t="s">
        <v>32</v>
      </c>
      <c r="R129" s="4"/>
      <c r="S129" s="4"/>
      <c r="T129" s="4"/>
      <c r="U129" s="4"/>
      <c r="V129" s="4"/>
      <c r="W129" s="4"/>
      <c r="X129" s="4"/>
      <c r="Y129" s="4"/>
      <c r="Z129" s="4"/>
      <c r="AA129" s="4"/>
      <c r="AB129" s="4"/>
      <c r="AC129" s="12"/>
      <c r="AD129" s="12"/>
      <c r="AE129" s="4"/>
      <c r="AF129" s="4"/>
      <c r="AG129" s="4"/>
      <c r="AH129" s="4"/>
      <c r="AI129" s="4"/>
      <c r="AJ129" s="4"/>
      <c r="AK129" s="4"/>
      <c r="AL129" s="4"/>
      <c r="AM129" s="4"/>
      <c r="AN129" s="4"/>
      <c r="AO129" s="4"/>
    </row>
    <row r="130" spans="18:41" ht="15">
      <c r="R130" s="4"/>
      <c r="S130" s="4"/>
      <c r="T130" s="4"/>
      <c r="U130" s="4"/>
      <c r="V130" s="4"/>
      <c r="W130" s="4"/>
      <c r="X130" s="4"/>
      <c r="Y130" s="4"/>
      <c r="Z130" s="4"/>
      <c r="AA130" s="4"/>
      <c r="AB130" s="4"/>
      <c r="AC130" s="12"/>
      <c r="AD130" s="50"/>
      <c r="AE130" s="4"/>
      <c r="AF130" s="4"/>
      <c r="AG130" s="4"/>
      <c r="AH130" s="4"/>
      <c r="AI130" s="4"/>
      <c r="AJ130" s="4"/>
      <c r="AK130" s="4"/>
      <c r="AL130" s="4"/>
      <c r="AM130" s="4"/>
      <c r="AN130" s="4"/>
      <c r="AO130" s="4"/>
    </row>
    <row r="131" spans="18:41" ht="15">
      <c r="R131" s="4"/>
      <c r="S131" s="4"/>
      <c r="T131" s="4"/>
      <c r="U131" s="4"/>
      <c r="V131" s="4"/>
      <c r="W131" s="4"/>
      <c r="X131" s="4"/>
      <c r="Y131" s="4"/>
      <c r="Z131" s="4"/>
      <c r="AA131" s="4"/>
      <c r="AB131" s="4"/>
      <c r="AC131" s="50"/>
      <c r="AD131" s="64"/>
      <c r="AE131" s="4"/>
      <c r="AF131" s="4"/>
      <c r="AG131" s="4"/>
      <c r="AH131" s="4"/>
      <c r="AI131" s="4"/>
      <c r="AJ131" s="4"/>
      <c r="AK131" s="4"/>
      <c r="AL131" s="4"/>
      <c r="AM131" s="4"/>
      <c r="AN131" s="4"/>
      <c r="AO131" s="4"/>
    </row>
    <row r="132" spans="18:41" ht="15" hidden="1">
      <c r="R132" s="4"/>
      <c r="S132" s="4"/>
      <c r="T132" s="4"/>
      <c r="U132" s="4"/>
      <c r="V132" s="4"/>
      <c r="W132" s="4"/>
      <c r="X132" s="4"/>
      <c r="Y132" s="4"/>
      <c r="Z132" s="4"/>
      <c r="AA132" s="4"/>
      <c r="AB132" s="4"/>
      <c r="AC132" s="64"/>
      <c r="AD132" s="64"/>
      <c r="AE132" s="4"/>
      <c r="AF132" s="4"/>
      <c r="AG132" s="4"/>
      <c r="AH132" s="4"/>
      <c r="AI132" s="4"/>
      <c r="AJ132" s="4"/>
      <c r="AK132" s="4"/>
      <c r="AL132" s="4"/>
      <c r="AM132" s="4"/>
      <c r="AN132" s="4"/>
      <c r="AO132" s="4"/>
    </row>
    <row r="133" spans="18:41" ht="15" hidden="1">
      <c r="R133" s="4"/>
      <c r="S133" s="4"/>
      <c r="T133" s="4"/>
      <c r="U133" s="4"/>
      <c r="V133" s="4"/>
      <c r="W133" s="4"/>
      <c r="X133" s="4"/>
      <c r="Y133" s="4"/>
      <c r="Z133" s="4"/>
      <c r="AA133" s="4"/>
      <c r="AB133" s="4"/>
      <c r="AC133" s="64"/>
      <c r="AD133" s="64"/>
      <c r="AE133" s="4"/>
      <c r="AF133" s="4"/>
      <c r="AG133" s="4"/>
      <c r="AH133" s="4"/>
      <c r="AI133" s="4"/>
      <c r="AJ133" s="4"/>
      <c r="AK133" s="4"/>
      <c r="AL133" s="4"/>
      <c r="AM133" s="4"/>
      <c r="AN133" s="4"/>
      <c r="AO133" s="4"/>
    </row>
    <row r="134" spans="18:41" ht="15" hidden="1">
      <c r="R134" s="4"/>
      <c r="S134" s="4"/>
      <c r="T134" s="4"/>
      <c r="U134" s="4"/>
      <c r="V134" s="4"/>
      <c r="W134" s="4"/>
      <c r="X134" s="4"/>
      <c r="Y134" s="4"/>
      <c r="Z134" s="4"/>
      <c r="AA134" s="4"/>
      <c r="AB134" s="4"/>
      <c r="AC134" s="64"/>
      <c r="AD134" s="4"/>
      <c r="AE134" s="4"/>
      <c r="AF134" s="4"/>
      <c r="AG134" s="4"/>
      <c r="AH134" s="4"/>
      <c r="AI134" s="4"/>
      <c r="AJ134" s="4"/>
      <c r="AK134" s="4"/>
      <c r="AL134" s="4"/>
      <c r="AM134" s="4"/>
      <c r="AN134" s="4"/>
      <c r="AO134" s="4"/>
    </row>
    <row r="135" spans="18:41" ht="15">
      <c r="R135" s="4"/>
      <c r="S135" s="4"/>
      <c r="T135" s="4"/>
      <c r="U135" s="4"/>
      <c r="V135" s="4"/>
      <c r="W135" s="4"/>
      <c r="X135" s="4"/>
      <c r="Y135" s="4"/>
      <c r="Z135" s="4"/>
      <c r="AA135" s="4"/>
      <c r="AB135" s="4"/>
      <c r="AC135" s="64"/>
      <c r="AD135" s="4"/>
      <c r="AE135" s="4"/>
      <c r="AF135" s="4"/>
      <c r="AG135" s="4"/>
      <c r="AH135" s="4"/>
      <c r="AI135" s="4"/>
      <c r="AJ135" s="4"/>
      <c r="AK135" s="4"/>
      <c r="AL135" s="4"/>
      <c r="AM135" s="4"/>
      <c r="AN135" s="4"/>
      <c r="AO135" s="4"/>
    </row>
    <row r="136" spans="18:41" ht="15">
      <c r="R136" s="4"/>
      <c r="S136" s="4"/>
      <c r="T136" s="4"/>
      <c r="U136" s="4"/>
      <c r="V136" s="4"/>
      <c r="W136" s="4"/>
      <c r="X136" s="4"/>
      <c r="Y136" s="4"/>
      <c r="Z136" s="4"/>
      <c r="AA136" s="4"/>
      <c r="AB136" s="4"/>
      <c r="AC136" s="64"/>
      <c r="AD136" s="4"/>
      <c r="AE136" s="4"/>
      <c r="AF136" s="4"/>
      <c r="AG136" s="4"/>
      <c r="AH136" s="4"/>
      <c r="AI136" s="4"/>
      <c r="AJ136" s="4"/>
      <c r="AK136" s="4"/>
      <c r="AL136" s="4"/>
      <c r="AM136" s="4"/>
      <c r="AN136" s="4"/>
      <c r="AO136" s="4"/>
    </row>
    <row r="137" spans="18:41" ht="15">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row>
    <row r="138" spans="18:41" ht="15">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row>
    <row r="139" spans="18:41" ht="15">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row>
    <row r="140" spans="18:41" ht="15">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row>
    <row r="141" spans="2:41" ht="15">
      <c r="B141" s="17" t="s">
        <v>33</v>
      </c>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row>
    <row r="142" spans="18:41" ht="15">
      <c r="R142" s="4"/>
      <c r="S142" s="51"/>
      <c r="T142" s="4"/>
      <c r="U142" s="4"/>
      <c r="V142" s="4"/>
      <c r="W142" s="4"/>
      <c r="X142" s="4"/>
      <c r="Y142" s="4"/>
      <c r="Z142" s="4"/>
      <c r="AA142" s="4"/>
      <c r="AB142" s="4"/>
      <c r="AC142" s="4"/>
      <c r="AD142" s="4"/>
      <c r="AE142" s="4"/>
      <c r="AF142" s="4"/>
      <c r="AG142" s="4"/>
      <c r="AH142" s="4"/>
      <c r="AI142" s="4"/>
      <c r="AJ142" s="4"/>
      <c r="AK142" s="4"/>
      <c r="AL142" s="4"/>
      <c r="AM142" s="4"/>
      <c r="AN142" s="4"/>
      <c r="AO142" s="4"/>
    </row>
    <row r="143" spans="18:41" ht="15">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row>
    <row r="144" spans="18:41" ht="15">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row>
    <row r="145" spans="18:41" ht="15">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row>
    <row r="146" spans="18:41" ht="15">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row>
    <row r="147" spans="18:41" ht="15">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row>
    <row r="148" spans="2:41" ht="15">
      <c r="B148" s="17"/>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row>
    <row r="149" spans="18:41" ht="15">
      <c r="R149" s="4"/>
      <c r="S149" s="51"/>
      <c r="T149" s="4"/>
      <c r="U149" s="4"/>
      <c r="V149" s="4"/>
      <c r="W149" s="4"/>
      <c r="X149" s="4"/>
      <c r="Y149" s="4"/>
      <c r="Z149" s="4"/>
      <c r="AA149" s="4"/>
      <c r="AB149" s="4"/>
      <c r="AC149" s="4"/>
      <c r="AD149" s="4"/>
      <c r="AE149" s="4"/>
      <c r="AF149" s="4"/>
      <c r="AG149" s="4"/>
      <c r="AH149" s="4"/>
      <c r="AI149" s="4"/>
      <c r="AJ149" s="4"/>
      <c r="AK149" s="4"/>
      <c r="AL149" s="4"/>
      <c r="AM149" s="4"/>
      <c r="AN149" s="4"/>
      <c r="AO149" s="4"/>
    </row>
    <row r="150" spans="18:41" ht="15">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row>
    <row r="151" spans="18:41" ht="15">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row>
    <row r="152" spans="18:41" ht="15">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row>
    <row r="153" spans="18:41" ht="15">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row>
    <row r="154" spans="2:41" ht="18">
      <c r="B154" s="81" t="s">
        <v>97</v>
      </c>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row>
    <row r="155" spans="2:41" ht="18">
      <c r="B155" s="81"/>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row>
    <row r="156" spans="2:41" ht="15">
      <c r="B156" s="17" t="s">
        <v>34</v>
      </c>
      <c r="R156" s="4"/>
      <c r="S156" s="4"/>
      <c r="T156" s="12"/>
      <c r="U156" s="12"/>
      <c r="V156" s="4"/>
      <c r="W156" s="4"/>
      <c r="X156" s="4"/>
      <c r="Y156" s="4"/>
      <c r="Z156" s="4"/>
      <c r="AA156" s="4"/>
      <c r="AB156" s="4"/>
      <c r="AC156" s="4"/>
      <c r="AD156" s="4"/>
      <c r="AE156" s="4"/>
      <c r="AF156" s="4"/>
      <c r="AG156" s="4"/>
      <c r="AH156" s="4"/>
      <c r="AI156" s="4"/>
      <c r="AJ156" s="4"/>
      <c r="AK156" s="4"/>
      <c r="AL156" s="4"/>
      <c r="AM156" s="4"/>
      <c r="AN156" s="4"/>
      <c r="AO156" s="4"/>
    </row>
    <row r="157" spans="2:41" ht="15">
      <c r="B157" s="17"/>
      <c r="R157" s="4"/>
      <c r="S157" s="4"/>
      <c r="T157" s="186"/>
      <c r="U157" s="186"/>
      <c r="V157" s="4"/>
      <c r="W157" s="4"/>
      <c r="X157" s="4"/>
      <c r="Y157" s="4"/>
      <c r="Z157" s="4"/>
      <c r="AA157" s="4"/>
      <c r="AB157" s="4"/>
      <c r="AC157" s="4"/>
      <c r="AD157" s="4"/>
      <c r="AE157" s="4"/>
      <c r="AF157" s="4"/>
      <c r="AG157" s="4"/>
      <c r="AH157" s="4"/>
      <c r="AI157" s="4"/>
      <c r="AJ157" s="4"/>
      <c r="AK157" s="4"/>
      <c r="AL157" s="4"/>
      <c r="AM157" s="4"/>
      <c r="AN157" s="4"/>
      <c r="AO157" s="4"/>
    </row>
    <row r="158" spans="18:41" ht="15">
      <c r="R158" s="4"/>
      <c r="S158" s="4"/>
      <c r="T158" s="3"/>
      <c r="U158" s="8"/>
      <c r="V158" s="43"/>
      <c r="W158" s="4"/>
      <c r="X158" s="4"/>
      <c r="Y158" s="4"/>
      <c r="Z158" s="4"/>
      <c r="AA158" s="4"/>
      <c r="AB158" s="4"/>
      <c r="AC158" s="4"/>
      <c r="AD158" s="4"/>
      <c r="AE158" s="4"/>
      <c r="AF158" s="4"/>
      <c r="AG158" s="4"/>
      <c r="AH158" s="4"/>
      <c r="AI158" s="4"/>
      <c r="AJ158" s="4"/>
      <c r="AK158" s="4"/>
      <c r="AL158" s="4"/>
      <c r="AM158" s="4"/>
      <c r="AN158" s="4"/>
      <c r="AO158" s="4"/>
    </row>
    <row r="159" spans="18:41" ht="15">
      <c r="R159" s="4"/>
      <c r="S159" s="4"/>
      <c r="T159" s="3"/>
      <c r="U159" s="8"/>
      <c r="V159" s="43"/>
      <c r="W159" s="4"/>
      <c r="X159" s="4"/>
      <c r="Y159" s="4"/>
      <c r="Z159" s="4"/>
      <c r="AA159" s="4"/>
      <c r="AB159" s="4"/>
      <c r="AC159" s="4"/>
      <c r="AD159" s="4"/>
      <c r="AE159" s="4"/>
      <c r="AF159" s="4"/>
      <c r="AG159" s="4"/>
      <c r="AH159" s="4"/>
      <c r="AI159" s="4"/>
      <c r="AJ159" s="4"/>
      <c r="AK159" s="4"/>
      <c r="AL159" s="4"/>
      <c r="AM159" s="4"/>
      <c r="AN159" s="4"/>
      <c r="AO159" s="4"/>
    </row>
    <row r="160" spans="18:41" ht="15">
      <c r="R160" s="4"/>
      <c r="S160" s="4"/>
      <c r="T160" s="3"/>
      <c r="U160" s="8"/>
      <c r="V160" s="43"/>
      <c r="W160" s="4"/>
      <c r="X160" s="4"/>
      <c r="Y160" s="4"/>
      <c r="Z160" s="4"/>
      <c r="AA160" s="4"/>
      <c r="AB160" s="4"/>
      <c r="AC160" s="4"/>
      <c r="AD160" s="4"/>
      <c r="AE160" s="4"/>
      <c r="AF160" s="4"/>
      <c r="AG160" s="4"/>
      <c r="AH160" s="4"/>
      <c r="AI160" s="4"/>
      <c r="AJ160" s="4"/>
      <c r="AK160" s="4"/>
      <c r="AL160" s="4"/>
      <c r="AM160" s="4"/>
      <c r="AN160" s="4"/>
      <c r="AO160" s="4"/>
    </row>
    <row r="161" spans="18:41" ht="15">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row>
    <row r="162" spans="18:41" ht="15">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row>
    <row r="163" spans="2:41" ht="15">
      <c r="B163" s="17" t="s">
        <v>35</v>
      </c>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row>
    <row r="164" spans="2:41" ht="15">
      <c r="B164" s="17"/>
      <c r="R164" s="4"/>
      <c r="S164" s="4"/>
      <c r="T164" s="186"/>
      <c r="U164" s="186"/>
      <c r="V164" s="4"/>
      <c r="W164" s="4"/>
      <c r="X164" s="4"/>
      <c r="Y164" s="4"/>
      <c r="Z164" s="4"/>
      <c r="AA164" s="4"/>
      <c r="AB164" s="4"/>
      <c r="AC164" s="4"/>
      <c r="AD164" s="4"/>
      <c r="AE164" s="4"/>
      <c r="AF164" s="4"/>
      <c r="AG164" s="4"/>
      <c r="AH164" s="4"/>
      <c r="AI164" s="4"/>
      <c r="AJ164" s="4"/>
      <c r="AK164" s="4"/>
      <c r="AL164" s="4"/>
      <c r="AM164" s="4"/>
      <c r="AN164" s="4"/>
      <c r="AO164" s="4"/>
    </row>
    <row r="165" spans="2:41" ht="15">
      <c r="B165" s="17"/>
      <c r="R165" s="4"/>
      <c r="S165" s="4"/>
      <c r="T165" s="3"/>
      <c r="U165" s="8"/>
      <c r="V165" s="43"/>
      <c r="W165" s="4"/>
      <c r="X165" s="4"/>
      <c r="Y165" s="4"/>
      <c r="Z165" s="4"/>
      <c r="AA165" s="4"/>
      <c r="AB165" s="4"/>
      <c r="AC165" s="4"/>
      <c r="AD165" s="4"/>
      <c r="AE165" s="4"/>
      <c r="AF165" s="4"/>
      <c r="AG165" s="4"/>
      <c r="AH165" s="4"/>
      <c r="AI165" s="4"/>
      <c r="AJ165" s="4"/>
      <c r="AK165" s="4"/>
      <c r="AL165" s="4"/>
      <c r="AM165" s="4"/>
      <c r="AN165" s="4"/>
      <c r="AO165" s="4"/>
    </row>
    <row r="166" spans="2:41" ht="15">
      <c r="B166" s="17"/>
      <c r="R166" s="4"/>
      <c r="S166" s="4"/>
      <c r="T166" s="3"/>
      <c r="U166" s="8"/>
      <c r="V166" s="43"/>
      <c r="W166" s="4"/>
      <c r="X166" s="4"/>
      <c r="Y166" s="4"/>
      <c r="Z166" s="4"/>
      <c r="AA166" s="4"/>
      <c r="AB166" s="4"/>
      <c r="AC166" s="4"/>
      <c r="AD166" s="4"/>
      <c r="AE166" s="4"/>
      <c r="AF166" s="4"/>
      <c r="AG166" s="4"/>
      <c r="AH166" s="4"/>
      <c r="AI166" s="4"/>
      <c r="AJ166" s="4"/>
      <c r="AK166" s="4"/>
      <c r="AL166" s="4"/>
      <c r="AM166" s="4"/>
      <c r="AN166" s="4"/>
      <c r="AO166" s="4"/>
    </row>
    <row r="167" spans="2:41" ht="15">
      <c r="B167" s="17"/>
      <c r="R167" s="4"/>
      <c r="S167" s="4"/>
      <c r="T167" s="3"/>
      <c r="U167" s="8"/>
      <c r="V167" s="43"/>
      <c r="W167" s="4"/>
      <c r="X167" s="4"/>
      <c r="Y167" s="4"/>
      <c r="Z167" s="4"/>
      <c r="AA167" s="4"/>
      <c r="AB167" s="4"/>
      <c r="AC167" s="4"/>
      <c r="AD167" s="4"/>
      <c r="AE167" s="4"/>
      <c r="AF167" s="4"/>
      <c r="AG167" s="4"/>
      <c r="AH167" s="4"/>
      <c r="AI167" s="4"/>
      <c r="AJ167" s="4"/>
      <c r="AK167" s="4"/>
      <c r="AL167" s="4"/>
      <c r="AM167" s="4"/>
      <c r="AN167" s="4"/>
      <c r="AO167" s="4"/>
    </row>
    <row r="168" spans="2:41" ht="15">
      <c r="B168" s="17"/>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row>
    <row r="169" spans="2:41" ht="15">
      <c r="B169" s="17" t="s">
        <v>36</v>
      </c>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row>
    <row r="170" spans="2:41" ht="15">
      <c r="B170" s="17"/>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row>
    <row r="171" spans="18:41" ht="15">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row>
    <row r="172" spans="18:41" ht="15">
      <c r="R172" s="4"/>
      <c r="S172" s="4"/>
      <c r="T172" s="186"/>
      <c r="U172" s="186"/>
      <c r="V172" s="4"/>
      <c r="W172" s="4"/>
      <c r="X172" s="4"/>
      <c r="Y172" s="4"/>
      <c r="Z172" s="4"/>
      <c r="AA172" s="4"/>
      <c r="AB172" s="4"/>
      <c r="AC172" s="4"/>
      <c r="AD172" s="4"/>
      <c r="AE172" s="4"/>
      <c r="AF172" s="4"/>
      <c r="AG172" s="4"/>
      <c r="AH172" s="4"/>
      <c r="AI172" s="4"/>
      <c r="AJ172" s="4"/>
      <c r="AK172" s="4"/>
      <c r="AL172" s="4"/>
      <c r="AM172" s="4"/>
      <c r="AN172" s="4"/>
      <c r="AO172" s="4"/>
    </row>
    <row r="173" spans="2:41" ht="15.75">
      <c r="B173" s="17" t="s">
        <v>37</v>
      </c>
      <c r="C173" s="195" t="s">
        <v>237</v>
      </c>
      <c r="D173" s="195"/>
      <c r="E173" s="195"/>
      <c r="F173" s="195"/>
      <c r="G173" s="195"/>
      <c r="H173" s="195"/>
      <c r="I173" s="195"/>
      <c r="J173" s="195"/>
      <c r="K173" s="195"/>
      <c r="L173" s="195"/>
      <c r="M173" s="195"/>
      <c r="N173" s="195"/>
      <c r="O173" s="195"/>
      <c r="R173" s="4"/>
      <c r="S173" s="4"/>
      <c r="T173" s="8"/>
      <c r="U173" s="8"/>
      <c r="V173" s="43"/>
      <c r="W173" s="4"/>
      <c r="X173" s="4"/>
      <c r="Y173" s="4"/>
      <c r="Z173" s="4"/>
      <c r="AA173" s="4"/>
      <c r="AB173" s="4"/>
      <c r="AC173" s="4"/>
      <c r="AD173" s="4"/>
      <c r="AE173" s="4"/>
      <c r="AF173" s="4"/>
      <c r="AG173" s="4"/>
      <c r="AH173" s="4"/>
      <c r="AI173" s="4"/>
      <c r="AJ173" s="4"/>
      <c r="AK173" s="4"/>
      <c r="AL173" s="4"/>
      <c r="AM173" s="4"/>
      <c r="AN173" s="4"/>
      <c r="AO173" s="4"/>
    </row>
    <row r="174" spans="2:41" ht="15">
      <c r="B174" s="17"/>
      <c r="C174" s="194" t="s">
        <v>50</v>
      </c>
      <c r="D174" s="194"/>
      <c r="E174" s="194"/>
      <c r="F174" s="194"/>
      <c r="G174" s="194"/>
      <c r="H174" s="194"/>
      <c r="I174" s="194"/>
      <c r="J174" s="194"/>
      <c r="K174" s="194"/>
      <c r="L174" s="194"/>
      <c r="M174" s="194"/>
      <c r="N174" s="194"/>
      <c r="O174" s="194"/>
      <c r="R174" s="4"/>
      <c r="S174" s="4"/>
      <c r="T174" s="8"/>
      <c r="U174" s="8"/>
      <c r="V174" s="43"/>
      <c r="W174" s="4"/>
      <c r="X174" s="4"/>
      <c r="Y174" s="4"/>
      <c r="Z174" s="4"/>
      <c r="AA174" s="4"/>
      <c r="AB174" s="4"/>
      <c r="AC174" s="4"/>
      <c r="AD174" s="4"/>
      <c r="AE174" s="4"/>
      <c r="AF174" s="4"/>
      <c r="AG174" s="4"/>
      <c r="AH174" s="4"/>
      <c r="AI174" s="4"/>
      <c r="AJ174" s="4"/>
      <c r="AK174" s="4"/>
      <c r="AL174" s="4"/>
      <c r="AM174" s="4"/>
      <c r="AN174" s="4"/>
      <c r="AO174" s="4"/>
    </row>
    <row r="175" spans="2:41" ht="15">
      <c r="B175" s="17"/>
      <c r="C175" s="194"/>
      <c r="D175" s="194"/>
      <c r="E175" s="194"/>
      <c r="F175" s="194"/>
      <c r="G175" s="194"/>
      <c r="H175" s="194"/>
      <c r="I175" s="194"/>
      <c r="J175" s="194"/>
      <c r="K175" s="194"/>
      <c r="L175" s="194"/>
      <c r="M175" s="194"/>
      <c r="N175" s="194"/>
      <c r="O175" s="194"/>
      <c r="R175" s="4"/>
      <c r="S175" s="4"/>
      <c r="T175" s="8"/>
      <c r="U175" s="8"/>
      <c r="V175" s="43"/>
      <c r="W175" s="4"/>
      <c r="X175" s="4"/>
      <c r="Y175" s="4"/>
      <c r="Z175" s="4"/>
      <c r="AA175" s="4"/>
      <c r="AB175" s="4"/>
      <c r="AC175" s="4"/>
      <c r="AD175" s="4"/>
      <c r="AE175" s="4"/>
      <c r="AF175" s="4"/>
      <c r="AG175" s="4"/>
      <c r="AH175" s="4"/>
      <c r="AI175" s="4"/>
      <c r="AJ175" s="4"/>
      <c r="AK175" s="4"/>
      <c r="AL175" s="4"/>
      <c r="AM175" s="4"/>
      <c r="AN175" s="4"/>
      <c r="AO175" s="4"/>
    </row>
    <row r="176" spans="18:41" ht="15">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row>
    <row r="177" spans="2:41" ht="15.75">
      <c r="B177" s="17" t="s">
        <v>38</v>
      </c>
      <c r="C177" s="2" t="s">
        <v>190</v>
      </c>
      <c r="D177" s="41"/>
      <c r="E177" s="41"/>
      <c r="F177" s="41"/>
      <c r="G177" s="41"/>
      <c r="H177" s="41"/>
      <c r="I177" s="41"/>
      <c r="J177" s="41"/>
      <c r="K177" s="41"/>
      <c r="L177" s="41"/>
      <c r="M177" s="41"/>
      <c r="N177" s="41"/>
      <c r="O177" s="41"/>
      <c r="P177" s="41"/>
      <c r="Q177" s="41"/>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row>
    <row r="178" spans="3:41" ht="15">
      <c r="C178" s="41" t="s">
        <v>274</v>
      </c>
      <c r="D178" s="41"/>
      <c r="E178" s="41"/>
      <c r="F178" s="41"/>
      <c r="G178" s="41"/>
      <c r="H178" s="41"/>
      <c r="I178" s="41"/>
      <c r="J178" s="41"/>
      <c r="K178" s="41"/>
      <c r="L178" s="41"/>
      <c r="M178" s="41"/>
      <c r="N178" s="41"/>
      <c r="O178" s="41"/>
      <c r="P178" s="41"/>
      <c r="Q178" s="41"/>
      <c r="R178" s="4"/>
      <c r="S178" s="4"/>
      <c r="T178" s="12"/>
      <c r="U178" s="12"/>
      <c r="V178" s="4"/>
      <c r="W178" s="4"/>
      <c r="X178" s="4"/>
      <c r="Y178" s="4"/>
      <c r="Z178" s="4"/>
      <c r="AA178" s="4"/>
      <c r="AB178" s="4"/>
      <c r="AC178" s="4"/>
      <c r="AD178" s="4"/>
      <c r="AE178" s="4"/>
      <c r="AF178" s="4"/>
      <c r="AG178" s="4"/>
      <c r="AH178" s="4"/>
      <c r="AI178" s="4"/>
      <c r="AJ178" s="4"/>
      <c r="AK178" s="4"/>
      <c r="AL178" s="4"/>
      <c r="AM178" s="4"/>
      <c r="AN178" s="4"/>
      <c r="AO178" s="4"/>
    </row>
    <row r="179" spans="3:41" ht="15">
      <c r="C179" s="41"/>
      <c r="D179" s="41"/>
      <c r="E179" s="41"/>
      <c r="F179" s="41"/>
      <c r="G179" s="41"/>
      <c r="H179" s="41"/>
      <c r="I179" s="41"/>
      <c r="J179" s="41"/>
      <c r="K179" s="41"/>
      <c r="L179" s="41"/>
      <c r="M179" s="41"/>
      <c r="N179" s="41"/>
      <c r="O179" s="41"/>
      <c r="P179" s="41"/>
      <c r="Q179" s="41"/>
      <c r="R179" s="4"/>
      <c r="S179" s="4"/>
      <c r="T179" s="3"/>
      <c r="U179" s="8"/>
      <c r="V179" s="43"/>
      <c r="W179" s="4"/>
      <c r="X179" s="4"/>
      <c r="Y179" s="4"/>
      <c r="Z179" s="4"/>
      <c r="AA179" s="4"/>
      <c r="AB179" s="4"/>
      <c r="AC179" s="4"/>
      <c r="AD179" s="4"/>
      <c r="AE179" s="4"/>
      <c r="AF179" s="4"/>
      <c r="AG179" s="4"/>
      <c r="AH179" s="4"/>
      <c r="AI179" s="4"/>
      <c r="AJ179" s="4"/>
      <c r="AK179" s="4"/>
      <c r="AL179" s="4"/>
      <c r="AM179" s="4"/>
      <c r="AN179" s="4"/>
      <c r="AO179" s="4"/>
    </row>
    <row r="180" spans="3:41" ht="15">
      <c r="C180" s="41"/>
      <c r="D180" s="41"/>
      <c r="E180" s="41"/>
      <c r="F180" s="41"/>
      <c r="G180" s="41"/>
      <c r="H180" s="41"/>
      <c r="I180" s="41"/>
      <c r="J180" s="41"/>
      <c r="K180" s="41"/>
      <c r="L180" s="41"/>
      <c r="M180" s="41"/>
      <c r="N180" s="41"/>
      <c r="O180" s="41"/>
      <c r="P180" s="41"/>
      <c r="Q180" s="41"/>
      <c r="R180" s="4"/>
      <c r="S180" s="4"/>
      <c r="T180" s="3"/>
      <c r="U180" s="8"/>
      <c r="V180" s="43"/>
      <c r="W180" s="4"/>
      <c r="X180" s="4"/>
      <c r="Y180" s="4"/>
      <c r="Z180" s="4"/>
      <c r="AA180" s="4"/>
      <c r="AB180" s="4"/>
      <c r="AC180" s="4"/>
      <c r="AD180" s="4"/>
      <c r="AE180" s="4"/>
      <c r="AF180" s="4"/>
      <c r="AG180" s="4"/>
      <c r="AH180" s="4"/>
      <c r="AI180" s="4"/>
      <c r="AJ180" s="4"/>
      <c r="AK180" s="4"/>
      <c r="AL180" s="4"/>
      <c r="AM180" s="4"/>
      <c r="AN180" s="4"/>
      <c r="AO180" s="4"/>
    </row>
    <row r="181" spans="3:41" ht="15">
      <c r="C181" s="41"/>
      <c r="D181" s="41"/>
      <c r="E181" s="41"/>
      <c r="F181" s="41"/>
      <c r="G181" s="41"/>
      <c r="H181" s="41"/>
      <c r="I181" s="1" t="s">
        <v>214</v>
      </c>
      <c r="J181" s="41"/>
      <c r="K181" s="41"/>
      <c r="L181" s="41"/>
      <c r="M181" s="1" t="s">
        <v>55</v>
      </c>
      <c r="N181" s="1"/>
      <c r="O181" s="41"/>
      <c r="P181" s="41"/>
      <c r="Q181" s="41"/>
      <c r="R181" s="4"/>
      <c r="S181" s="4"/>
      <c r="T181" s="12"/>
      <c r="U181" s="12"/>
      <c r="V181" s="43"/>
      <c r="W181" s="4"/>
      <c r="X181" s="4"/>
      <c r="Y181" s="4"/>
      <c r="Z181" s="4"/>
      <c r="AA181" s="4"/>
      <c r="AB181" s="4"/>
      <c r="AC181" s="4"/>
      <c r="AD181" s="4"/>
      <c r="AE181" s="4"/>
      <c r="AF181" s="4"/>
      <c r="AG181" s="4"/>
      <c r="AH181" s="4"/>
      <c r="AI181" s="4"/>
      <c r="AJ181" s="4"/>
      <c r="AK181" s="4"/>
      <c r="AL181" s="4"/>
      <c r="AM181" s="4"/>
      <c r="AN181" s="4"/>
      <c r="AO181" s="4"/>
    </row>
    <row r="182" spans="3:41" ht="15">
      <c r="C182" s="41"/>
      <c r="D182" s="41"/>
      <c r="E182" s="41"/>
      <c r="F182" s="41"/>
      <c r="G182" s="41"/>
      <c r="H182" s="41"/>
      <c r="I182" s="1" t="s">
        <v>215</v>
      </c>
      <c r="J182" s="41"/>
      <c r="K182" s="41"/>
      <c r="L182" s="41"/>
      <c r="M182" s="1" t="s">
        <v>216</v>
      </c>
      <c r="N182" s="1"/>
      <c r="O182" s="41"/>
      <c r="P182" s="41"/>
      <c r="Q182" s="41"/>
      <c r="R182" s="4"/>
      <c r="S182" s="4"/>
      <c r="T182" s="3"/>
      <c r="U182" s="8"/>
      <c r="V182" s="43"/>
      <c r="W182" s="4"/>
      <c r="X182" s="4"/>
      <c r="Y182" s="4"/>
      <c r="Z182" s="4"/>
      <c r="AA182" s="4"/>
      <c r="AB182" s="4"/>
      <c r="AC182" s="4"/>
      <c r="AD182" s="4"/>
      <c r="AE182" s="4"/>
      <c r="AF182" s="4"/>
      <c r="AG182" s="4"/>
      <c r="AH182" s="4"/>
      <c r="AI182" s="4"/>
      <c r="AJ182" s="4"/>
      <c r="AK182" s="4"/>
      <c r="AL182" s="4"/>
      <c r="AM182" s="4"/>
      <c r="AN182" s="4"/>
      <c r="AO182" s="4"/>
    </row>
    <row r="183" spans="3:41" ht="15">
      <c r="C183" s="41"/>
      <c r="D183" s="41"/>
      <c r="E183" s="41"/>
      <c r="F183" s="41"/>
      <c r="G183" s="41"/>
      <c r="H183" s="41"/>
      <c r="I183" s="10" t="s">
        <v>185</v>
      </c>
      <c r="J183" s="41"/>
      <c r="K183" s="41"/>
      <c r="L183" s="41"/>
      <c r="M183" s="10" t="s">
        <v>185</v>
      </c>
      <c r="N183" s="10"/>
      <c r="O183" s="41"/>
      <c r="P183" s="41"/>
      <c r="Q183" s="41"/>
      <c r="R183" s="4"/>
      <c r="S183" s="4"/>
      <c r="T183" s="8"/>
      <c r="U183" s="8"/>
      <c r="V183" s="4"/>
      <c r="W183" s="4"/>
      <c r="X183" s="4"/>
      <c r="Y183" s="4"/>
      <c r="Z183" s="4"/>
      <c r="AA183" s="4"/>
      <c r="AB183" s="4"/>
      <c r="AC183" s="4"/>
      <c r="AD183" s="4"/>
      <c r="AE183" s="4"/>
      <c r="AF183" s="4"/>
      <c r="AG183" s="4"/>
      <c r="AH183" s="4"/>
      <c r="AI183" s="4"/>
      <c r="AJ183" s="4"/>
      <c r="AK183" s="4"/>
      <c r="AL183" s="4"/>
      <c r="AM183" s="4"/>
      <c r="AN183" s="4"/>
      <c r="AO183" s="4"/>
    </row>
    <row r="184" spans="2:41" ht="15">
      <c r="B184" s="17"/>
      <c r="C184" s="41"/>
      <c r="D184" s="41"/>
      <c r="E184" s="41"/>
      <c r="F184" s="41"/>
      <c r="G184" s="41"/>
      <c r="H184" s="41"/>
      <c r="I184" s="41"/>
      <c r="J184" s="41"/>
      <c r="K184" s="41"/>
      <c r="L184" s="41"/>
      <c r="M184" s="41"/>
      <c r="N184" s="41"/>
      <c r="O184" s="41"/>
      <c r="P184" s="41"/>
      <c r="Q184" s="41"/>
      <c r="R184" s="4"/>
      <c r="S184" s="4"/>
      <c r="T184" s="8"/>
      <c r="U184" s="8"/>
      <c r="V184" s="4"/>
      <c r="W184" s="4"/>
      <c r="X184" s="4"/>
      <c r="Y184" s="4"/>
      <c r="Z184" s="4"/>
      <c r="AA184" s="4"/>
      <c r="AB184" s="4"/>
      <c r="AC184" s="4"/>
      <c r="AD184" s="4"/>
      <c r="AE184" s="4"/>
      <c r="AF184" s="4"/>
      <c r="AG184" s="4"/>
      <c r="AH184" s="4"/>
      <c r="AI184" s="4"/>
      <c r="AJ184" s="4"/>
      <c r="AK184" s="4"/>
      <c r="AL184" s="4"/>
      <c r="AM184" s="4"/>
      <c r="AN184" s="4"/>
      <c r="AO184" s="4"/>
    </row>
    <row r="185" spans="2:41" ht="15">
      <c r="B185" s="17"/>
      <c r="C185" s="41" t="s">
        <v>275</v>
      </c>
      <c r="D185" s="41"/>
      <c r="E185" s="41"/>
      <c r="F185" s="41"/>
      <c r="G185" s="41"/>
      <c r="H185" s="63"/>
      <c r="I185" s="126">
        <v>650907</v>
      </c>
      <c r="J185" s="41"/>
      <c r="K185" s="41"/>
      <c r="L185" s="63"/>
      <c r="M185" s="63">
        <v>1299731</v>
      </c>
      <c r="N185" s="63"/>
      <c r="O185" s="41"/>
      <c r="P185" s="41"/>
      <c r="Q185" s="41"/>
      <c r="R185" s="4"/>
      <c r="S185" s="4"/>
      <c r="T185" s="187"/>
      <c r="U185" s="187"/>
      <c r="V185" s="4"/>
      <c r="W185" s="4"/>
      <c r="X185" s="4"/>
      <c r="Y185" s="4"/>
      <c r="Z185" s="4"/>
      <c r="AA185" s="4"/>
      <c r="AB185" s="4"/>
      <c r="AC185" s="4"/>
      <c r="AD185" s="4"/>
      <c r="AE185" s="4"/>
      <c r="AF185" s="4"/>
      <c r="AG185" s="4"/>
      <c r="AH185" s="4"/>
      <c r="AI185" s="4"/>
      <c r="AJ185" s="4"/>
      <c r="AK185" s="4"/>
      <c r="AL185" s="4"/>
      <c r="AM185" s="4"/>
      <c r="AN185" s="4"/>
      <c r="AO185" s="4"/>
    </row>
    <row r="186" spans="2:41" ht="15">
      <c r="B186" s="17"/>
      <c r="C186" s="41" t="s">
        <v>68</v>
      </c>
      <c r="D186" s="41"/>
      <c r="E186" s="41"/>
      <c r="F186" s="41"/>
      <c r="G186" s="41"/>
      <c r="H186" s="63"/>
      <c r="I186" s="126">
        <v>17872</v>
      </c>
      <c r="J186" s="41"/>
      <c r="K186" s="41"/>
      <c r="L186" s="63"/>
      <c r="M186" s="63">
        <v>45680</v>
      </c>
      <c r="N186" s="63"/>
      <c r="O186" s="41"/>
      <c r="P186" s="41"/>
      <c r="Q186" s="41"/>
      <c r="R186" s="4"/>
      <c r="S186" s="4"/>
      <c r="T186" s="12"/>
      <c r="U186" s="12"/>
      <c r="V186" s="4"/>
      <c r="W186" s="4"/>
      <c r="X186" s="4"/>
      <c r="Y186" s="4"/>
      <c r="Z186" s="4"/>
      <c r="AA186" s="4"/>
      <c r="AB186" s="4"/>
      <c r="AC186" s="4"/>
      <c r="AD186" s="4"/>
      <c r="AE186" s="4"/>
      <c r="AF186" s="4"/>
      <c r="AG186" s="4"/>
      <c r="AH186" s="4"/>
      <c r="AI186" s="4"/>
      <c r="AJ186" s="4"/>
      <c r="AK186" s="4"/>
      <c r="AL186" s="4"/>
      <c r="AM186" s="4"/>
      <c r="AN186" s="4"/>
      <c r="AO186" s="4"/>
    </row>
    <row r="187" spans="2:41" ht="15">
      <c r="B187" s="17"/>
      <c r="C187" s="41"/>
      <c r="D187" s="41"/>
      <c r="E187" s="41"/>
      <c r="F187" s="41"/>
      <c r="G187" s="41"/>
      <c r="H187" s="63"/>
      <c r="I187" s="41"/>
      <c r="J187" s="41"/>
      <c r="K187" s="41"/>
      <c r="L187" s="63"/>
      <c r="M187" s="63"/>
      <c r="N187" s="63"/>
      <c r="O187" s="41"/>
      <c r="P187" s="41"/>
      <c r="Q187" s="41"/>
      <c r="R187" s="4"/>
      <c r="S187" s="4"/>
      <c r="T187" s="34"/>
      <c r="U187" s="8"/>
      <c r="V187" s="43"/>
      <c r="W187" s="4"/>
      <c r="X187" s="4"/>
      <c r="Y187" s="4"/>
      <c r="Z187" s="4"/>
      <c r="AA187" s="4"/>
      <c r="AB187" s="4"/>
      <c r="AC187" s="4"/>
      <c r="AD187" s="4"/>
      <c r="AE187" s="4"/>
      <c r="AF187" s="4"/>
      <c r="AG187" s="4"/>
      <c r="AH187" s="4"/>
      <c r="AI187" s="4"/>
      <c r="AJ187" s="4"/>
      <c r="AK187" s="4"/>
      <c r="AL187" s="4"/>
      <c r="AM187" s="4"/>
      <c r="AN187" s="4"/>
      <c r="AO187" s="4"/>
    </row>
    <row r="188" spans="2:41" ht="15.75" thickBot="1">
      <c r="B188" s="17"/>
      <c r="C188" s="41"/>
      <c r="D188" s="41"/>
      <c r="E188" s="41"/>
      <c r="F188" s="41"/>
      <c r="G188" s="41"/>
      <c r="I188" s="125">
        <f>SUM(I185:I187)</f>
        <v>668779</v>
      </c>
      <c r="J188" s="41"/>
      <c r="K188" s="41"/>
      <c r="M188" s="125">
        <f>SUM(M185:M187)</f>
        <v>1345411</v>
      </c>
      <c r="N188" s="64"/>
      <c r="O188" s="41"/>
      <c r="P188" s="41"/>
      <c r="Q188" s="41"/>
      <c r="R188" s="4"/>
      <c r="S188" s="4"/>
      <c r="T188" s="8"/>
      <c r="U188" s="8"/>
      <c r="V188" s="43"/>
      <c r="W188" s="4"/>
      <c r="X188" s="4"/>
      <c r="Y188" s="4"/>
      <c r="Z188" s="4"/>
      <c r="AA188" s="4"/>
      <c r="AB188" s="4"/>
      <c r="AC188" s="4"/>
      <c r="AD188" s="4"/>
      <c r="AE188" s="4"/>
      <c r="AF188" s="4"/>
      <c r="AG188" s="4"/>
      <c r="AH188" s="4"/>
      <c r="AI188" s="4"/>
      <c r="AJ188" s="4"/>
      <c r="AK188" s="4"/>
      <c r="AL188" s="4"/>
      <c r="AM188" s="4"/>
      <c r="AN188" s="4"/>
      <c r="AO188" s="4"/>
    </row>
    <row r="189" spans="2:41" ht="15.75" thickTop="1">
      <c r="B189" s="17"/>
      <c r="C189" s="41"/>
      <c r="D189" s="41"/>
      <c r="E189" s="41"/>
      <c r="F189" s="41"/>
      <c r="G189" s="41"/>
      <c r="H189" s="64"/>
      <c r="I189" s="41"/>
      <c r="J189" s="41"/>
      <c r="K189" s="41"/>
      <c r="L189" s="64"/>
      <c r="M189" s="64"/>
      <c r="N189" s="64"/>
      <c r="O189" s="41"/>
      <c r="P189" s="41"/>
      <c r="Q189" s="41"/>
      <c r="R189" s="4"/>
      <c r="S189" s="4"/>
      <c r="T189" s="8"/>
      <c r="U189" s="8"/>
      <c r="V189" s="43"/>
      <c r="W189" s="4"/>
      <c r="X189" s="4"/>
      <c r="Y189" s="4"/>
      <c r="Z189" s="4"/>
      <c r="AA189" s="4"/>
      <c r="AB189" s="4"/>
      <c r="AC189" s="4"/>
      <c r="AD189" s="4"/>
      <c r="AE189" s="4"/>
      <c r="AF189" s="4"/>
      <c r="AG189" s="4"/>
      <c r="AH189" s="4"/>
      <c r="AI189" s="4"/>
      <c r="AJ189" s="4"/>
      <c r="AK189" s="4"/>
      <c r="AL189" s="4"/>
      <c r="AM189" s="4"/>
      <c r="AN189" s="4"/>
      <c r="AO189" s="4"/>
    </row>
    <row r="190" spans="2:41" ht="15">
      <c r="B190" s="17"/>
      <c r="N190" s="64"/>
      <c r="O190" s="41"/>
      <c r="P190" s="41"/>
      <c r="Q190" s="41"/>
      <c r="R190" s="4"/>
      <c r="S190" s="4"/>
      <c r="T190" s="8"/>
      <c r="U190" s="4"/>
      <c r="V190" s="4"/>
      <c r="W190" s="4"/>
      <c r="X190" s="4"/>
      <c r="Y190" s="4"/>
      <c r="Z190" s="4"/>
      <c r="AA190" s="4"/>
      <c r="AB190" s="4"/>
      <c r="AC190" s="4"/>
      <c r="AD190" s="4"/>
      <c r="AE190" s="4"/>
      <c r="AF190" s="4"/>
      <c r="AG190" s="4"/>
      <c r="AH190" s="4"/>
      <c r="AI190" s="4"/>
      <c r="AJ190" s="4"/>
      <c r="AK190" s="4"/>
      <c r="AL190" s="4"/>
      <c r="AM190" s="4"/>
      <c r="AN190" s="4"/>
      <c r="AO190" s="4"/>
    </row>
    <row r="191" spans="2:41" ht="15">
      <c r="B191" s="17"/>
      <c r="N191" s="64"/>
      <c r="O191" s="41"/>
      <c r="P191" s="41"/>
      <c r="Q191" s="41"/>
      <c r="R191" s="4"/>
      <c r="S191" s="4"/>
      <c r="T191" s="187"/>
      <c r="U191" s="4"/>
      <c r="V191" s="4"/>
      <c r="W191" s="4"/>
      <c r="X191" s="4"/>
      <c r="Y191" s="4"/>
      <c r="Z191" s="4"/>
      <c r="AA191" s="4"/>
      <c r="AB191" s="4"/>
      <c r="AC191" s="4"/>
      <c r="AD191" s="4"/>
      <c r="AE191" s="4"/>
      <c r="AF191" s="4"/>
      <c r="AG191" s="4"/>
      <c r="AH191" s="4"/>
      <c r="AI191" s="4"/>
      <c r="AJ191" s="4"/>
      <c r="AK191" s="4"/>
      <c r="AL191" s="4"/>
      <c r="AM191" s="4"/>
      <c r="AN191" s="4"/>
      <c r="AO191" s="4"/>
    </row>
    <row r="192" spans="2:41" ht="15">
      <c r="B192" s="17"/>
      <c r="N192" s="64"/>
      <c r="O192" s="41"/>
      <c r="P192" s="41"/>
      <c r="Q192" s="41"/>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row>
    <row r="193" spans="2:41" ht="15">
      <c r="B193" s="17"/>
      <c r="N193" s="64"/>
      <c r="O193" s="41"/>
      <c r="P193" s="41"/>
      <c r="Q193" s="41"/>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row>
    <row r="194" spans="2:41" ht="15">
      <c r="B194" s="17"/>
      <c r="N194" s="64"/>
      <c r="O194" s="41"/>
      <c r="P194" s="41"/>
      <c r="Q194" s="41"/>
      <c r="R194" s="4"/>
      <c r="S194" s="3"/>
      <c r="T194" s="4"/>
      <c r="U194" s="4"/>
      <c r="V194" s="4"/>
      <c r="W194" s="4"/>
      <c r="X194" s="4"/>
      <c r="Y194" s="4"/>
      <c r="Z194" s="4"/>
      <c r="AA194" s="4"/>
      <c r="AB194" s="4"/>
      <c r="AC194" s="4"/>
      <c r="AD194" s="4"/>
      <c r="AE194" s="4"/>
      <c r="AF194" s="4"/>
      <c r="AG194" s="4"/>
      <c r="AH194" s="4"/>
      <c r="AI194" s="4"/>
      <c r="AJ194" s="4"/>
      <c r="AK194" s="4"/>
      <c r="AL194" s="4"/>
      <c r="AM194" s="4"/>
      <c r="AN194" s="4"/>
      <c r="AO194" s="4"/>
    </row>
    <row r="195" spans="2:41" ht="15">
      <c r="B195" s="17" t="s">
        <v>39</v>
      </c>
      <c r="N195" s="64"/>
      <c r="O195" s="41"/>
      <c r="P195" s="41"/>
      <c r="Q195" s="41"/>
      <c r="R195" s="4"/>
      <c r="S195" s="3"/>
      <c r="T195" s="4"/>
      <c r="U195" s="4"/>
      <c r="V195" s="4"/>
      <c r="W195" s="4"/>
      <c r="X195" s="4"/>
      <c r="Y195" s="4"/>
      <c r="Z195" s="4"/>
      <c r="AA195" s="4"/>
      <c r="AB195" s="4"/>
      <c r="AC195" s="4"/>
      <c r="AD195" s="4"/>
      <c r="AE195" s="4"/>
      <c r="AF195" s="4"/>
      <c r="AG195" s="4"/>
      <c r="AH195" s="4"/>
      <c r="AI195" s="4"/>
      <c r="AJ195" s="4"/>
      <c r="AK195" s="4"/>
      <c r="AL195" s="4"/>
      <c r="AM195" s="4"/>
      <c r="AN195" s="4"/>
      <c r="AO195" s="4"/>
    </row>
    <row r="196" spans="2:41" ht="15">
      <c r="B196" s="17"/>
      <c r="R196" s="4"/>
      <c r="S196" s="8"/>
      <c r="T196" s="4"/>
      <c r="U196" s="4"/>
      <c r="V196" s="4"/>
      <c r="W196" s="4"/>
      <c r="X196" s="4"/>
      <c r="Y196" s="4"/>
      <c r="Z196" s="4"/>
      <c r="AA196" s="4"/>
      <c r="AB196" s="4"/>
      <c r="AC196" s="4"/>
      <c r="AD196" s="4"/>
      <c r="AE196" s="4"/>
      <c r="AF196" s="4"/>
      <c r="AG196" s="4"/>
      <c r="AH196" s="4"/>
      <c r="AI196" s="4"/>
      <c r="AJ196" s="4"/>
      <c r="AK196" s="4"/>
      <c r="AL196" s="4"/>
      <c r="AM196" s="4"/>
      <c r="AN196" s="4"/>
      <c r="AO196" s="4"/>
    </row>
    <row r="197" spans="2:41" ht="15">
      <c r="B197" t="s">
        <v>100</v>
      </c>
      <c r="C197" s="194" t="s">
        <v>110</v>
      </c>
      <c r="D197" s="194"/>
      <c r="E197" s="194"/>
      <c r="F197" s="194"/>
      <c r="G197" s="194"/>
      <c r="H197" s="194"/>
      <c r="I197" s="194"/>
      <c r="J197" s="194"/>
      <c r="K197" s="194"/>
      <c r="L197" s="194"/>
      <c r="M197" s="194"/>
      <c r="N197" s="194"/>
      <c r="O197" s="194"/>
      <c r="P197" s="41"/>
      <c r="Q197" s="41"/>
      <c r="R197" s="4"/>
      <c r="S197" s="8"/>
      <c r="T197" s="4"/>
      <c r="U197" s="4"/>
      <c r="V197" s="4"/>
      <c r="W197" s="4"/>
      <c r="X197" s="4"/>
      <c r="Y197" s="4"/>
      <c r="Z197" s="4"/>
      <c r="AA197" s="4"/>
      <c r="AB197" s="4"/>
      <c r="AC197" s="4"/>
      <c r="AD197" s="4"/>
      <c r="AE197" s="4"/>
      <c r="AF197" s="4"/>
      <c r="AG197" s="4"/>
      <c r="AH197" s="4"/>
      <c r="AI197" s="4"/>
      <c r="AJ197" s="4"/>
      <c r="AK197" s="4"/>
      <c r="AL197" s="4"/>
      <c r="AM197" s="4"/>
      <c r="AN197" s="4"/>
      <c r="AO197" s="4"/>
    </row>
    <row r="198" spans="3:41" ht="15">
      <c r="C198" s="191"/>
      <c r="D198" s="191"/>
      <c r="E198" s="191"/>
      <c r="F198" s="191"/>
      <c r="G198" s="191"/>
      <c r="H198" s="191"/>
      <c r="I198" s="191"/>
      <c r="J198" s="191"/>
      <c r="K198" s="191"/>
      <c r="L198" s="191"/>
      <c r="M198" s="191"/>
      <c r="N198" s="191"/>
      <c r="O198" s="191"/>
      <c r="P198" s="114"/>
      <c r="Q198" s="114"/>
      <c r="R198" s="4"/>
      <c r="S198" s="4"/>
      <c r="T198" s="12"/>
      <c r="U198" s="12"/>
      <c r="V198" s="12"/>
      <c r="W198" s="12"/>
      <c r="X198" s="12"/>
      <c r="Y198" s="12"/>
      <c r="Z198" s="12"/>
      <c r="AA198" s="12"/>
      <c r="AB198" s="12"/>
      <c r="AC198" s="12"/>
      <c r="AD198" s="4"/>
      <c r="AE198" s="4"/>
      <c r="AF198" s="4"/>
      <c r="AG198" s="4"/>
      <c r="AH198" s="4"/>
      <c r="AI198" s="4"/>
      <c r="AJ198" s="4"/>
      <c r="AK198" s="4"/>
      <c r="AL198" s="4"/>
      <c r="AM198" s="4"/>
      <c r="AN198" s="4"/>
      <c r="AO198" s="4"/>
    </row>
    <row r="199" spans="3:41" ht="15" hidden="1">
      <c r="C199" s="41"/>
      <c r="D199" s="41"/>
      <c r="E199" s="41"/>
      <c r="F199" s="41"/>
      <c r="G199" s="41"/>
      <c r="H199" s="41"/>
      <c r="I199" s="1" t="s">
        <v>214</v>
      </c>
      <c r="J199" s="41"/>
      <c r="K199" s="41"/>
      <c r="L199" s="41"/>
      <c r="M199" s="1" t="s">
        <v>55</v>
      </c>
      <c r="N199" s="1"/>
      <c r="O199" s="41"/>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row>
    <row r="200" spans="3:41" ht="15" hidden="1">
      <c r="C200" s="41"/>
      <c r="D200" s="41"/>
      <c r="E200" s="41"/>
      <c r="F200" s="41"/>
      <c r="G200" s="41"/>
      <c r="H200" s="41"/>
      <c r="I200" s="1" t="s">
        <v>215</v>
      </c>
      <c r="J200" s="41"/>
      <c r="K200" s="41"/>
      <c r="L200" s="41"/>
      <c r="M200" s="1" t="s">
        <v>216</v>
      </c>
      <c r="N200" s="1"/>
      <c r="O200" s="41"/>
      <c r="R200" s="4"/>
      <c r="S200" s="4"/>
      <c r="T200" s="43"/>
      <c r="U200" s="43"/>
      <c r="V200" s="43"/>
      <c r="W200" s="43"/>
      <c r="X200" s="43"/>
      <c r="Y200" s="43"/>
      <c r="Z200" s="43"/>
      <c r="AA200" s="43"/>
      <c r="AB200" s="43"/>
      <c r="AC200" s="43"/>
      <c r="AD200" s="43"/>
      <c r="AE200" s="4"/>
      <c r="AF200" s="43"/>
      <c r="AG200" s="43"/>
      <c r="AH200" s="43"/>
      <c r="AI200" s="4"/>
      <c r="AJ200" s="43"/>
      <c r="AK200" s="43"/>
      <c r="AL200" s="43"/>
      <c r="AM200" s="4"/>
      <c r="AN200" s="4"/>
      <c r="AO200" s="4"/>
    </row>
    <row r="201" spans="3:41" ht="15" hidden="1">
      <c r="C201" s="41"/>
      <c r="D201" s="41"/>
      <c r="E201" s="41"/>
      <c r="F201" s="41"/>
      <c r="G201" s="41"/>
      <c r="H201" s="41"/>
      <c r="I201" s="10" t="s">
        <v>185</v>
      </c>
      <c r="J201" s="41"/>
      <c r="K201" s="41"/>
      <c r="L201" s="41"/>
      <c r="M201" s="10" t="s">
        <v>185</v>
      </c>
      <c r="N201" s="10"/>
      <c r="O201" s="41"/>
      <c r="R201" s="4"/>
      <c r="S201" s="4"/>
      <c r="T201" s="43"/>
      <c r="U201" s="43"/>
      <c r="V201" s="43"/>
      <c r="W201" s="43"/>
      <c r="X201" s="43"/>
      <c r="Y201" s="43"/>
      <c r="Z201" s="43"/>
      <c r="AA201" s="43"/>
      <c r="AB201" s="43"/>
      <c r="AC201" s="43"/>
      <c r="AD201" s="43"/>
      <c r="AE201" s="4"/>
      <c r="AF201" s="43"/>
      <c r="AG201" s="43"/>
      <c r="AH201" s="43"/>
      <c r="AI201" s="4"/>
      <c r="AJ201" s="43"/>
      <c r="AK201" s="43"/>
      <c r="AL201" s="43"/>
      <c r="AM201" s="4"/>
      <c r="AN201" s="4"/>
      <c r="AO201" s="4"/>
    </row>
    <row r="202" spans="3:41" ht="15" hidden="1">
      <c r="C202" s="41" t="s">
        <v>99</v>
      </c>
      <c r="D202" s="41"/>
      <c r="E202" s="41"/>
      <c r="F202" s="41"/>
      <c r="G202" s="41"/>
      <c r="H202" s="41"/>
      <c r="I202" s="178">
        <v>0</v>
      </c>
      <c r="J202" s="41"/>
      <c r="K202" s="41"/>
      <c r="L202" s="41"/>
      <c r="M202" s="175">
        <v>0</v>
      </c>
      <c r="N202" s="41"/>
      <c r="O202" s="41"/>
      <c r="R202" s="4"/>
      <c r="S202" s="4"/>
      <c r="T202" s="43"/>
      <c r="U202" s="43"/>
      <c r="V202" s="43"/>
      <c r="W202" s="43"/>
      <c r="X202" s="43"/>
      <c r="Y202" s="43"/>
      <c r="Z202" s="43"/>
      <c r="AA202" s="43"/>
      <c r="AB202" s="43"/>
      <c r="AC202" s="43"/>
      <c r="AD202" s="43"/>
      <c r="AE202" s="4"/>
      <c r="AF202" s="43"/>
      <c r="AG202" s="43"/>
      <c r="AH202" s="43"/>
      <c r="AI202" s="4"/>
      <c r="AJ202" s="43"/>
      <c r="AK202" s="43"/>
      <c r="AL202" s="43"/>
      <c r="AM202" s="4"/>
      <c r="AN202" s="4"/>
      <c r="AO202" s="4"/>
    </row>
    <row r="203" spans="3:41" ht="15" hidden="1">
      <c r="C203" s="41"/>
      <c r="D203" s="41"/>
      <c r="E203" s="41"/>
      <c r="F203" s="41"/>
      <c r="G203" s="41"/>
      <c r="H203" s="63"/>
      <c r="I203" s="126"/>
      <c r="J203" s="41"/>
      <c r="K203" s="41"/>
      <c r="L203" s="63"/>
      <c r="M203" s="63"/>
      <c r="N203" s="63"/>
      <c r="O203" s="41"/>
      <c r="R203" s="4"/>
      <c r="S203" s="4"/>
      <c r="T203" s="43"/>
      <c r="U203" s="43"/>
      <c r="V203" s="43"/>
      <c r="W203" s="43"/>
      <c r="X203" s="43"/>
      <c r="Y203" s="43"/>
      <c r="Z203" s="43"/>
      <c r="AA203" s="43"/>
      <c r="AB203" s="43"/>
      <c r="AC203" s="43"/>
      <c r="AD203" s="43"/>
      <c r="AE203" s="4"/>
      <c r="AF203" s="43"/>
      <c r="AG203" s="43"/>
      <c r="AH203" s="43"/>
      <c r="AI203" s="4"/>
      <c r="AJ203" s="43"/>
      <c r="AK203" s="43"/>
      <c r="AL203" s="43"/>
      <c r="AM203" s="4"/>
      <c r="AN203" s="4"/>
      <c r="AO203" s="4"/>
    </row>
    <row r="204" spans="3:41" ht="15" hidden="1">
      <c r="C204" s="41"/>
      <c r="D204" s="41"/>
      <c r="E204" s="41"/>
      <c r="F204" s="41"/>
      <c r="G204" s="41"/>
      <c r="H204" s="63"/>
      <c r="I204" s="126"/>
      <c r="J204" s="41"/>
      <c r="K204" s="41"/>
      <c r="L204" s="63"/>
      <c r="M204" s="63"/>
      <c r="N204" s="63"/>
      <c r="O204" s="41"/>
      <c r="R204" s="4"/>
      <c r="S204" s="4"/>
      <c r="T204" s="43"/>
      <c r="U204" s="43"/>
      <c r="V204" s="43"/>
      <c r="W204" s="43"/>
      <c r="X204" s="43"/>
      <c r="Y204" s="43"/>
      <c r="Z204" s="43"/>
      <c r="AA204" s="43"/>
      <c r="AB204" s="43"/>
      <c r="AC204" s="43"/>
      <c r="AD204" s="43"/>
      <c r="AE204" s="4"/>
      <c r="AF204" s="43"/>
      <c r="AG204" s="43"/>
      <c r="AH204" s="43"/>
      <c r="AI204" s="4"/>
      <c r="AJ204" s="43"/>
      <c r="AK204" s="43"/>
      <c r="AL204" s="43"/>
      <c r="AM204" s="4"/>
      <c r="AN204" s="4"/>
      <c r="AO204" s="4"/>
    </row>
    <row r="205" spans="6:41" ht="15">
      <c r="F205" s="4"/>
      <c r="G205" s="4"/>
      <c r="H205" s="4"/>
      <c r="I205" s="4"/>
      <c r="J205" s="4"/>
      <c r="K205" s="4"/>
      <c r="L205" s="8"/>
      <c r="M205" s="8"/>
      <c r="N205" s="8"/>
      <c r="R205" s="4"/>
      <c r="S205" s="4"/>
      <c r="T205" s="43"/>
      <c r="U205" s="43"/>
      <c r="V205" s="43"/>
      <c r="W205" s="43"/>
      <c r="X205" s="43"/>
      <c r="Y205" s="43"/>
      <c r="Z205" s="43"/>
      <c r="AA205" s="43"/>
      <c r="AB205" s="43"/>
      <c r="AC205" s="43"/>
      <c r="AD205" s="43"/>
      <c r="AE205" s="4"/>
      <c r="AF205" s="43"/>
      <c r="AG205" s="43"/>
      <c r="AH205" s="43"/>
      <c r="AI205" s="4"/>
      <c r="AJ205" s="43"/>
      <c r="AK205" s="43"/>
      <c r="AL205" s="43"/>
      <c r="AM205" s="4"/>
      <c r="AN205" s="4"/>
      <c r="AO205" s="4"/>
    </row>
    <row r="206" spans="18:41" ht="15">
      <c r="R206" s="4"/>
      <c r="S206" s="4"/>
      <c r="T206" s="43"/>
      <c r="U206" s="43"/>
      <c r="V206" s="43"/>
      <c r="W206" s="43"/>
      <c r="X206" s="43"/>
      <c r="Y206" s="43"/>
      <c r="Z206" s="43"/>
      <c r="AA206" s="43"/>
      <c r="AB206" s="43"/>
      <c r="AC206" s="43"/>
      <c r="AD206" s="43"/>
      <c r="AE206" s="4"/>
      <c r="AF206" s="43"/>
      <c r="AG206" s="43"/>
      <c r="AH206" s="43"/>
      <c r="AI206" s="4"/>
      <c r="AJ206" s="43"/>
      <c r="AK206" s="43"/>
      <c r="AL206" s="43"/>
      <c r="AM206" s="4"/>
      <c r="AN206" s="4"/>
      <c r="AO206" s="4"/>
    </row>
    <row r="207" spans="2:41" ht="15.75">
      <c r="B207" s="17" t="s">
        <v>40</v>
      </c>
      <c r="C207" s="2" t="s">
        <v>218</v>
      </c>
      <c r="R207" s="4"/>
      <c r="S207" s="4"/>
      <c r="T207" s="43"/>
      <c r="U207" s="43"/>
      <c r="V207" s="43"/>
      <c r="W207" s="43"/>
      <c r="X207" s="43"/>
      <c r="Y207" s="43"/>
      <c r="Z207" s="43"/>
      <c r="AA207" s="43"/>
      <c r="AB207" s="43"/>
      <c r="AC207" s="43"/>
      <c r="AD207" s="43"/>
      <c r="AE207" s="4"/>
      <c r="AF207" s="43"/>
      <c r="AG207" s="43"/>
      <c r="AH207" s="43"/>
      <c r="AI207" s="4"/>
      <c r="AJ207" s="43"/>
      <c r="AK207" s="43"/>
      <c r="AL207" s="43"/>
      <c r="AM207" s="4"/>
      <c r="AN207" s="4"/>
      <c r="AO207" s="4"/>
    </row>
    <row r="208" spans="2:41" ht="15.75">
      <c r="B208" s="17"/>
      <c r="C208" s="2"/>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row>
    <row r="209" spans="3:41" ht="15">
      <c r="C209" t="s">
        <v>199</v>
      </c>
      <c r="D209" t="s">
        <v>207</v>
      </c>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row>
    <row r="210" spans="18:41" ht="15">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row>
    <row r="211" spans="18:41" ht="15">
      <c r="R211" s="4"/>
      <c r="S211" s="4"/>
      <c r="T211" s="4"/>
      <c r="U211" s="12"/>
      <c r="V211" s="4"/>
      <c r="W211" s="4"/>
      <c r="X211" s="4"/>
      <c r="Y211" s="12"/>
      <c r="Z211" s="4"/>
      <c r="AA211" s="4"/>
      <c r="AB211" s="4"/>
      <c r="AC211" s="12"/>
      <c r="AD211" s="4"/>
      <c r="AE211" s="4"/>
      <c r="AF211" s="4"/>
      <c r="AG211" s="12"/>
      <c r="AH211" s="4"/>
      <c r="AI211" s="4"/>
      <c r="AJ211" s="4"/>
      <c r="AK211" s="12"/>
      <c r="AL211" s="4"/>
      <c r="AM211" s="4"/>
      <c r="AN211" s="4"/>
      <c r="AO211" s="4"/>
    </row>
    <row r="212" spans="3:41" ht="15">
      <c r="C212" s="4"/>
      <c r="D212" s="4"/>
      <c r="E212" s="4"/>
      <c r="F212" s="4"/>
      <c r="G212" s="4"/>
      <c r="H212" s="4"/>
      <c r="I212" s="12" t="s">
        <v>214</v>
      </c>
      <c r="J212" s="4"/>
      <c r="K212" s="4"/>
      <c r="L212" s="4"/>
      <c r="M212" s="1" t="s">
        <v>55</v>
      </c>
      <c r="R212" s="4"/>
      <c r="S212" s="4"/>
      <c r="T212" s="4"/>
      <c r="U212" s="12"/>
      <c r="V212" s="4"/>
      <c r="W212" s="4"/>
      <c r="X212" s="4"/>
      <c r="Y212" s="12"/>
      <c r="Z212" s="4"/>
      <c r="AA212" s="4"/>
      <c r="AB212" s="4"/>
      <c r="AC212" s="12"/>
      <c r="AD212" s="4"/>
      <c r="AE212" s="4"/>
      <c r="AF212" s="4"/>
      <c r="AG212" s="12"/>
      <c r="AH212" s="4"/>
      <c r="AI212" s="4"/>
      <c r="AJ212" s="4"/>
      <c r="AK212" s="12"/>
      <c r="AL212" s="4"/>
      <c r="AM212" s="4"/>
      <c r="AN212" s="4"/>
      <c r="AO212" s="4"/>
    </row>
    <row r="213" spans="6:41" ht="15">
      <c r="F213" s="4"/>
      <c r="G213" s="4"/>
      <c r="H213" s="4"/>
      <c r="I213" s="1" t="s">
        <v>215</v>
      </c>
      <c r="J213" s="4"/>
      <c r="K213" s="4"/>
      <c r="L213" s="4"/>
      <c r="M213" s="1" t="s">
        <v>216</v>
      </c>
      <c r="N213" s="4"/>
      <c r="R213" s="4"/>
      <c r="S213" s="4"/>
      <c r="T213" s="4"/>
      <c r="U213" s="12"/>
      <c r="V213" s="4"/>
      <c r="W213" s="4"/>
      <c r="X213" s="4"/>
      <c r="Y213" s="12"/>
      <c r="Z213" s="4"/>
      <c r="AA213" s="4"/>
      <c r="AB213" s="4"/>
      <c r="AC213" s="12"/>
      <c r="AD213" s="4"/>
      <c r="AE213" s="4"/>
      <c r="AF213" s="4"/>
      <c r="AG213" s="12"/>
      <c r="AH213" s="4"/>
      <c r="AI213" s="4"/>
      <c r="AJ213" s="4"/>
      <c r="AK213" s="12"/>
      <c r="AL213" s="4"/>
      <c r="AM213" s="4"/>
      <c r="AN213" s="4"/>
      <c r="AO213" s="4"/>
    </row>
    <row r="214" spans="6:41" ht="15">
      <c r="F214" s="4"/>
      <c r="G214" s="4"/>
      <c r="H214" s="4"/>
      <c r="I214" s="12" t="s">
        <v>185</v>
      </c>
      <c r="J214" s="4"/>
      <c r="K214" s="4"/>
      <c r="L214" s="4"/>
      <c r="M214" s="12" t="s">
        <v>185</v>
      </c>
      <c r="N214" s="12"/>
      <c r="R214" s="4"/>
      <c r="S214" s="4"/>
      <c r="T214" s="4"/>
      <c r="U214" s="12"/>
      <c r="V214" s="4"/>
      <c r="W214" s="4"/>
      <c r="X214" s="4"/>
      <c r="Y214" s="12"/>
      <c r="Z214" s="4"/>
      <c r="AA214" s="4"/>
      <c r="AB214" s="4"/>
      <c r="AC214" s="12"/>
      <c r="AD214" s="4"/>
      <c r="AE214" s="4"/>
      <c r="AF214" s="4"/>
      <c r="AG214" s="12"/>
      <c r="AH214" s="4"/>
      <c r="AI214" s="4"/>
      <c r="AJ214" s="4"/>
      <c r="AK214" s="12"/>
      <c r="AL214" s="4"/>
      <c r="AM214" s="4"/>
      <c r="AN214" s="4"/>
      <c r="AO214" s="4"/>
    </row>
    <row r="215" spans="4:41" ht="15">
      <c r="D215" s="4" t="s">
        <v>111</v>
      </c>
      <c r="G215" s="4"/>
      <c r="H215" s="4"/>
      <c r="I215" s="176">
        <v>4206</v>
      </c>
      <c r="J215" s="4"/>
      <c r="K215" s="4"/>
      <c r="L215" s="4"/>
      <c r="M215" s="8">
        <v>4206</v>
      </c>
      <c r="N215" s="8"/>
      <c r="R215" s="4"/>
      <c r="S215" s="4"/>
      <c r="T215" s="4"/>
      <c r="U215" s="12"/>
      <c r="V215" s="4"/>
      <c r="W215" s="4"/>
      <c r="X215" s="4"/>
      <c r="Y215" s="12"/>
      <c r="Z215" s="4"/>
      <c r="AA215" s="4"/>
      <c r="AB215" s="4"/>
      <c r="AC215" s="12"/>
      <c r="AD215" s="4"/>
      <c r="AE215" s="4"/>
      <c r="AF215" s="4"/>
      <c r="AG215" s="12"/>
      <c r="AH215" s="4"/>
      <c r="AI215" s="4"/>
      <c r="AJ215" s="4"/>
      <c r="AK215" s="12"/>
      <c r="AL215" s="4"/>
      <c r="AM215" s="4"/>
      <c r="AN215" s="4"/>
      <c r="AO215" s="4"/>
    </row>
    <row r="216" spans="4:41" ht="15">
      <c r="D216" s="4" t="s">
        <v>66</v>
      </c>
      <c r="G216" s="4"/>
      <c r="H216" s="4"/>
      <c r="I216" s="8">
        <v>0</v>
      </c>
      <c r="J216" s="4"/>
      <c r="K216" s="4"/>
      <c r="L216" s="4"/>
      <c r="M216" s="8">
        <v>17755</v>
      </c>
      <c r="N216" s="8"/>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row>
    <row r="217" spans="4:41" ht="15">
      <c r="D217" s="4" t="s">
        <v>149</v>
      </c>
      <c r="G217" s="4"/>
      <c r="H217" s="4"/>
      <c r="I217" s="8">
        <v>0</v>
      </c>
      <c r="J217" s="4"/>
      <c r="K217" s="4"/>
      <c r="L217" s="4"/>
      <c r="M217" s="8">
        <v>-955</v>
      </c>
      <c r="N217" s="8"/>
      <c r="R217" s="4"/>
      <c r="S217" s="4"/>
      <c r="T217" s="12"/>
      <c r="U217" s="12"/>
      <c r="V217" s="12"/>
      <c r="W217" s="12"/>
      <c r="X217" s="12"/>
      <c r="Y217" s="12"/>
      <c r="Z217" s="12"/>
      <c r="AA217" s="12"/>
      <c r="AB217" s="12"/>
      <c r="AC217" s="12"/>
      <c r="AD217" s="12"/>
      <c r="AE217" s="4"/>
      <c r="AF217" s="12"/>
      <c r="AG217" s="12"/>
      <c r="AH217" s="12"/>
      <c r="AI217" s="4"/>
      <c r="AJ217" s="12"/>
      <c r="AK217" s="12"/>
      <c r="AL217" s="12"/>
      <c r="AM217" s="4"/>
      <c r="AN217" s="4"/>
      <c r="AO217" s="4"/>
    </row>
    <row r="218" spans="6:41" ht="15">
      <c r="F218" s="4"/>
      <c r="G218" s="4"/>
      <c r="H218" s="4"/>
      <c r="I218" s="8"/>
      <c r="J218" s="4"/>
      <c r="K218" s="4"/>
      <c r="L218" s="4"/>
      <c r="M218" s="8"/>
      <c r="N218" s="8"/>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row>
    <row r="219" spans="3:41" ht="15">
      <c r="C219" t="s">
        <v>200</v>
      </c>
      <c r="D219" t="s">
        <v>13</v>
      </c>
      <c r="R219" s="4"/>
      <c r="S219" s="4"/>
      <c r="T219" s="43"/>
      <c r="U219" s="43"/>
      <c r="V219" s="43"/>
      <c r="W219" s="4"/>
      <c r="X219" s="4"/>
      <c r="Y219" s="4"/>
      <c r="Z219" s="4"/>
      <c r="AA219" s="4"/>
      <c r="AB219" s="4"/>
      <c r="AC219" s="4"/>
      <c r="AD219" s="4"/>
      <c r="AE219" s="43"/>
      <c r="AF219" s="4"/>
      <c r="AG219" s="4"/>
      <c r="AH219" s="4"/>
      <c r="AI219" s="4"/>
      <c r="AJ219" s="4"/>
      <c r="AK219" s="4"/>
      <c r="AL219" s="4"/>
      <c r="AM219" s="4"/>
      <c r="AN219" s="4"/>
      <c r="AO219" s="4"/>
    </row>
    <row r="220" spans="4:41" ht="15">
      <c r="D220" s="9"/>
      <c r="E220" s="9"/>
      <c r="F220" s="9"/>
      <c r="G220" s="9"/>
      <c r="H220" s="9"/>
      <c r="I220" s="9"/>
      <c r="J220" s="9"/>
      <c r="K220" s="9"/>
      <c r="L220" s="9"/>
      <c r="M220" s="9"/>
      <c r="N220" s="4"/>
      <c r="R220" s="4"/>
      <c r="S220" s="4"/>
      <c r="T220" s="48"/>
      <c r="U220" s="48"/>
      <c r="V220" s="4"/>
      <c r="W220" s="4"/>
      <c r="X220" s="4"/>
      <c r="Y220" s="4"/>
      <c r="Z220" s="4"/>
      <c r="AA220" s="4"/>
      <c r="AB220" s="48"/>
      <c r="AC220" s="48"/>
      <c r="AD220" s="4"/>
      <c r="AE220" s="43"/>
      <c r="AF220" s="48"/>
      <c r="AG220" s="48"/>
      <c r="AH220" s="4"/>
      <c r="AI220" s="4"/>
      <c r="AJ220" s="48"/>
      <c r="AK220" s="48"/>
      <c r="AL220" s="4"/>
      <c r="AM220" s="4"/>
      <c r="AN220" s="4"/>
      <c r="AO220" s="4"/>
    </row>
    <row r="221" spans="4:41" ht="15">
      <c r="D221" s="26"/>
      <c r="E221" s="9"/>
      <c r="F221" s="9"/>
      <c r="G221" s="9"/>
      <c r="H221" s="9"/>
      <c r="I221" s="9"/>
      <c r="J221" s="9"/>
      <c r="K221" s="9"/>
      <c r="L221" s="9"/>
      <c r="M221" s="54" t="s">
        <v>185</v>
      </c>
      <c r="N221" s="50"/>
      <c r="R221" s="4"/>
      <c r="S221" s="4"/>
      <c r="T221" s="48"/>
      <c r="U221" s="48"/>
      <c r="V221" s="4"/>
      <c r="W221" s="4"/>
      <c r="X221" s="4"/>
      <c r="Y221" s="4"/>
      <c r="Z221" s="4"/>
      <c r="AA221" s="4"/>
      <c r="AB221" s="48"/>
      <c r="AC221" s="48"/>
      <c r="AD221" s="4"/>
      <c r="AE221" s="43"/>
      <c r="AF221" s="48"/>
      <c r="AG221" s="48"/>
      <c r="AH221" s="4"/>
      <c r="AI221" s="4"/>
      <c r="AJ221" s="48"/>
      <c r="AK221" s="48"/>
      <c r="AL221" s="4"/>
      <c r="AM221" s="4"/>
      <c r="AN221" s="4"/>
      <c r="AO221" s="4"/>
    </row>
    <row r="222" spans="4:41" ht="15">
      <c r="D222" s="26" t="s">
        <v>219</v>
      </c>
      <c r="E222" s="9"/>
      <c r="F222" s="9"/>
      <c r="G222" s="9"/>
      <c r="H222" s="9"/>
      <c r="I222" s="9"/>
      <c r="J222" s="9"/>
      <c r="K222" s="15"/>
      <c r="L222" s="15"/>
      <c r="M222" s="53">
        <v>4905149</v>
      </c>
      <c r="N222" s="8"/>
      <c r="R222" s="4"/>
      <c r="S222" s="4"/>
      <c r="T222" s="43"/>
      <c r="U222" s="4"/>
      <c r="V222" s="4"/>
      <c r="W222" s="4"/>
      <c r="X222" s="4"/>
      <c r="Y222" s="4"/>
      <c r="Z222" s="4"/>
      <c r="AA222" s="4"/>
      <c r="AB222" s="43"/>
      <c r="AC222" s="4"/>
      <c r="AD222" s="4"/>
      <c r="AE222" s="43"/>
      <c r="AF222" s="43"/>
      <c r="AG222" s="4"/>
      <c r="AH222" s="4"/>
      <c r="AI222" s="4"/>
      <c r="AJ222" s="43"/>
      <c r="AK222" s="4"/>
      <c r="AL222" s="4"/>
      <c r="AM222" s="4"/>
      <c r="AN222" s="4"/>
      <c r="AO222" s="4"/>
    </row>
    <row r="223" spans="4:41" ht="15">
      <c r="D223" s="26" t="s">
        <v>220</v>
      </c>
      <c r="E223" s="9"/>
      <c r="F223" s="9"/>
      <c r="G223" s="9"/>
      <c r="H223" s="9"/>
      <c r="I223" s="9"/>
      <c r="J223" s="9"/>
      <c r="K223" s="15"/>
      <c r="L223" s="15"/>
      <c r="M223" s="53">
        <v>1473933</v>
      </c>
      <c r="N223" s="8"/>
      <c r="R223" s="4"/>
      <c r="S223" s="4"/>
      <c r="T223" s="43"/>
      <c r="U223" s="4"/>
      <c r="V223" s="4"/>
      <c r="W223" s="4"/>
      <c r="X223" s="4"/>
      <c r="Y223" s="4"/>
      <c r="Z223" s="4"/>
      <c r="AA223" s="4"/>
      <c r="AB223" s="43"/>
      <c r="AC223" s="4"/>
      <c r="AD223" s="4"/>
      <c r="AE223" s="43"/>
      <c r="AF223" s="43"/>
      <c r="AG223" s="4"/>
      <c r="AH223" s="4"/>
      <c r="AI223" s="4"/>
      <c r="AJ223" s="43"/>
      <c r="AK223" s="4"/>
      <c r="AL223" s="4"/>
      <c r="AM223" s="4"/>
      <c r="AN223" s="4"/>
      <c r="AO223" s="4"/>
    </row>
    <row r="224" spans="4:41" ht="15">
      <c r="D224" s="26" t="s">
        <v>221</v>
      </c>
      <c r="E224" s="9"/>
      <c r="F224" s="9"/>
      <c r="G224" s="9"/>
      <c r="H224" s="9"/>
      <c r="I224" s="9"/>
      <c r="J224" s="9"/>
      <c r="K224" s="9"/>
      <c r="L224" s="9"/>
      <c r="M224" s="53">
        <v>1473933</v>
      </c>
      <c r="N224" s="8"/>
      <c r="R224" s="4"/>
      <c r="S224" s="4"/>
      <c r="T224" s="43"/>
      <c r="U224" s="4"/>
      <c r="V224" s="4"/>
      <c r="W224" s="4"/>
      <c r="X224" s="4"/>
      <c r="Y224" s="4"/>
      <c r="Z224" s="4"/>
      <c r="AA224" s="4"/>
      <c r="AB224" s="43"/>
      <c r="AC224" s="4"/>
      <c r="AD224" s="4"/>
      <c r="AE224" s="43"/>
      <c r="AF224" s="43"/>
      <c r="AG224" s="4"/>
      <c r="AH224" s="4"/>
      <c r="AI224" s="4"/>
      <c r="AJ224" s="43"/>
      <c r="AK224" s="4"/>
      <c r="AL224" s="4"/>
      <c r="AM224" s="4"/>
      <c r="AN224" s="4"/>
      <c r="AO224" s="4"/>
    </row>
    <row r="225" spans="6:41" ht="15">
      <c r="F225" s="4"/>
      <c r="G225" s="4"/>
      <c r="H225" s="4"/>
      <c r="I225" s="4"/>
      <c r="J225" s="4"/>
      <c r="K225" s="4"/>
      <c r="L225" s="8"/>
      <c r="M225" s="8"/>
      <c r="N225" s="8"/>
      <c r="R225" s="4"/>
      <c r="S225" s="4"/>
      <c r="T225" s="12"/>
      <c r="U225" s="12"/>
      <c r="V225" s="12"/>
      <c r="W225" s="12"/>
      <c r="X225" s="12"/>
      <c r="Y225" s="12"/>
      <c r="Z225" s="12"/>
      <c r="AA225" s="12"/>
      <c r="AB225" s="12"/>
      <c r="AC225" s="12"/>
      <c r="AD225" s="12"/>
      <c r="AE225" s="4"/>
      <c r="AF225" s="12"/>
      <c r="AG225" s="12"/>
      <c r="AH225" s="12"/>
      <c r="AI225" s="4"/>
      <c r="AJ225" s="12"/>
      <c r="AK225" s="12"/>
      <c r="AL225" s="12"/>
      <c r="AM225" s="4"/>
      <c r="AN225" s="4"/>
      <c r="AO225" s="4"/>
    </row>
    <row r="226" spans="6:41" ht="15">
      <c r="F226" s="4"/>
      <c r="G226" s="4"/>
      <c r="H226" s="4"/>
      <c r="I226" s="4"/>
      <c r="J226" s="4"/>
      <c r="K226" s="4"/>
      <c r="L226" s="8"/>
      <c r="M226" s="8"/>
      <c r="N226" s="8"/>
      <c r="R226" s="4"/>
      <c r="S226" s="4"/>
      <c r="T226" s="12"/>
      <c r="U226" s="12"/>
      <c r="V226" s="12"/>
      <c r="W226" s="12"/>
      <c r="X226" s="12"/>
      <c r="Y226" s="12"/>
      <c r="Z226" s="12"/>
      <c r="AA226" s="12"/>
      <c r="AB226" s="12"/>
      <c r="AC226" s="12"/>
      <c r="AD226" s="12"/>
      <c r="AE226" s="4"/>
      <c r="AF226" s="12"/>
      <c r="AG226" s="12"/>
      <c r="AH226" s="12"/>
      <c r="AI226" s="4"/>
      <c r="AJ226" s="12"/>
      <c r="AK226" s="12"/>
      <c r="AL226" s="12"/>
      <c r="AM226" s="4"/>
      <c r="AN226" s="4"/>
      <c r="AO226" s="4"/>
    </row>
    <row r="227" spans="6:41" ht="15">
      <c r="F227" s="4"/>
      <c r="G227" s="4"/>
      <c r="H227" s="4"/>
      <c r="I227" s="4"/>
      <c r="J227" s="4"/>
      <c r="K227" s="4"/>
      <c r="L227" s="8"/>
      <c r="M227" s="8"/>
      <c r="N227" s="8"/>
      <c r="R227" s="4"/>
      <c r="S227" s="4"/>
      <c r="T227" s="12"/>
      <c r="U227" s="12"/>
      <c r="V227" s="12"/>
      <c r="W227" s="12"/>
      <c r="X227" s="12"/>
      <c r="Y227" s="12"/>
      <c r="Z227" s="12"/>
      <c r="AA227" s="12"/>
      <c r="AB227" s="12"/>
      <c r="AC227" s="12"/>
      <c r="AD227" s="12"/>
      <c r="AE227" s="4"/>
      <c r="AF227" s="12"/>
      <c r="AG227" s="12"/>
      <c r="AH227" s="12"/>
      <c r="AI227" s="4"/>
      <c r="AJ227" s="12"/>
      <c r="AK227" s="12"/>
      <c r="AL227" s="12"/>
      <c r="AM227" s="4"/>
      <c r="AN227" s="4"/>
      <c r="AO227" s="4"/>
    </row>
    <row r="228" spans="6:41" ht="15">
      <c r="F228" s="4"/>
      <c r="G228" s="4"/>
      <c r="H228" s="4"/>
      <c r="I228" s="4"/>
      <c r="J228" s="4"/>
      <c r="K228" s="4"/>
      <c r="L228" s="8"/>
      <c r="M228" s="8"/>
      <c r="N228" s="8"/>
      <c r="R228" s="4"/>
      <c r="S228" s="4"/>
      <c r="T228" s="12"/>
      <c r="U228" s="12"/>
      <c r="V228" s="12"/>
      <c r="W228" s="12"/>
      <c r="X228" s="12"/>
      <c r="Y228" s="12"/>
      <c r="Z228" s="12"/>
      <c r="AA228" s="12"/>
      <c r="AB228" s="12"/>
      <c r="AC228" s="12"/>
      <c r="AD228" s="12"/>
      <c r="AE228" s="4"/>
      <c r="AF228" s="12"/>
      <c r="AG228" s="12"/>
      <c r="AH228" s="12"/>
      <c r="AI228" s="4"/>
      <c r="AJ228" s="12"/>
      <c r="AK228" s="12"/>
      <c r="AL228" s="12"/>
      <c r="AM228" s="4"/>
      <c r="AN228" s="4"/>
      <c r="AO228" s="4"/>
    </row>
    <row r="229" spans="6:41" ht="15.75">
      <c r="F229" s="4"/>
      <c r="G229" s="4"/>
      <c r="H229" s="4"/>
      <c r="I229" s="4"/>
      <c r="J229" s="4"/>
      <c r="K229" s="4"/>
      <c r="L229" s="8"/>
      <c r="M229" s="8"/>
      <c r="N229" s="8"/>
      <c r="R229" s="4"/>
      <c r="S229" s="4"/>
      <c r="T229" s="43"/>
      <c r="U229" s="4"/>
      <c r="V229" s="4"/>
      <c r="W229" s="4"/>
      <c r="X229" s="4"/>
      <c r="Y229" s="4"/>
      <c r="Z229" s="4"/>
      <c r="AA229" s="4"/>
      <c r="AB229" s="43"/>
      <c r="AC229" s="4"/>
      <c r="AD229" s="4"/>
      <c r="AE229" s="43"/>
      <c r="AF229" s="43"/>
      <c r="AG229" s="4"/>
      <c r="AH229" s="4"/>
      <c r="AI229" s="4"/>
      <c r="AJ229" s="43"/>
      <c r="AK229" s="4"/>
      <c r="AL229" s="60"/>
      <c r="AM229" s="4"/>
      <c r="AN229" s="4"/>
      <c r="AO229" s="4"/>
    </row>
    <row r="230" spans="6:41" ht="15">
      <c r="F230" s="4"/>
      <c r="G230" s="4"/>
      <c r="H230" s="4"/>
      <c r="I230" s="4"/>
      <c r="J230" s="4"/>
      <c r="K230" s="4"/>
      <c r="L230" s="8"/>
      <c r="M230" s="8"/>
      <c r="N230" s="8"/>
      <c r="R230" s="4"/>
      <c r="S230" s="4"/>
      <c r="T230" s="43"/>
      <c r="U230" s="43"/>
      <c r="V230" s="43"/>
      <c r="W230" s="43"/>
      <c r="X230" s="43"/>
      <c r="Y230" s="43"/>
      <c r="Z230" s="188"/>
      <c r="AA230" s="43"/>
      <c r="AB230" s="43"/>
      <c r="AC230" s="43"/>
      <c r="AD230" s="43"/>
      <c r="AE230" s="4"/>
      <c r="AF230" s="43"/>
      <c r="AG230" s="43"/>
      <c r="AH230" s="43"/>
      <c r="AI230" s="4"/>
      <c r="AJ230" s="43"/>
      <c r="AK230" s="43"/>
      <c r="AL230" s="188"/>
      <c r="AM230" s="4"/>
      <c r="AN230" s="4"/>
      <c r="AO230" s="4"/>
    </row>
    <row r="231" spans="2:41" ht="15">
      <c r="B231" s="17" t="s">
        <v>41</v>
      </c>
      <c r="F231" s="4"/>
      <c r="G231" s="4"/>
      <c r="H231" s="4"/>
      <c r="I231" s="4"/>
      <c r="J231" s="4"/>
      <c r="K231" s="4"/>
      <c r="L231" s="8"/>
      <c r="M231" s="8"/>
      <c r="N231" s="8"/>
      <c r="R231" s="4"/>
      <c r="S231" s="4"/>
      <c r="T231" s="43"/>
      <c r="U231" s="43"/>
      <c r="V231" s="43"/>
      <c r="W231" s="43"/>
      <c r="X231" s="43"/>
      <c r="Y231" s="43"/>
      <c r="Z231" s="188"/>
      <c r="AA231" s="43"/>
      <c r="AB231" s="43"/>
      <c r="AC231" s="43"/>
      <c r="AD231" s="43"/>
      <c r="AE231" s="4"/>
      <c r="AF231" s="43"/>
      <c r="AG231" s="43"/>
      <c r="AH231" s="43"/>
      <c r="AI231" s="4"/>
      <c r="AJ231" s="43"/>
      <c r="AK231" s="188"/>
      <c r="AL231" s="188"/>
      <c r="AM231" s="4"/>
      <c r="AN231" s="4"/>
      <c r="AO231" s="4"/>
    </row>
    <row r="232" spans="2:41" ht="15">
      <c r="B232" s="17"/>
      <c r="C232" s="41"/>
      <c r="D232" s="41"/>
      <c r="E232" s="41"/>
      <c r="F232" s="41"/>
      <c r="G232" s="41"/>
      <c r="H232" s="41"/>
      <c r="I232" s="41"/>
      <c r="J232" s="41"/>
      <c r="K232" s="41"/>
      <c r="L232" s="41"/>
      <c r="M232" s="41"/>
      <c r="N232" s="41"/>
      <c r="O232" s="41"/>
      <c r="P232" s="41"/>
      <c r="Q232" s="41"/>
      <c r="R232" s="4"/>
      <c r="S232" s="4"/>
      <c r="T232" s="43"/>
      <c r="U232" s="43"/>
      <c r="V232" s="43"/>
      <c r="W232" s="43"/>
      <c r="X232" s="43"/>
      <c r="Y232" s="43"/>
      <c r="Z232" s="188"/>
      <c r="AA232" s="43"/>
      <c r="AB232" s="43"/>
      <c r="AC232" s="43"/>
      <c r="AD232" s="43"/>
      <c r="AE232" s="4"/>
      <c r="AF232" s="43"/>
      <c r="AG232" s="43"/>
      <c r="AH232" s="43"/>
      <c r="AI232" s="4"/>
      <c r="AJ232" s="43"/>
      <c r="AK232" s="188"/>
      <c r="AL232" s="188"/>
      <c r="AM232" s="4"/>
      <c r="AN232" s="4"/>
      <c r="AO232" s="4"/>
    </row>
    <row r="233" spans="2:41" ht="15">
      <c r="B233" s="17"/>
      <c r="C233" s="191"/>
      <c r="D233" s="191"/>
      <c r="E233" s="191"/>
      <c r="F233" s="191"/>
      <c r="G233" s="191"/>
      <c r="H233" s="191"/>
      <c r="I233" s="191"/>
      <c r="J233" s="191"/>
      <c r="K233" s="191"/>
      <c r="L233" s="191"/>
      <c r="M233" s="191"/>
      <c r="N233" s="191"/>
      <c r="O233" s="191"/>
      <c r="P233" s="114"/>
      <c r="Q233" s="114"/>
      <c r="R233" s="4"/>
      <c r="S233" s="4"/>
      <c r="T233" s="43"/>
      <c r="U233" s="43"/>
      <c r="V233" s="43"/>
      <c r="W233" s="43"/>
      <c r="X233" s="43"/>
      <c r="Y233" s="43"/>
      <c r="Z233" s="188"/>
      <c r="AA233" s="43"/>
      <c r="AB233" s="43"/>
      <c r="AC233" s="43"/>
      <c r="AD233" s="43"/>
      <c r="AE233" s="43"/>
      <c r="AF233" s="43"/>
      <c r="AG233" s="43"/>
      <c r="AH233" s="43"/>
      <c r="AI233" s="4"/>
      <c r="AJ233" s="43"/>
      <c r="AK233" s="188"/>
      <c r="AL233" s="188"/>
      <c r="AM233" s="4"/>
      <c r="AN233" s="4"/>
      <c r="AO233" s="4"/>
    </row>
    <row r="234" spans="3:41" ht="15">
      <c r="C234" s="193"/>
      <c r="D234" s="193"/>
      <c r="E234" s="193"/>
      <c r="F234" s="193"/>
      <c r="G234" s="193"/>
      <c r="H234" s="193"/>
      <c r="I234" s="193"/>
      <c r="J234" s="193"/>
      <c r="K234" s="193"/>
      <c r="L234" s="193"/>
      <c r="M234" s="193"/>
      <c r="N234" s="193"/>
      <c r="O234" s="193"/>
      <c r="P234" s="42"/>
      <c r="Q234" s="42"/>
      <c r="R234" s="4"/>
      <c r="S234" s="4"/>
      <c r="T234" s="4"/>
      <c r="U234" s="4"/>
      <c r="V234" s="4"/>
      <c r="W234" s="4"/>
      <c r="X234" s="4"/>
      <c r="Y234" s="4"/>
      <c r="Z234" s="4"/>
      <c r="AA234" s="4"/>
      <c r="AB234" s="4"/>
      <c r="AC234" s="4"/>
      <c r="AD234" s="4"/>
      <c r="AE234" s="4"/>
      <c r="AF234" s="4"/>
      <c r="AG234" s="4"/>
      <c r="AH234" s="4"/>
      <c r="AI234" s="4"/>
      <c r="AJ234" s="4"/>
      <c r="AK234" s="4"/>
      <c r="AL234" s="61"/>
      <c r="AM234" s="4"/>
      <c r="AN234" s="4"/>
      <c r="AO234" s="4"/>
    </row>
    <row r="235" spans="3:41" ht="15">
      <c r="C235" s="42"/>
      <c r="D235" s="42"/>
      <c r="E235" s="42"/>
      <c r="F235" s="42"/>
      <c r="G235" s="42"/>
      <c r="H235" s="42"/>
      <c r="I235" s="42"/>
      <c r="J235" s="42"/>
      <c r="K235" s="42"/>
      <c r="L235" s="42"/>
      <c r="M235" s="42"/>
      <c r="N235" s="42"/>
      <c r="O235" s="42"/>
      <c r="P235" s="42"/>
      <c r="Q235" s="42"/>
      <c r="R235" s="4"/>
      <c r="S235" s="4"/>
      <c r="T235" s="4"/>
      <c r="U235" s="4"/>
      <c r="V235" s="4"/>
      <c r="W235" s="4"/>
      <c r="X235" s="4"/>
      <c r="Y235" s="4"/>
      <c r="Z235" s="4"/>
      <c r="AA235" s="4"/>
      <c r="AB235" s="4"/>
      <c r="AC235" s="4"/>
      <c r="AD235" s="4"/>
      <c r="AE235" s="4"/>
      <c r="AF235" s="4"/>
      <c r="AG235" s="4"/>
      <c r="AH235" s="4"/>
      <c r="AI235" s="4"/>
      <c r="AJ235" s="4"/>
      <c r="AK235" s="4"/>
      <c r="AL235" s="61"/>
      <c r="AM235" s="4"/>
      <c r="AN235" s="4"/>
      <c r="AO235" s="4"/>
    </row>
    <row r="236" spans="3:41" ht="15">
      <c r="C236" s="42"/>
      <c r="D236" s="42"/>
      <c r="E236" s="42"/>
      <c r="F236" s="42"/>
      <c r="G236" s="42"/>
      <c r="H236" s="42"/>
      <c r="I236" s="42"/>
      <c r="J236" s="42"/>
      <c r="K236" s="42"/>
      <c r="L236" s="42"/>
      <c r="M236" s="42"/>
      <c r="N236" s="42"/>
      <c r="O236" s="42"/>
      <c r="P236" s="42"/>
      <c r="Q236" s="42"/>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row>
    <row r="237" spans="2:41" ht="15.75">
      <c r="B237" s="17" t="s">
        <v>42</v>
      </c>
      <c r="C237" s="2" t="s">
        <v>226</v>
      </c>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row>
    <row r="238" spans="3:41" ht="15">
      <c r="C238" t="s">
        <v>271</v>
      </c>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row>
    <row r="239" spans="10:41" ht="15">
      <c r="J239" s="1"/>
      <c r="K239" s="1"/>
      <c r="N239" s="1"/>
      <c r="O239" s="1" t="s">
        <v>185</v>
      </c>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row>
    <row r="240" spans="3:41" ht="15.75">
      <c r="C240" t="s">
        <v>222</v>
      </c>
      <c r="D240" s="2" t="s">
        <v>213</v>
      </c>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row>
    <row r="241" spans="4:41" ht="15.75">
      <c r="D241" s="2" t="s">
        <v>227</v>
      </c>
      <c r="J241" s="6"/>
      <c r="N241" s="6"/>
      <c r="O241" s="6"/>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row>
    <row r="242" spans="4:41" ht="15">
      <c r="D242" t="s">
        <v>228</v>
      </c>
      <c r="J242" s="6"/>
      <c r="N242" s="6"/>
      <c r="O242" s="6">
        <v>3173252</v>
      </c>
      <c r="R242" s="3"/>
      <c r="S242" s="4"/>
      <c r="T242" s="4"/>
      <c r="U242" s="4"/>
      <c r="V242" s="4"/>
      <c r="W242" s="4"/>
      <c r="X242" s="4"/>
      <c r="Y242" s="4"/>
      <c r="Z242" s="4"/>
      <c r="AA242" s="4"/>
      <c r="AB242" s="4"/>
      <c r="AC242" s="4"/>
      <c r="AD242" s="4"/>
      <c r="AE242" s="4"/>
      <c r="AF242" s="4"/>
      <c r="AG242" s="4"/>
      <c r="AH242" s="4"/>
      <c r="AI242" s="4"/>
      <c r="AJ242" s="4"/>
      <c r="AK242" s="4"/>
      <c r="AL242" s="4"/>
      <c r="AM242" s="4"/>
      <c r="AN242" s="4"/>
      <c r="AO242" s="4"/>
    </row>
    <row r="243" spans="4:41" ht="15">
      <c r="D243" t="s">
        <v>229</v>
      </c>
      <c r="J243" s="6"/>
      <c r="N243" s="6"/>
      <c r="O243" s="6"/>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row>
    <row r="244" spans="4:41" ht="15">
      <c r="D244" t="s">
        <v>230</v>
      </c>
      <c r="J244" s="8"/>
      <c r="N244" s="6"/>
      <c r="O244" s="7">
        <v>-867111</v>
      </c>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row>
    <row r="245" spans="9:41" ht="15.75" thickBot="1">
      <c r="I245" s="8"/>
      <c r="J245" s="8"/>
      <c r="K245" s="6"/>
      <c r="N245" s="6"/>
      <c r="O245" s="19">
        <f>SUM(O242:O244)</f>
        <v>2306141</v>
      </c>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row>
    <row r="246" spans="9:41" ht="15.75" thickTop="1">
      <c r="I246" s="6"/>
      <c r="J246" s="6"/>
      <c r="K246" s="6"/>
      <c r="N246" s="8"/>
      <c r="O246" s="8"/>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row>
    <row r="247" spans="3:41" ht="15.75">
      <c r="C247" t="s">
        <v>223</v>
      </c>
      <c r="D247" s="2" t="s">
        <v>204</v>
      </c>
      <c r="I247" s="6"/>
      <c r="J247" s="6"/>
      <c r="K247" s="6"/>
      <c r="N247" s="6"/>
      <c r="O247" s="6"/>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row>
    <row r="248" spans="4:41" ht="15.75">
      <c r="D248" s="2" t="s">
        <v>231</v>
      </c>
      <c r="I248" s="6"/>
      <c r="J248" s="6"/>
      <c r="K248" s="6"/>
      <c r="N248" s="6"/>
      <c r="O248" s="6"/>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row>
    <row r="249" spans="4:41" ht="15.75">
      <c r="D249" s="11" t="s">
        <v>193</v>
      </c>
      <c r="I249" s="6"/>
      <c r="J249" s="6"/>
      <c r="K249" s="6"/>
      <c r="N249" s="6"/>
      <c r="O249" s="6">
        <v>3204302</v>
      </c>
      <c r="R249" s="4"/>
      <c r="S249" s="4"/>
      <c r="T249" s="39"/>
      <c r="U249" s="4"/>
      <c r="V249" s="4"/>
      <c r="W249" s="4"/>
      <c r="X249" s="4"/>
      <c r="Y249" s="4"/>
      <c r="Z249" s="4"/>
      <c r="AA249" s="4"/>
      <c r="AB249" s="4"/>
      <c r="AC249" s="4"/>
      <c r="AD249" s="4"/>
      <c r="AE249" s="4"/>
      <c r="AF249" s="4"/>
      <c r="AG249" s="4"/>
      <c r="AH249" s="4"/>
      <c r="AI249" s="4"/>
      <c r="AJ249" s="4"/>
      <c r="AK249" s="4"/>
      <c r="AL249" s="4"/>
      <c r="AM249" s="4"/>
      <c r="AN249" s="4"/>
      <c r="AO249" s="4"/>
    </row>
    <row r="250" spans="4:41" ht="15.75">
      <c r="D250" t="s">
        <v>229</v>
      </c>
      <c r="I250" s="6"/>
      <c r="J250" s="6"/>
      <c r="K250" s="6"/>
      <c r="N250" s="6"/>
      <c r="O250" s="6"/>
      <c r="R250" s="3"/>
      <c r="S250" s="4"/>
      <c r="T250" s="39"/>
      <c r="U250" s="39"/>
      <c r="V250" s="39"/>
      <c r="W250" s="39"/>
      <c r="X250" s="39"/>
      <c r="Y250" s="39"/>
      <c r="Z250" s="39"/>
      <c r="AA250" s="39"/>
      <c r="AB250" s="39"/>
      <c r="AC250" s="4"/>
      <c r="AD250" s="4"/>
      <c r="AE250" s="4"/>
      <c r="AF250" s="4"/>
      <c r="AG250" s="4"/>
      <c r="AH250" s="4"/>
      <c r="AI250" s="4"/>
      <c r="AJ250" s="4"/>
      <c r="AK250" s="4"/>
      <c r="AL250" s="4"/>
      <c r="AM250" s="4"/>
      <c r="AN250" s="4"/>
      <c r="AO250" s="4"/>
    </row>
    <row r="251" spans="4:41" ht="15">
      <c r="D251" t="s">
        <v>230</v>
      </c>
      <c r="I251" s="6"/>
      <c r="J251" s="6"/>
      <c r="K251" s="6"/>
      <c r="N251" s="6"/>
      <c r="O251" s="6">
        <f>-O244</f>
        <v>867111</v>
      </c>
      <c r="R251" s="4"/>
      <c r="S251" s="4"/>
      <c r="T251" s="4"/>
      <c r="U251" s="43"/>
      <c r="V251" s="43"/>
      <c r="W251" s="43"/>
      <c r="X251" s="43"/>
      <c r="Y251" s="43"/>
      <c r="Z251" s="43"/>
      <c r="AA251" s="43"/>
      <c r="AB251" s="43"/>
      <c r="AC251" s="4"/>
      <c r="AD251" s="4"/>
      <c r="AE251" s="4"/>
      <c r="AF251" s="4"/>
      <c r="AG251" s="4"/>
      <c r="AH251" s="4"/>
      <c r="AI251" s="4"/>
      <c r="AJ251" s="4"/>
      <c r="AK251" s="4"/>
      <c r="AL251" s="4"/>
      <c r="AM251" s="4"/>
      <c r="AN251" s="4"/>
      <c r="AO251" s="4"/>
    </row>
    <row r="252" spans="9:41" ht="15.75" thickBot="1">
      <c r="I252" s="6"/>
      <c r="J252" s="6"/>
      <c r="K252" s="6"/>
      <c r="N252" s="8"/>
      <c r="O252" s="19">
        <f>SUM(O249:O251)</f>
        <v>4071413</v>
      </c>
      <c r="R252" s="8"/>
      <c r="S252" s="4"/>
      <c r="T252" s="4"/>
      <c r="U252" s="43"/>
      <c r="V252" s="43"/>
      <c r="W252" s="43"/>
      <c r="X252" s="43"/>
      <c r="Y252" s="43"/>
      <c r="Z252" s="43"/>
      <c r="AA252" s="43"/>
      <c r="AB252" s="43"/>
      <c r="AC252" s="4"/>
      <c r="AD252" s="4"/>
      <c r="AE252" s="4"/>
      <c r="AF252" s="4"/>
      <c r="AG252" s="4"/>
      <c r="AH252" s="4"/>
      <c r="AI252" s="4"/>
      <c r="AJ252" s="4"/>
      <c r="AK252" s="4"/>
      <c r="AL252" s="4"/>
      <c r="AM252" s="4"/>
      <c r="AN252" s="4"/>
      <c r="AO252" s="4"/>
    </row>
    <row r="253" spans="9:41" ht="16.5" thickTop="1">
      <c r="I253" s="6"/>
      <c r="J253" s="6"/>
      <c r="K253" s="6"/>
      <c r="M253" s="8"/>
      <c r="N253" s="8"/>
      <c r="R253" s="4"/>
      <c r="S253" s="4"/>
      <c r="T253" s="4"/>
      <c r="U253" s="43"/>
      <c r="V253" s="189"/>
      <c r="W253" s="43"/>
      <c r="X253" s="43"/>
      <c r="Y253" s="43"/>
      <c r="Z253" s="43"/>
      <c r="AA253" s="43"/>
      <c r="AB253" s="43"/>
      <c r="AC253" s="4"/>
      <c r="AD253" s="4"/>
      <c r="AE253" s="4"/>
      <c r="AF253" s="4"/>
      <c r="AG253" s="4"/>
      <c r="AH253" s="4"/>
      <c r="AI253" s="4"/>
      <c r="AJ253" s="4"/>
      <c r="AK253" s="4"/>
      <c r="AL253" s="4"/>
      <c r="AM253" s="4"/>
      <c r="AN253" s="4"/>
      <c r="AO253" s="4"/>
    </row>
    <row r="254" spans="9:41" ht="15">
      <c r="I254" s="6"/>
      <c r="J254" s="6"/>
      <c r="K254" s="6"/>
      <c r="M254" s="8"/>
      <c r="N254" s="8"/>
      <c r="R254" s="4"/>
      <c r="S254" s="4"/>
      <c r="T254" s="4"/>
      <c r="U254" s="43"/>
      <c r="V254" s="43"/>
      <c r="W254" s="43"/>
      <c r="X254" s="43"/>
      <c r="Y254" s="43"/>
      <c r="Z254" s="43"/>
      <c r="AA254" s="43"/>
      <c r="AB254" s="43"/>
      <c r="AC254" s="4"/>
      <c r="AD254" s="4"/>
      <c r="AE254" s="4"/>
      <c r="AF254" s="4"/>
      <c r="AG254" s="4"/>
      <c r="AH254" s="4"/>
      <c r="AI254" s="4"/>
      <c r="AJ254" s="4"/>
      <c r="AK254" s="4"/>
      <c r="AL254" s="4"/>
      <c r="AM254" s="4"/>
      <c r="AN254" s="4"/>
      <c r="AO254" s="4"/>
    </row>
    <row r="255" spans="9:41" ht="15">
      <c r="I255" s="6"/>
      <c r="J255" s="6"/>
      <c r="K255" s="6"/>
      <c r="M255" s="8"/>
      <c r="N255" s="8"/>
      <c r="R255" s="4"/>
      <c r="S255" s="4"/>
      <c r="T255" s="4"/>
      <c r="U255" s="43"/>
      <c r="V255" s="43"/>
      <c r="W255" s="43"/>
      <c r="X255" s="43"/>
      <c r="Y255" s="43"/>
      <c r="Z255" s="43"/>
      <c r="AA255" s="43"/>
      <c r="AB255" s="43"/>
      <c r="AC255" s="4"/>
      <c r="AD255" s="4"/>
      <c r="AE255" s="4"/>
      <c r="AF255" s="4"/>
      <c r="AG255" s="4"/>
      <c r="AH255" s="4"/>
      <c r="AI255" s="4"/>
      <c r="AJ255" s="4"/>
      <c r="AK255" s="4"/>
      <c r="AL255" s="4"/>
      <c r="AM255" s="4"/>
      <c r="AN255" s="4"/>
      <c r="AO255" s="4"/>
    </row>
    <row r="256" spans="2:41" ht="15">
      <c r="B256" s="17" t="s">
        <v>43</v>
      </c>
      <c r="I256" s="6"/>
      <c r="J256" s="6"/>
      <c r="K256" s="6"/>
      <c r="L256" s="8"/>
      <c r="M256" s="8"/>
      <c r="N256" s="8"/>
      <c r="R256" s="4"/>
      <c r="S256" s="4"/>
      <c r="T256" s="4"/>
      <c r="U256" s="43"/>
      <c r="V256" s="43"/>
      <c r="W256" s="43"/>
      <c r="X256" s="43"/>
      <c r="Y256" s="43"/>
      <c r="Z256" s="43"/>
      <c r="AA256" s="43"/>
      <c r="AB256" s="43"/>
      <c r="AC256" s="4"/>
      <c r="AD256" s="4"/>
      <c r="AE256" s="4"/>
      <c r="AF256" s="4"/>
      <c r="AG256" s="4"/>
      <c r="AH256" s="4"/>
      <c r="AI256" s="4"/>
      <c r="AJ256" s="4"/>
      <c r="AK256" s="4"/>
      <c r="AL256" s="4"/>
      <c r="AM256" s="4"/>
      <c r="AN256" s="4"/>
      <c r="AO256" s="4"/>
    </row>
    <row r="257" spans="3:41" ht="15">
      <c r="C257" s="41"/>
      <c r="D257" s="41"/>
      <c r="E257" s="41"/>
      <c r="F257" s="41"/>
      <c r="G257" s="41"/>
      <c r="H257" s="41"/>
      <c r="I257" s="41"/>
      <c r="J257" s="41"/>
      <c r="K257" s="41"/>
      <c r="L257" s="41"/>
      <c r="M257" s="41"/>
      <c r="N257" s="41"/>
      <c r="O257" s="41"/>
      <c r="P257" s="41"/>
      <c r="Q257" s="41"/>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row>
    <row r="258" spans="2:41" ht="15">
      <c r="B258" s="17"/>
      <c r="C258" s="41"/>
      <c r="D258" s="41"/>
      <c r="E258" s="41"/>
      <c r="F258" s="41"/>
      <c r="G258" s="41"/>
      <c r="H258" s="41"/>
      <c r="I258" s="41"/>
      <c r="J258" s="41"/>
      <c r="K258" s="41"/>
      <c r="L258" s="41"/>
      <c r="M258" s="41"/>
      <c r="N258" s="41"/>
      <c r="O258" s="41"/>
      <c r="P258" s="41"/>
      <c r="Q258" s="41"/>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row>
    <row r="259" spans="2:41" ht="15">
      <c r="B259" s="17"/>
      <c r="C259" s="41"/>
      <c r="D259" s="41"/>
      <c r="E259" s="41"/>
      <c r="F259" s="41"/>
      <c r="G259" s="41"/>
      <c r="H259" s="41"/>
      <c r="I259" s="41"/>
      <c r="J259" s="41"/>
      <c r="K259" s="41"/>
      <c r="L259" s="41"/>
      <c r="M259" s="41"/>
      <c r="N259" s="41"/>
      <c r="O259" s="41"/>
      <c r="P259" s="41"/>
      <c r="Q259" s="41"/>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2:41" ht="15">
      <c r="B260" s="17"/>
      <c r="C260" s="41"/>
      <c r="D260" s="41"/>
      <c r="E260" s="41"/>
      <c r="F260" s="41"/>
      <c r="G260" s="41"/>
      <c r="H260" s="41"/>
      <c r="I260" s="41"/>
      <c r="J260" s="41"/>
      <c r="K260" s="41"/>
      <c r="L260" s="41"/>
      <c r="M260" s="41"/>
      <c r="N260" s="41"/>
      <c r="O260" s="41"/>
      <c r="P260" s="41"/>
      <c r="Q260" s="41"/>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row>
    <row r="261" spans="18:41" ht="15">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row>
    <row r="262" spans="2:41" ht="15">
      <c r="B262" s="17" t="s">
        <v>44</v>
      </c>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row>
    <row r="263" spans="3:41" ht="15.75">
      <c r="C263" s="41"/>
      <c r="D263" s="41"/>
      <c r="E263" s="41"/>
      <c r="F263" s="41"/>
      <c r="G263" s="41"/>
      <c r="H263" s="41"/>
      <c r="I263" s="41"/>
      <c r="J263" s="41"/>
      <c r="K263" s="41"/>
      <c r="L263" s="41"/>
      <c r="M263" s="41"/>
      <c r="N263" s="41"/>
      <c r="O263" s="41"/>
      <c r="P263" s="41"/>
      <c r="Q263" s="41"/>
      <c r="R263" s="4"/>
      <c r="S263" s="4"/>
      <c r="T263" s="39"/>
      <c r="U263" s="39"/>
      <c r="V263" s="39"/>
      <c r="W263" s="39"/>
      <c r="X263" s="39"/>
      <c r="Y263" s="39"/>
      <c r="Z263" s="39"/>
      <c r="AA263" s="39"/>
      <c r="AB263" s="39"/>
      <c r="AC263" s="4"/>
      <c r="AD263" s="4"/>
      <c r="AE263" s="4"/>
      <c r="AF263" s="4"/>
      <c r="AG263" s="4"/>
      <c r="AH263" s="4"/>
      <c r="AI263" s="4"/>
      <c r="AJ263" s="4"/>
      <c r="AK263" s="4"/>
      <c r="AL263" s="4"/>
      <c r="AM263" s="4"/>
      <c r="AN263" s="4"/>
      <c r="AO263" s="4"/>
    </row>
    <row r="264" spans="2:41" ht="15">
      <c r="B264" s="17"/>
      <c r="C264" s="191"/>
      <c r="D264" s="191"/>
      <c r="E264" s="191"/>
      <c r="F264" s="191"/>
      <c r="G264" s="191"/>
      <c r="H264" s="191"/>
      <c r="I264" s="191"/>
      <c r="J264" s="191"/>
      <c r="K264" s="191"/>
      <c r="L264" s="191"/>
      <c r="M264" s="191"/>
      <c r="N264" s="191"/>
      <c r="O264" s="191"/>
      <c r="P264" s="114"/>
      <c r="Q264" s="114"/>
      <c r="R264" s="4"/>
      <c r="S264" s="4"/>
      <c r="T264" s="4"/>
      <c r="U264" s="43"/>
      <c r="V264" s="43"/>
      <c r="W264" s="43"/>
      <c r="X264" s="43"/>
      <c r="Y264" s="43"/>
      <c r="Z264" s="43"/>
      <c r="AA264" s="43"/>
      <c r="AB264" s="43"/>
      <c r="AC264" s="4"/>
      <c r="AD264" s="4"/>
      <c r="AE264" s="4"/>
      <c r="AF264" s="4"/>
      <c r="AG264" s="4"/>
      <c r="AH264" s="4"/>
      <c r="AI264" s="4"/>
      <c r="AJ264" s="4"/>
      <c r="AK264" s="4"/>
      <c r="AL264" s="4"/>
      <c r="AM264" s="4"/>
      <c r="AN264" s="4"/>
      <c r="AO264" s="4"/>
    </row>
    <row r="265" spans="18:41" ht="15">
      <c r="R265" s="4"/>
      <c r="S265" s="4"/>
      <c r="T265" s="4"/>
      <c r="U265" s="43"/>
      <c r="V265" s="43"/>
      <c r="W265" s="43"/>
      <c r="X265" s="43"/>
      <c r="Y265" s="43"/>
      <c r="Z265" s="43"/>
      <c r="AA265" s="43"/>
      <c r="AB265" s="43"/>
      <c r="AC265" s="4"/>
      <c r="AD265" s="4"/>
      <c r="AE265" s="4"/>
      <c r="AF265" s="4"/>
      <c r="AG265" s="4"/>
      <c r="AH265" s="4"/>
      <c r="AI265" s="4"/>
      <c r="AJ265" s="4"/>
      <c r="AK265" s="4"/>
      <c r="AL265" s="4"/>
      <c r="AM265" s="4"/>
      <c r="AN265" s="4"/>
      <c r="AO265" s="4"/>
    </row>
    <row r="266" spans="2:41" ht="15">
      <c r="B266" s="4"/>
      <c r="R266" s="4"/>
      <c r="S266" s="4"/>
      <c r="T266" s="4"/>
      <c r="U266" s="43"/>
      <c r="V266" s="43"/>
      <c r="W266" s="43"/>
      <c r="X266" s="43"/>
      <c r="Y266" s="43"/>
      <c r="Z266" s="43"/>
      <c r="AA266" s="43"/>
      <c r="AB266" s="43"/>
      <c r="AC266" s="4"/>
      <c r="AD266" s="4"/>
      <c r="AE266" s="4"/>
      <c r="AF266" s="4"/>
      <c r="AG266" s="4"/>
      <c r="AH266" s="4"/>
      <c r="AI266" s="4"/>
      <c r="AJ266" s="4"/>
      <c r="AK266" s="4"/>
      <c r="AL266" s="4"/>
      <c r="AM266" s="4"/>
      <c r="AN266" s="4"/>
      <c r="AO266" s="4"/>
    </row>
    <row r="267" spans="18:41" ht="15">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row>
    <row r="268" spans="18:41" ht="15">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row>
    <row r="269" spans="18:41" ht="15.75">
      <c r="R269" s="4"/>
      <c r="S269" s="4"/>
      <c r="T269" s="39"/>
      <c r="U269" s="4"/>
      <c r="V269" s="4"/>
      <c r="W269" s="4"/>
      <c r="X269" s="4"/>
      <c r="Y269" s="4"/>
      <c r="Z269" s="4"/>
      <c r="AA269" s="4"/>
      <c r="AB269" s="4"/>
      <c r="AC269" s="4"/>
      <c r="AD269" s="4"/>
      <c r="AE269" s="4"/>
      <c r="AF269" s="4"/>
      <c r="AG269" s="4"/>
      <c r="AH269" s="4"/>
      <c r="AI269" s="4"/>
      <c r="AJ269" s="4"/>
      <c r="AK269" s="4"/>
      <c r="AL269" s="4"/>
      <c r="AM269" s="4"/>
      <c r="AN269" s="4"/>
      <c r="AO269" s="4"/>
    </row>
    <row r="270" spans="18:41" ht="15.75">
      <c r="R270" s="4"/>
      <c r="S270" s="4"/>
      <c r="T270" s="4"/>
      <c r="U270" s="4"/>
      <c r="V270" s="4"/>
      <c r="W270" s="39"/>
      <c r="X270" s="39"/>
      <c r="Y270" s="39"/>
      <c r="Z270" s="39"/>
      <c r="AA270" s="39"/>
      <c r="AB270" s="39"/>
      <c r="AC270" s="4"/>
      <c r="AD270" s="4"/>
      <c r="AE270" s="4"/>
      <c r="AF270" s="4"/>
      <c r="AG270" s="4"/>
      <c r="AH270" s="4"/>
      <c r="AI270" s="4"/>
      <c r="AJ270" s="4"/>
      <c r="AK270" s="4"/>
      <c r="AL270" s="4"/>
      <c r="AM270" s="4"/>
      <c r="AN270" s="4"/>
      <c r="AO270" s="4"/>
    </row>
    <row r="271" spans="18:41" ht="15.75">
      <c r="R271" s="4"/>
      <c r="S271" s="4"/>
      <c r="T271" s="4"/>
      <c r="U271" s="4"/>
      <c r="V271" s="4"/>
      <c r="W271" s="39"/>
      <c r="X271" s="39"/>
      <c r="Y271" s="39"/>
      <c r="Z271" s="39"/>
      <c r="AA271" s="39"/>
      <c r="AB271" s="39"/>
      <c r="AC271" s="4"/>
      <c r="AD271" s="4"/>
      <c r="AE271" s="4"/>
      <c r="AF271" s="4"/>
      <c r="AG271" s="4"/>
      <c r="AH271" s="4"/>
      <c r="AI271" s="4"/>
      <c r="AJ271" s="4"/>
      <c r="AK271" s="4"/>
      <c r="AL271" s="4"/>
      <c r="AM271" s="4"/>
      <c r="AN271" s="4"/>
      <c r="AO271" s="4"/>
    </row>
    <row r="272" spans="18:41" ht="15.75">
      <c r="R272" s="4"/>
      <c r="S272" s="4"/>
      <c r="T272" s="4"/>
      <c r="U272" s="4"/>
      <c r="V272" s="4"/>
      <c r="W272" s="39"/>
      <c r="X272" s="39"/>
      <c r="Y272" s="39"/>
      <c r="Z272" s="39"/>
      <c r="AA272" s="39"/>
      <c r="AB272" s="39"/>
      <c r="AC272" s="4"/>
      <c r="AD272" s="4"/>
      <c r="AE272" s="4"/>
      <c r="AF272" s="4"/>
      <c r="AG272" s="4"/>
      <c r="AH272" s="4"/>
      <c r="AI272" s="4"/>
      <c r="AJ272" s="4"/>
      <c r="AK272" s="4"/>
      <c r="AL272" s="4"/>
      <c r="AM272" s="4"/>
      <c r="AN272" s="4"/>
      <c r="AO272" s="4"/>
    </row>
    <row r="273" spans="18:41" ht="15.75">
      <c r="R273" s="4"/>
      <c r="S273" s="4"/>
      <c r="T273" s="4"/>
      <c r="U273" s="4"/>
      <c r="V273" s="4"/>
      <c r="W273" s="39"/>
      <c r="X273" s="39"/>
      <c r="Y273" s="39"/>
      <c r="Z273" s="39"/>
      <c r="AA273" s="39"/>
      <c r="AB273" s="39"/>
      <c r="AC273" s="4"/>
      <c r="AD273" s="4"/>
      <c r="AE273" s="4"/>
      <c r="AF273" s="4"/>
      <c r="AG273" s="4"/>
      <c r="AH273" s="4"/>
      <c r="AI273" s="4"/>
      <c r="AJ273" s="4"/>
      <c r="AK273" s="4"/>
      <c r="AL273" s="4"/>
      <c r="AM273" s="4"/>
      <c r="AN273" s="4"/>
      <c r="AO273" s="4"/>
    </row>
    <row r="274" spans="18:41" ht="15.75">
      <c r="R274" s="4"/>
      <c r="S274" s="4"/>
      <c r="T274" s="4"/>
      <c r="U274" s="4"/>
      <c r="V274" s="4"/>
      <c r="W274" s="39"/>
      <c r="X274" s="39"/>
      <c r="Y274" s="39"/>
      <c r="Z274" s="39"/>
      <c r="AA274" s="39"/>
      <c r="AB274" s="39"/>
      <c r="AC274" s="4"/>
      <c r="AD274" s="4"/>
      <c r="AE274" s="4"/>
      <c r="AF274" s="4"/>
      <c r="AG274" s="4"/>
      <c r="AH274" s="4"/>
      <c r="AI274" s="4"/>
      <c r="AJ274" s="4"/>
      <c r="AK274" s="4"/>
      <c r="AL274" s="4"/>
      <c r="AM274" s="4"/>
      <c r="AN274" s="4"/>
      <c r="AO274" s="4"/>
    </row>
    <row r="275" spans="18:41" ht="15">
      <c r="R275" s="4"/>
      <c r="S275" s="4"/>
      <c r="T275" s="4"/>
      <c r="U275" s="43"/>
      <c r="V275" s="43"/>
      <c r="W275" s="43"/>
      <c r="X275" s="43"/>
      <c r="Y275" s="43"/>
      <c r="Z275" s="43"/>
      <c r="AA275" s="43"/>
      <c r="AB275" s="43"/>
      <c r="AC275" s="4"/>
      <c r="AD275" s="4"/>
      <c r="AE275" s="4"/>
      <c r="AF275" s="4"/>
      <c r="AG275" s="4"/>
      <c r="AH275" s="4"/>
      <c r="AI275" s="4"/>
      <c r="AJ275" s="4"/>
      <c r="AK275" s="4"/>
      <c r="AL275" s="4"/>
      <c r="AM275" s="4"/>
      <c r="AN275" s="4"/>
      <c r="AO275" s="4"/>
    </row>
    <row r="276" spans="18:41" ht="15">
      <c r="R276" s="4"/>
      <c r="S276" s="4"/>
      <c r="T276" s="4"/>
      <c r="U276" s="43"/>
      <c r="V276" s="43"/>
      <c r="W276" s="43"/>
      <c r="X276" s="43"/>
      <c r="Y276" s="43"/>
      <c r="Z276" s="43"/>
      <c r="AA276" s="43"/>
      <c r="AB276" s="43"/>
      <c r="AC276" s="4"/>
      <c r="AD276" s="4"/>
      <c r="AE276" s="4"/>
      <c r="AF276" s="4"/>
      <c r="AG276" s="4"/>
      <c r="AH276" s="4"/>
      <c r="AI276" s="4"/>
      <c r="AJ276" s="4"/>
      <c r="AK276" s="4"/>
      <c r="AL276" s="4"/>
      <c r="AM276" s="4"/>
      <c r="AN276" s="4"/>
      <c r="AO276" s="4"/>
    </row>
    <row r="277" spans="18:41" ht="15">
      <c r="R277" s="4"/>
      <c r="S277" s="4"/>
      <c r="T277" s="4"/>
      <c r="U277" s="43"/>
      <c r="V277" s="43"/>
      <c r="W277" s="43"/>
      <c r="X277" s="43"/>
      <c r="Y277" s="43"/>
      <c r="Z277" s="43"/>
      <c r="AA277" s="43"/>
      <c r="AB277" s="43"/>
      <c r="AC277" s="4"/>
      <c r="AD277" s="4"/>
      <c r="AE277" s="4"/>
      <c r="AF277" s="4"/>
      <c r="AG277" s="4"/>
      <c r="AH277" s="4"/>
      <c r="AI277" s="4"/>
      <c r="AJ277" s="4"/>
      <c r="AK277" s="4"/>
      <c r="AL277" s="4"/>
      <c r="AM277" s="4"/>
      <c r="AN277" s="4"/>
      <c r="AO277" s="4"/>
    </row>
    <row r="278" spans="18:41" ht="15">
      <c r="R278" s="4"/>
      <c r="S278" s="4"/>
      <c r="T278" s="4"/>
      <c r="U278" s="43"/>
      <c r="V278" s="43"/>
      <c r="W278" s="43"/>
      <c r="X278" s="43"/>
      <c r="Y278" s="43"/>
      <c r="Z278" s="43"/>
      <c r="AA278" s="43"/>
      <c r="AB278" s="43"/>
      <c r="AC278" s="4"/>
      <c r="AD278" s="4"/>
      <c r="AE278" s="4"/>
      <c r="AF278" s="4"/>
      <c r="AG278" s="4"/>
      <c r="AH278" s="4"/>
      <c r="AI278" s="4"/>
      <c r="AJ278" s="4"/>
      <c r="AK278" s="4"/>
      <c r="AL278" s="4"/>
      <c r="AM278" s="4"/>
      <c r="AN278" s="4"/>
      <c r="AO278" s="4"/>
    </row>
    <row r="279" spans="18:41" ht="15">
      <c r="R279" s="4"/>
      <c r="S279" s="4"/>
      <c r="T279" s="4"/>
      <c r="U279" s="43"/>
      <c r="V279" s="43"/>
      <c r="W279" s="43"/>
      <c r="X279" s="43"/>
      <c r="Y279" s="43"/>
      <c r="Z279" s="43"/>
      <c r="AA279" s="43"/>
      <c r="AB279" s="43"/>
      <c r="AC279" s="4"/>
      <c r="AD279" s="4"/>
      <c r="AE279" s="4"/>
      <c r="AF279" s="4"/>
      <c r="AG279" s="4"/>
      <c r="AH279" s="4"/>
      <c r="AI279" s="4"/>
      <c r="AJ279" s="4"/>
      <c r="AK279" s="4"/>
      <c r="AL279" s="4"/>
      <c r="AM279" s="4"/>
      <c r="AN279" s="4"/>
      <c r="AO279" s="4"/>
    </row>
    <row r="280" spans="18:41" ht="15.75">
      <c r="R280" s="4"/>
      <c r="S280" s="4"/>
      <c r="T280" s="4"/>
      <c r="U280" s="43"/>
      <c r="V280" s="43"/>
      <c r="W280" s="43"/>
      <c r="X280" s="43"/>
      <c r="Y280" s="43"/>
      <c r="Z280" s="43"/>
      <c r="AA280" s="43"/>
      <c r="AB280" s="43"/>
      <c r="AC280" s="39"/>
      <c r="AD280" s="4"/>
      <c r="AE280" s="4"/>
      <c r="AF280" s="4"/>
      <c r="AG280" s="4"/>
      <c r="AH280" s="4"/>
      <c r="AI280" s="4"/>
      <c r="AJ280" s="4"/>
      <c r="AK280" s="4"/>
      <c r="AL280" s="4"/>
      <c r="AM280" s="4"/>
      <c r="AN280" s="4"/>
      <c r="AO280" s="4"/>
    </row>
    <row r="281" spans="18:41" ht="15.75">
      <c r="R281" s="4"/>
      <c r="S281" s="4"/>
      <c r="T281" s="4"/>
      <c r="U281" s="43"/>
      <c r="V281" s="43"/>
      <c r="W281" s="43"/>
      <c r="X281" s="43"/>
      <c r="Y281" s="43"/>
      <c r="Z281" s="43"/>
      <c r="AA281" s="43"/>
      <c r="AB281" s="43"/>
      <c r="AC281" s="43"/>
      <c r="AD281" s="4"/>
      <c r="AE281" s="4"/>
      <c r="AF281" s="4"/>
      <c r="AG281" s="4"/>
      <c r="AH281" s="4"/>
      <c r="AI281" s="4"/>
      <c r="AJ281" s="4"/>
      <c r="AK281" s="4"/>
      <c r="AL281" s="52"/>
      <c r="AM281" s="4"/>
      <c r="AN281" s="4"/>
      <c r="AO281" s="4"/>
    </row>
    <row r="282" spans="18:41" ht="15.75">
      <c r="R282" s="4"/>
      <c r="S282" s="4"/>
      <c r="T282" s="4"/>
      <c r="U282" s="43"/>
      <c r="V282" s="43"/>
      <c r="W282" s="43"/>
      <c r="X282" s="43"/>
      <c r="Y282" s="43"/>
      <c r="Z282" s="43"/>
      <c r="AA282" s="43"/>
      <c r="AB282" s="43"/>
      <c r="AC282" s="43"/>
      <c r="AD282" s="4"/>
      <c r="AE282" s="4"/>
      <c r="AF282" s="4"/>
      <c r="AG282" s="4"/>
      <c r="AH282" s="4"/>
      <c r="AI282" s="4"/>
      <c r="AJ282" s="4"/>
      <c r="AK282" s="4"/>
      <c r="AL282" s="60"/>
      <c r="AM282" s="4"/>
      <c r="AN282" s="4"/>
      <c r="AO282" s="4"/>
    </row>
    <row r="283" spans="18:41" ht="15">
      <c r="R283" s="4"/>
      <c r="S283" s="4"/>
      <c r="T283" s="4"/>
      <c r="U283" s="43"/>
      <c r="V283" s="43"/>
      <c r="W283" s="43"/>
      <c r="X283" s="43"/>
      <c r="Y283" s="43"/>
      <c r="Z283" s="43"/>
      <c r="AA283" s="43"/>
      <c r="AB283" s="43"/>
      <c r="AC283" s="43"/>
      <c r="AD283" s="4"/>
      <c r="AE283" s="4"/>
      <c r="AF283" s="4"/>
      <c r="AG283" s="4"/>
      <c r="AH283" s="4"/>
      <c r="AI283" s="4"/>
      <c r="AJ283" s="4"/>
      <c r="AK283" s="4"/>
      <c r="AL283" s="4"/>
      <c r="AM283" s="4"/>
      <c r="AN283" s="4"/>
      <c r="AO283" s="4"/>
    </row>
    <row r="284" spans="18:41" ht="15.75">
      <c r="R284" s="4"/>
      <c r="S284" s="4"/>
      <c r="T284" s="4"/>
      <c r="U284" s="43"/>
      <c r="V284" s="43"/>
      <c r="W284" s="43"/>
      <c r="X284" s="43"/>
      <c r="Y284" s="43"/>
      <c r="Z284" s="43"/>
      <c r="AA284" s="43"/>
      <c r="AB284" s="43"/>
      <c r="AC284" s="43"/>
      <c r="AD284" s="4"/>
      <c r="AE284" s="4"/>
      <c r="AF284" s="4"/>
      <c r="AG284" s="4"/>
      <c r="AH284" s="4"/>
      <c r="AI284" s="4"/>
      <c r="AJ284" s="4"/>
      <c r="AK284" s="4"/>
      <c r="AL284" s="60"/>
      <c r="AM284" s="4"/>
      <c r="AN284" s="4"/>
      <c r="AO284" s="4"/>
    </row>
    <row r="285" spans="18:41" ht="15">
      <c r="R285" s="4"/>
      <c r="S285" s="4"/>
      <c r="T285" s="4"/>
      <c r="U285" s="43"/>
      <c r="V285" s="43"/>
      <c r="W285" s="43"/>
      <c r="X285" s="43"/>
      <c r="Y285" s="43"/>
      <c r="Z285" s="43"/>
      <c r="AA285" s="43"/>
      <c r="AB285" s="43"/>
      <c r="AC285" s="4"/>
      <c r="AD285" s="4"/>
      <c r="AE285" s="4"/>
      <c r="AF285" s="4"/>
      <c r="AG285" s="4"/>
      <c r="AH285" s="4"/>
      <c r="AI285" s="4"/>
      <c r="AJ285" s="4"/>
      <c r="AK285" s="4"/>
      <c r="AL285" s="4"/>
      <c r="AM285" s="4"/>
      <c r="AN285" s="4"/>
      <c r="AO285" s="4"/>
    </row>
    <row r="286" spans="18:41" ht="15.75">
      <c r="R286" s="4"/>
      <c r="S286" s="4"/>
      <c r="T286" s="4"/>
      <c r="U286" s="43"/>
      <c r="V286" s="43"/>
      <c r="W286" s="43"/>
      <c r="X286" s="43"/>
      <c r="Y286" s="43"/>
      <c r="Z286" s="43"/>
      <c r="AA286" s="43"/>
      <c r="AB286" s="43"/>
      <c r="AC286" s="4"/>
      <c r="AD286" s="4"/>
      <c r="AE286" s="4"/>
      <c r="AF286" s="4"/>
      <c r="AG286" s="4"/>
      <c r="AH286" s="4"/>
      <c r="AI286" s="4"/>
      <c r="AJ286" s="4"/>
      <c r="AK286" s="4"/>
      <c r="AL286" s="60"/>
      <c r="AM286" s="4"/>
      <c r="AN286" s="4"/>
      <c r="AO286" s="4"/>
    </row>
    <row r="287" spans="18:41" ht="15.75">
      <c r="R287" s="3"/>
      <c r="S287" s="4"/>
      <c r="T287" s="4"/>
      <c r="U287" s="43"/>
      <c r="V287" s="43"/>
      <c r="W287" s="43"/>
      <c r="X287" s="43"/>
      <c r="Y287" s="43"/>
      <c r="Z287" s="43"/>
      <c r="AA287" s="43"/>
      <c r="AB287" s="43"/>
      <c r="AC287" s="4"/>
      <c r="AD287" s="39"/>
      <c r="AE287" s="4"/>
      <c r="AF287" s="4"/>
      <c r="AG287" s="4"/>
      <c r="AH287" s="4"/>
      <c r="AI287" s="4"/>
      <c r="AJ287" s="4"/>
      <c r="AK287" s="4"/>
      <c r="AL287" s="4"/>
      <c r="AM287" s="4"/>
      <c r="AN287" s="4"/>
      <c r="AO287" s="4"/>
    </row>
    <row r="288" spans="18:41" ht="15.75">
      <c r="R288" s="4"/>
      <c r="S288" s="4"/>
      <c r="T288" s="4"/>
      <c r="U288" s="43"/>
      <c r="V288" s="43"/>
      <c r="W288" s="43"/>
      <c r="X288" s="43"/>
      <c r="Y288" s="43"/>
      <c r="Z288" s="43"/>
      <c r="AA288" s="43"/>
      <c r="AB288" s="43"/>
      <c r="AC288" s="39"/>
      <c r="AD288" s="43"/>
      <c r="AE288" s="4"/>
      <c r="AF288" s="4"/>
      <c r="AG288" s="4"/>
      <c r="AH288" s="4"/>
      <c r="AI288" s="4"/>
      <c r="AJ288" s="4"/>
      <c r="AK288" s="4"/>
      <c r="AL288" s="4"/>
      <c r="AM288" s="4"/>
      <c r="AN288" s="4"/>
      <c r="AO288" s="4"/>
    </row>
    <row r="289" spans="18:41" ht="15">
      <c r="R289" s="4"/>
      <c r="S289" s="4"/>
      <c r="T289" s="4"/>
      <c r="U289" s="43"/>
      <c r="V289" s="43"/>
      <c r="W289" s="43"/>
      <c r="X289" s="43"/>
      <c r="Y289" s="43"/>
      <c r="Z289" s="4"/>
      <c r="AA289" s="4"/>
      <c r="AB289" s="43"/>
      <c r="AC289" s="43"/>
      <c r="AD289" s="43"/>
      <c r="AE289" s="4"/>
      <c r="AF289" s="4"/>
      <c r="AG289" s="4"/>
      <c r="AH289" s="4"/>
      <c r="AI289" s="4"/>
      <c r="AJ289" s="4"/>
      <c r="AK289" s="4"/>
      <c r="AL289" s="4"/>
      <c r="AM289" s="4"/>
      <c r="AN289" s="4"/>
      <c r="AO289" s="4"/>
    </row>
    <row r="290" spans="18:41" ht="15.75">
      <c r="R290" s="4"/>
      <c r="S290" s="4"/>
      <c r="T290" s="4"/>
      <c r="U290" s="4"/>
      <c r="V290" s="4"/>
      <c r="W290" s="4"/>
      <c r="X290" s="4"/>
      <c r="Y290" s="4"/>
      <c r="Z290" s="4"/>
      <c r="AA290" s="4"/>
      <c r="AB290" s="43"/>
      <c r="AC290" s="43"/>
      <c r="AD290" s="43"/>
      <c r="AE290" s="4"/>
      <c r="AF290" s="4"/>
      <c r="AG290" s="4"/>
      <c r="AH290" s="4"/>
      <c r="AI290" s="4"/>
      <c r="AJ290" s="4"/>
      <c r="AK290" s="4"/>
      <c r="AL290" s="52"/>
      <c r="AM290" s="4"/>
      <c r="AN290" s="4"/>
      <c r="AO290" s="4"/>
    </row>
    <row r="291" spans="18:41" ht="15">
      <c r="R291" s="4"/>
      <c r="S291" s="4"/>
      <c r="T291" s="4"/>
      <c r="U291" s="4"/>
      <c r="V291" s="4"/>
      <c r="W291" s="4"/>
      <c r="X291" s="4"/>
      <c r="Y291" s="4"/>
      <c r="Z291" s="4"/>
      <c r="AA291" s="4"/>
      <c r="AB291" s="43"/>
      <c r="AC291" s="4"/>
      <c r="AD291" s="43"/>
      <c r="AE291" s="4"/>
      <c r="AF291" s="4"/>
      <c r="AG291" s="4"/>
      <c r="AH291" s="4"/>
      <c r="AI291" s="4"/>
      <c r="AJ291" s="4"/>
      <c r="AK291" s="4"/>
      <c r="AL291" s="4"/>
      <c r="AM291" s="4"/>
      <c r="AN291" s="4"/>
      <c r="AO291" s="4"/>
    </row>
    <row r="292" spans="2:41" ht="15">
      <c r="B292" s="17"/>
      <c r="R292" s="4"/>
      <c r="S292" s="4"/>
      <c r="T292" s="4"/>
      <c r="U292" s="4"/>
      <c r="V292" s="4"/>
      <c r="W292" s="4"/>
      <c r="X292" s="4"/>
      <c r="Y292" s="4"/>
      <c r="Z292" s="4"/>
      <c r="AA292" s="4"/>
      <c r="AB292" s="43"/>
      <c r="AC292" s="4"/>
      <c r="AD292" s="4"/>
      <c r="AE292" s="4"/>
      <c r="AF292" s="4"/>
      <c r="AG292" s="4"/>
      <c r="AH292" s="4"/>
      <c r="AI292" s="4"/>
      <c r="AJ292" s="4"/>
      <c r="AK292" s="4"/>
      <c r="AL292" s="4"/>
      <c r="AM292" s="4"/>
      <c r="AN292" s="4"/>
      <c r="AO292" s="4"/>
    </row>
    <row r="293" spans="2:41" ht="15">
      <c r="B293" s="17"/>
      <c r="R293" s="4"/>
      <c r="S293" s="4"/>
      <c r="T293" s="4"/>
      <c r="U293" s="4"/>
      <c r="V293" s="4"/>
      <c r="W293" s="4"/>
      <c r="X293" s="4"/>
      <c r="Y293" s="4"/>
      <c r="Z293" s="4"/>
      <c r="AA293" s="4"/>
      <c r="AB293" s="43"/>
      <c r="AC293" s="4"/>
      <c r="AD293" s="4"/>
      <c r="AE293" s="4"/>
      <c r="AF293" s="4"/>
      <c r="AG293" s="4"/>
      <c r="AH293" s="4"/>
      <c r="AI293" s="4"/>
      <c r="AJ293" s="4"/>
      <c r="AK293" s="4"/>
      <c r="AL293" s="4"/>
      <c r="AM293" s="4"/>
      <c r="AN293" s="4"/>
      <c r="AO293" s="4"/>
    </row>
    <row r="294" spans="2:41" ht="15">
      <c r="B294" s="17"/>
      <c r="R294" s="3"/>
      <c r="S294" s="4"/>
      <c r="T294" s="4"/>
      <c r="U294" s="4"/>
      <c r="V294" s="4"/>
      <c r="W294" s="4"/>
      <c r="X294" s="4"/>
      <c r="Y294" s="4"/>
      <c r="Z294" s="4"/>
      <c r="AA294" s="4"/>
      <c r="AB294" s="43"/>
      <c r="AC294" s="4"/>
      <c r="AD294" s="4"/>
      <c r="AE294" s="4"/>
      <c r="AF294" s="4"/>
      <c r="AG294" s="4"/>
      <c r="AH294" s="4"/>
      <c r="AI294" s="4"/>
      <c r="AJ294" s="4"/>
      <c r="AK294" s="4"/>
      <c r="AL294" s="4"/>
      <c r="AM294" s="4"/>
      <c r="AN294" s="4"/>
      <c r="AO294" s="4"/>
    </row>
    <row r="295" spans="2:41" ht="15">
      <c r="B295" s="17"/>
      <c r="R295" s="3"/>
      <c r="S295" s="4"/>
      <c r="T295" s="4"/>
      <c r="U295" s="4"/>
      <c r="V295" s="4"/>
      <c r="W295" s="4"/>
      <c r="X295" s="4"/>
      <c r="Y295" s="4"/>
      <c r="Z295" s="4"/>
      <c r="AA295" s="4"/>
      <c r="AB295" s="43"/>
      <c r="AC295" s="4"/>
      <c r="AD295" s="4"/>
      <c r="AE295" s="4"/>
      <c r="AF295" s="4"/>
      <c r="AG295" s="4"/>
      <c r="AH295" s="4"/>
      <c r="AI295" s="4"/>
      <c r="AJ295" s="4"/>
      <c r="AK295" s="4"/>
      <c r="AL295" s="4"/>
      <c r="AM295" s="4"/>
      <c r="AN295" s="4"/>
      <c r="AO295" s="4"/>
    </row>
    <row r="296" spans="2:41" ht="15">
      <c r="B296" s="17"/>
      <c r="R296" s="3"/>
      <c r="S296" s="4"/>
      <c r="T296" s="4"/>
      <c r="U296" s="4"/>
      <c r="V296" s="4"/>
      <c r="W296" s="4"/>
      <c r="X296" s="4"/>
      <c r="Y296" s="4"/>
      <c r="Z296" s="4"/>
      <c r="AA296" s="4"/>
      <c r="AB296" s="43"/>
      <c r="AC296" s="4"/>
      <c r="AD296" s="4"/>
      <c r="AE296" s="4"/>
      <c r="AF296" s="4"/>
      <c r="AG296" s="4"/>
      <c r="AH296" s="4"/>
      <c r="AI296" s="4"/>
      <c r="AJ296" s="4"/>
      <c r="AK296" s="4"/>
      <c r="AL296" s="4"/>
      <c r="AM296" s="4"/>
      <c r="AN296" s="4"/>
      <c r="AO296" s="4"/>
    </row>
    <row r="297" spans="2:41" ht="15">
      <c r="B297" s="17"/>
      <c r="R297" s="3"/>
      <c r="S297" s="4"/>
      <c r="T297" s="4"/>
      <c r="U297" s="4"/>
      <c r="V297" s="4"/>
      <c r="W297" s="4"/>
      <c r="X297" s="4"/>
      <c r="Y297" s="4"/>
      <c r="Z297" s="4"/>
      <c r="AA297" s="4"/>
      <c r="AB297" s="43"/>
      <c r="AC297" s="4"/>
      <c r="AD297" s="4"/>
      <c r="AE297" s="4"/>
      <c r="AF297" s="4"/>
      <c r="AG297" s="4"/>
      <c r="AH297" s="4"/>
      <c r="AI297" s="4"/>
      <c r="AJ297" s="4"/>
      <c r="AK297" s="4"/>
      <c r="AL297" s="4"/>
      <c r="AM297" s="4"/>
      <c r="AN297" s="4"/>
      <c r="AO297" s="4"/>
    </row>
    <row r="298" spans="2:41" ht="15">
      <c r="B298" s="17"/>
      <c r="R298" s="3"/>
      <c r="S298" s="4"/>
      <c r="T298" s="4"/>
      <c r="U298" s="4"/>
      <c r="V298" s="4"/>
      <c r="W298" s="4"/>
      <c r="X298" s="4"/>
      <c r="Y298" s="4"/>
      <c r="Z298" s="4"/>
      <c r="AA298" s="4"/>
      <c r="AB298" s="43"/>
      <c r="AC298" s="4"/>
      <c r="AD298" s="4"/>
      <c r="AE298" s="4"/>
      <c r="AF298" s="4"/>
      <c r="AG298" s="4"/>
      <c r="AH298" s="4"/>
      <c r="AI298" s="4"/>
      <c r="AJ298" s="4"/>
      <c r="AK298" s="4"/>
      <c r="AL298" s="4"/>
      <c r="AM298" s="4"/>
      <c r="AN298" s="4"/>
      <c r="AO298" s="4"/>
    </row>
    <row r="299" spans="2:41" ht="15">
      <c r="B299" s="17"/>
      <c r="R299" s="3"/>
      <c r="S299" s="4"/>
      <c r="T299" s="4"/>
      <c r="U299" s="4"/>
      <c r="V299" s="4"/>
      <c r="W299" s="4"/>
      <c r="X299" s="4"/>
      <c r="Y299" s="4"/>
      <c r="Z299" s="4"/>
      <c r="AA299" s="4"/>
      <c r="AB299" s="43"/>
      <c r="AC299" s="4"/>
      <c r="AD299" s="4"/>
      <c r="AE299" s="4"/>
      <c r="AF299" s="4"/>
      <c r="AG299" s="4"/>
      <c r="AH299" s="4"/>
      <c r="AI299" s="4"/>
      <c r="AJ299" s="4"/>
      <c r="AK299" s="4"/>
      <c r="AL299" s="4"/>
      <c r="AM299" s="4"/>
      <c r="AN299" s="4"/>
      <c r="AO299" s="4"/>
    </row>
    <row r="300" spans="2:41" ht="15">
      <c r="B300" s="17"/>
      <c r="R300" s="4"/>
      <c r="S300" s="4"/>
      <c r="T300" s="4"/>
      <c r="U300" s="4"/>
      <c r="V300" s="4"/>
      <c r="W300" s="4"/>
      <c r="X300" s="4"/>
      <c r="Y300" s="4"/>
      <c r="Z300" s="4"/>
      <c r="AA300" s="4"/>
      <c r="AB300" s="43"/>
      <c r="AC300" s="4"/>
      <c r="AD300" s="4"/>
      <c r="AE300" s="4"/>
      <c r="AF300" s="4"/>
      <c r="AG300" s="4"/>
      <c r="AH300" s="4"/>
      <c r="AI300" s="4"/>
      <c r="AJ300" s="4"/>
      <c r="AK300" s="4"/>
      <c r="AL300" s="4"/>
      <c r="AM300" s="4"/>
      <c r="AN300" s="4"/>
      <c r="AO300" s="4"/>
    </row>
    <row r="301" spans="2:41" ht="15.75">
      <c r="B301" s="17"/>
      <c r="R301" s="4"/>
      <c r="S301" s="4"/>
      <c r="T301" s="4"/>
      <c r="U301" s="4"/>
      <c r="V301" s="4"/>
      <c r="W301" s="4"/>
      <c r="X301" s="4"/>
      <c r="Y301" s="4"/>
      <c r="Z301" s="4"/>
      <c r="AA301" s="4"/>
      <c r="AB301" s="43"/>
      <c r="AC301" s="4"/>
      <c r="AD301" s="4"/>
      <c r="AE301" s="39"/>
      <c r="AF301" s="4"/>
      <c r="AG301" s="4"/>
      <c r="AH301" s="4"/>
      <c r="AI301" s="4"/>
      <c r="AJ301" s="4"/>
      <c r="AK301" s="4"/>
      <c r="AL301" s="4"/>
      <c r="AM301" s="4"/>
      <c r="AN301" s="4"/>
      <c r="AO301" s="4"/>
    </row>
    <row r="302" spans="2:41" ht="15.75">
      <c r="B302" s="17"/>
      <c r="R302" s="4"/>
      <c r="S302" s="4"/>
      <c r="T302" s="4"/>
      <c r="U302" s="4"/>
      <c r="V302" s="4"/>
      <c r="W302" s="4"/>
      <c r="X302" s="4"/>
      <c r="Y302" s="4"/>
      <c r="Z302" s="4"/>
      <c r="AA302" s="4"/>
      <c r="AB302" s="43"/>
      <c r="AC302" s="4"/>
      <c r="AD302" s="4"/>
      <c r="AE302" s="39"/>
      <c r="AF302" s="4"/>
      <c r="AG302" s="4"/>
      <c r="AH302" s="4"/>
      <c r="AI302" s="4"/>
      <c r="AJ302" s="4"/>
      <c r="AK302" s="4"/>
      <c r="AL302" s="4"/>
      <c r="AM302" s="4"/>
      <c r="AN302" s="4"/>
      <c r="AO302" s="4"/>
    </row>
    <row r="303" spans="2:41" ht="15.75">
      <c r="B303" s="17"/>
      <c r="R303" s="4"/>
      <c r="S303" s="4"/>
      <c r="T303" s="4"/>
      <c r="U303" s="4"/>
      <c r="V303" s="4"/>
      <c r="W303" s="4"/>
      <c r="X303" s="4"/>
      <c r="Y303" s="4"/>
      <c r="Z303" s="4"/>
      <c r="AA303" s="4"/>
      <c r="AB303" s="43"/>
      <c r="AC303" s="4"/>
      <c r="AD303" s="4"/>
      <c r="AE303" s="39"/>
      <c r="AF303" s="4"/>
      <c r="AG303" s="4"/>
      <c r="AH303" s="4"/>
      <c r="AI303" s="4"/>
      <c r="AJ303" s="4"/>
      <c r="AK303" s="4"/>
      <c r="AL303" s="4"/>
      <c r="AM303" s="4"/>
      <c r="AN303" s="4"/>
      <c r="AO303" s="4"/>
    </row>
    <row r="304" spans="2:41" ht="15.75">
      <c r="B304" s="17"/>
      <c r="R304" s="4"/>
      <c r="S304" s="4"/>
      <c r="T304" s="4"/>
      <c r="U304" s="4"/>
      <c r="V304" s="4"/>
      <c r="W304" s="4"/>
      <c r="X304" s="4"/>
      <c r="Y304" s="4"/>
      <c r="Z304" s="4"/>
      <c r="AA304" s="4"/>
      <c r="AB304" s="43"/>
      <c r="AC304" s="4"/>
      <c r="AD304" s="4"/>
      <c r="AE304" s="39"/>
      <c r="AF304" s="4"/>
      <c r="AG304" s="4"/>
      <c r="AH304" s="4"/>
      <c r="AI304" s="4"/>
      <c r="AJ304" s="4"/>
      <c r="AK304" s="4"/>
      <c r="AL304" s="4"/>
      <c r="AM304" s="4"/>
      <c r="AN304" s="4"/>
      <c r="AO304" s="4"/>
    </row>
    <row r="305" spans="2:41" ht="15.75">
      <c r="B305" s="17"/>
      <c r="R305" s="4"/>
      <c r="S305" s="4"/>
      <c r="T305" s="4"/>
      <c r="U305" s="4"/>
      <c r="V305" s="4"/>
      <c r="W305" s="4"/>
      <c r="X305" s="4"/>
      <c r="Y305" s="4"/>
      <c r="Z305" s="4"/>
      <c r="AA305" s="4"/>
      <c r="AB305" s="43"/>
      <c r="AC305" s="4"/>
      <c r="AD305" s="4"/>
      <c r="AE305" s="39"/>
      <c r="AF305" s="4"/>
      <c r="AG305" s="4"/>
      <c r="AH305" s="4"/>
      <c r="AI305" s="4"/>
      <c r="AJ305" s="4"/>
      <c r="AK305" s="4"/>
      <c r="AL305" s="4"/>
      <c r="AM305" s="4"/>
      <c r="AN305" s="4"/>
      <c r="AO305" s="4"/>
    </row>
    <row r="306" spans="2:41" ht="15.75">
      <c r="B306" s="17" t="s">
        <v>45</v>
      </c>
      <c r="R306" s="4"/>
      <c r="S306" s="4"/>
      <c r="T306" s="4"/>
      <c r="U306" s="4"/>
      <c r="V306" s="4"/>
      <c r="W306" s="4"/>
      <c r="X306" s="4"/>
      <c r="Y306" s="4"/>
      <c r="Z306" s="4"/>
      <c r="AA306" s="4"/>
      <c r="AB306" s="43"/>
      <c r="AC306" s="4"/>
      <c r="AD306" s="4"/>
      <c r="AE306" s="39"/>
      <c r="AF306" s="4"/>
      <c r="AG306" s="4"/>
      <c r="AH306" s="4"/>
      <c r="AI306" s="4"/>
      <c r="AJ306" s="4"/>
      <c r="AK306" s="4"/>
      <c r="AL306" s="4"/>
      <c r="AM306" s="4"/>
      <c r="AN306" s="4"/>
      <c r="AO306" s="4"/>
    </row>
    <row r="307" spans="18:42" ht="15">
      <c r="R307" s="4"/>
      <c r="S307" s="4"/>
      <c r="T307" s="4"/>
      <c r="U307" s="4"/>
      <c r="V307" s="4"/>
      <c r="W307" s="4"/>
      <c r="X307" s="4"/>
      <c r="Y307" s="4"/>
      <c r="Z307" s="4"/>
      <c r="AA307" s="4"/>
      <c r="AB307" s="43"/>
      <c r="AC307" s="4"/>
      <c r="AD307" s="4"/>
      <c r="AE307" s="4"/>
      <c r="AF307" s="4"/>
      <c r="AG307" s="4"/>
      <c r="AH307" s="4"/>
      <c r="AI307" s="4"/>
      <c r="AJ307" s="4"/>
      <c r="AK307" s="4"/>
      <c r="AL307" s="4"/>
      <c r="AM307" s="4"/>
      <c r="AN307" s="14"/>
      <c r="AO307" s="43"/>
      <c r="AP307" s="36"/>
    </row>
    <row r="308" spans="18:41" ht="15.75">
      <c r="R308" s="4"/>
      <c r="S308" s="4"/>
      <c r="T308" s="4"/>
      <c r="U308" s="4"/>
      <c r="V308" s="4"/>
      <c r="W308" s="4"/>
      <c r="X308" s="4"/>
      <c r="Y308" s="4"/>
      <c r="Z308" s="4"/>
      <c r="AA308" s="4"/>
      <c r="AB308" s="4"/>
      <c r="AC308" s="39"/>
      <c r="AD308" s="43"/>
      <c r="AE308" s="4"/>
      <c r="AF308" s="4"/>
      <c r="AG308" s="4"/>
      <c r="AH308" s="4"/>
      <c r="AI308" s="4"/>
      <c r="AJ308" s="4"/>
      <c r="AK308" s="4"/>
      <c r="AL308" s="4"/>
      <c r="AM308" s="4"/>
      <c r="AN308" s="4"/>
      <c r="AO308" s="4"/>
    </row>
    <row r="309" spans="18:41" ht="15.75">
      <c r="R309" s="4"/>
      <c r="S309" s="4"/>
      <c r="T309" s="4"/>
      <c r="U309" s="4"/>
      <c r="V309" s="4"/>
      <c r="W309" s="4"/>
      <c r="X309" s="4"/>
      <c r="Y309" s="4"/>
      <c r="Z309" s="4"/>
      <c r="AA309" s="4"/>
      <c r="AB309" s="4"/>
      <c r="AC309" s="39"/>
      <c r="AD309" s="43"/>
      <c r="AE309" s="4"/>
      <c r="AF309" s="4"/>
      <c r="AG309" s="4"/>
      <c r="AH309" s="4"/>
      <c r="AI309" s="4"/>
      <c r="AJ309" s="4"/>
      <c r="AK309" s="4"/>
      <c r="AL309" s="4"/>
      <c r="AM309" s="4"/>
      <c r="AN309" s="4"/>
      <c r="AO309" s="4"/>
    </row>
    <row r="310" spans="18:41" ht="15.75">
      <c r="R310" s="4"/>
      <c r="S310" s="4"/>
      <c r="T310" s="4"/>
      <c r="U310" s="4"/>
      <c r="V310" s="4"/>
      <c r="W310" s="4"/>
      <c r="X310" s="4"/>
      <c r="Y310" s="4"/>
      <c r="Z310" s="4"/>
      <c r="AA310" s="4"/>
      <c r="AB310" s="4"/>
      <c r="AC310" s="39"/>
      <c r="AD310" s="43"/>
      <c r="AE310" s="4"/>
      <c r="AF310" s="4"/>
      <c r="AG310" s="4"/>
      <c r="AH310" s="4"/>
      <c r="AI310" s="4"/>
      <c r="AJ310" s="4"/>
      <c r="AK310" s="4"/>
      <c r="AL310" s="4"/>
      <c r="AM310" s="4"/>
      <c r="AN310" s="4"/>
      <c r="AO310" s="4"/>
    </row>
    <row r="311" spans="18:41" ht="15.75">
      <c r="R311" s="4"/>
      <c r="S311" s="4"/>
      <c r="T311" s="4"/>
      <c r="U311" s="4"/>
      <c r="V311" s="4"/>
      <c r="W311" s="4"/>
      <c r="X311" s="4"/>
      <c r="Y311" s="4"/>
      <c r="Z311" s="4"/>
      <c r="AA311" s="4"/>
      <c r="AB311" s="4"/>
      <c r="AC311" s="39"/>
      <c r="AD311" s="43"/>
      <c r="AE311" s="4"/>
      <c r="AF311" s="4"/>
      <c r="AG311" s="4"/>
      <c r="AH311" s="4"/>
      <c r="AI311" s="4"/>
      <c r="AJ311" s="4"/>
      <c r="AK311" s="4"/>
      <c r="AL311" s="4"/>
      <c r="AM311" s="4"/>
      <c r="AN311" s="4"/>
      <c r="AO311" s="4"/>
    </row>
    <row r="312" spans="2:41" ht="15.75">
      <c r="B312" s="17" t="s">
        <v>46</v>
      </c>
      <c r="C312" s="35" t="s">
        <v>251</v>
      </c>
      <c r="R312" s="4"/>
      <c r="S312" s="4"/>
      <c r="T312" s="4"/>
      <c r="U312" s="4"/>
      <c r="V312" s="4"/>
      <c r="W312" s="4"/>
      <c r="X312" s="4"/>
      <c r="Y312" s="4"/>
      <c r="Z312" s="4"/>
      <c r="AA312" s="4"/>
      <c r="AB312" s="4"/>
      <c r="AC312" s="39"/>
      <c r="AD312" s="43"/>
      <c r="AE312" s="4"/>
      <c r="AF312" s="4"/>
      <c r="AG312" s="4"/>
      <c r="AH312" s="4"/>
      <c r="AI312" s="4"/>
      <c r="AJ312" s="4"/>
      <c r="AK312" s="4"/>
      <c r="AL312" s="4"/>
      <c r="AM312" s="4"/>
      <c r="AN312" s="4"/>
      <c r="AO312" s="4"/>
    </row>
    <row r="313" spans="18:41" ht="15.75">
      <c r="R313" s="4"/>
      <c r="S313" s="4"/>
      <c r="T313" s="4"/>
      <c r="U313" s="4"/>
      <c r="V313" s="4"/>
      <c r="W313" s="4"/>
      <c r="X313" s="4"/>
      <c r="Y313" s="4"/>
      <c r="Z313" s="4"/>
      <c r="AA313" s="4"/>
      <c r="AB313" s="4"/>
      <c r="AC313" s="39"/>
      <c r="AD313" s="43"/>
      <c r="AE313" s="4"/>
      <c r="AF313" s="4"/>
      <c r="AG313" s="4"/>
      <c r="AH313" s="4"/>
      <c r="AI313" s="4"/>
      <c r="AJ313" s="4"/>
      <c r="AK313" s="4"/>
      <c r="AL313" s="4"/>
      <c r="AM313" s="4"/>
      <c r="AN313" s="4"/>
      <c r="AO313" s="4"/>
    </row>
    <row r="314" spans="9:41" ht="15">
      <c r="I314" s="4"/>
      <c r="J314" s="21" t="s">
        <v>195</v>
      </c>
      <c r="K314" s="27"/>
      <c r="L314" s="27"/>
      <c r="N314" s="21" t="s">
        <v>53</v>
      </c>
      <c r="R314" s="4"/>
      <c r="S314" s="4"/>
      <c r="T314" s="4"/>
      <c r="U314" s="4"/>
      <c r="V314" s="4"/>
      <c r="W314" s="4"/>
      <c r="X314" s="4"/>
      <c r="Y314" s="4"/>
      <c r="Z314" s="4"/>
      <c r="AA314" s="4"/>
      <c r="AB314" s="4"/>
      <c r="AC314" s="43"/>
      <c r="AD314" s="43"/>
      <c r="AE314" s="4"/>
      <c r="AF314" s="4"/>
      <c r="AG314" s="4"/>
      <c r="AH314" s="4"/>
      <c r="AI314" s="4"/>
      <c r="AJ314" s="4"/>
      <c r="AK314" s="4"/>
      <c r="AL314" s="4"/>
      <c r="AM314" s="4"/>
      <c r="AN314" s="4"/>
      <c r="AO314" s="4"/>
    </row>
    <row r="315" spans="9:41" ht="15">
      <c r="I315" s="21" t="s">
        <v>196</v>
      </c>
      <c r="J315" s="20"/>
      <c r="K315" s="21" t="s">
        <v>202</v>
      </c>
      <c r="L315" s="21"/>
      <c r="M315" s="4"/>
      <c r="N315" s="4"/>
      <c r="O315" s="21"/>
      <c r="P315" s="21"/>
      <c r="Q315" s="21"/>
      <c r="R315" s="4"/>
      <c r="S315" s="4"/>
      <c r="T315" s="4"/>
      <c r="U315" s="4"/>
      <c r="V315" s="4"/>
      <c r="W315" s="4"/>
      <c r="X315" s="4"/>
      <c r="Y315" s="4"/>
      <c r="Z315" s="4"/>
      <c r="AA315" s="4"/>
      <c r="AB315" s="4"/>
      <c r="AC315" s="43"/>
      <c r="AD315" s="43"/>
      <c r="AE315" s="4"/>
      <c r="AF315" s="4"/>
      <c r="AG315" s="4"/>
      <c r="AH315" s="4"/>
      <c r="AI315" s="4"/>
      <c r="AJ315" s="4"/>
      <c r="AK315" s="4"/>
      <c r="AL315" s="4"/>
      <c r="AM315" s="4"/>
      <c r="AN315" s="4"/>
      <c r="AO315" s="4"/>
    </row>
    <row r="316" spans="9:41" ht="15">
      <c r="I316" s="21" t="s">
        <v>197</v>
      </c>
      <c r="J316" s="20"/>
      <c r="K316" s="21" t="s">
        <v>197</v>
      </c>
      <c r="L316" s="21"/>
      <c r="M316" s="21" t="s">
        <v>196</v>
      </c>
      <c r="N316" s="21"/>
      <c r="O316" s="21" t="s">
        <v>202</v>
      </c>
      <c r="P316" s="21"/>
      <c r="Q316" s="21"/>
      <c r="R316" s="4"/>
      <c r="S316" s="4"/>
      <c r="T316" s="4"/>
      <c r="U316" s="4"/>
      <c r="V316" s="4"/>
      <c r="W316" s="4"/>
      <c r="X316" s="4"/>
      <c r="Y316" s="4"/>
      <c r="Z316" s="4"/>
      <c r="AA316" s="4"/>
      <c r="AB316" s="4"/>
      <c r="AC316" s="43"/>
      <c r="AD316" s="43"/>
      <c r="AE316" s="4"/>
      <c r="AF316" s="4"/>
      <c r="AG316" s="4"/>
      <c r="AH316" s="4"/>
      <c r="AI316" s="4"/>
      <c r="AJ316" s="4"/>
      <c r="AK316" s="4"/>
      <c r="AL316" s="4"/>
      <c r="AM316" s="4"/>
      <c r="AN316" s="4"/>
      <c r="AO316" s="4"/>
    </row>
    <row r="317" spans="9:41" ht="15">
      <c r="I317" s="21" t="s">
        <v>198</v>
      </c>
      <c r="J317" s="20"/>
      <c r="K317" s="21" t="s">
        <v>198</v>
      </c>
      <c r="L317" s="21"/>
      <c r="M317" s="21" t="s">
        <v>197</v>
      </c>
      <c r="N317" s="21"/>
      <c r="O317" s="21" t="s">
        <v>197</v>
      </c>
      <c r="P317" s="21"/>
      <c r="Q317" s="21"/>
      <c r="R317" s="4"/>
      <c r="S317" s="4"/>
      <c r="T317" s="4"/>
      <c r="U317" s="4"/>
      <c r="V317" s="4"/>
      <c r="W317" s="4"/>
      <c r="X317" s="4"/>
      <c r="Y317" s="4"/>
      <c r="Z317" s="4"/>
      <c r="AA317" s="4"/>
      <c r="AB317" s="4"/>
      <c r="AC317" s="43"/>
      <c r="AD317" s="43"/>
      <c r="AE317" s="4"/>
      <c r="AF317" s="4"/>
      <c r="AG317" s="4"/>
      <c r="AH317" s="4"/>
      <c r="AI317" s="4"/>
      <c r="AJ317" s="4"/>
      <c r="AK317" s="4"/>
      <c r="AL317" s="4"/>
      <c r="AM317" s="4"/>
      <c r="AN317" s="4"/>
      <c r="AO317" s="4"/>
    </row>
    <row r="318" spans="9:41" ht="15">
      <c r="I318" s="22" t="s">
        <v>8</v>
      </c>
      <c r="J318" s="20"/>
      <c r="K318" s="22" t="s">
        <v>9</v>
      </c>
      <c r="L318" s="22"/>
      <c r="M318" s="22" t="str">
        <f>I318</f>
        <v>30/6/2005</v>
      </c>
      <c r="N318" s="22"/>
      <c r="O318" s="22" t="str">
        <f>K318</f>
        <v>30/6/2004</v>
      </c>
      <c r="P318" s="22"/>
      <c r="Q318" s="22"/>
      <c r="R318" s="4"/>
      <c r="S318" s="4"/>
      <c r="T318" s="4"/>
      <c r="U318" s="4"/>
      <c r="V318" s="4"/>
      <c r="W318" s="4"/>
      <c r="X318" s="4"/>
      <c r="Y318" s="4"/>
      <c r="Z318" s="4"/>
      <c r="AA318" s="4"/>
      <c r="AB318" s="4"/>
      <c r="AC318" s="43"/>
      <c r="AD318" s="43"/>
      <c r="AE318" s="4"/>
      <c r="AF318" s="4"/>
      <c r="AG318" s="4"/>
      <c r="AH318" s="4"/>
      <c r="AI318" s="4"/>
      <c r="AJ318" s="4"/>
      <c r="AK318" s="4"/>
      <c r="AL318" s="4"/>
      <c r="AM318" s="4"/>
      <c r="AN318" s="4"/>
      <c r="AO318" s="4"/>
    </row>
    <row r="319" spans="18:41" ht="15">
      <c r="R319" s="4"/>
      <c r="S319" s="4"/>
      <c r="T319" s="4"/>
      <c r="U319" s="4"/>
      <c r="V319" s="4"/>
      <c r="W319" s="4"/>
      <c r="X319" s="4"/>
      <c r="Y319" s="4"/>
      <c r="Z319" s="4"/>
      <c r="AA319" s="4"/>
      <c r="AB319" s="4"/>
      <c r="AC319" s="43"/>
      <c r="AD319" s="43"/>
      <c r="AE319" s="4"/>
      <c r="AF319" s="4"/>
      <c r="AG319" s="4"/>
      <c r="AH319" s="4"/>
      <c r="AI319" s="4"/>
      <c r="AJ319" s="4"/>
      <c r="AK319" s="4"/>
      <c r="AL319" s="4"/>
      <c r="AM319" s="4"/>
      <c r="AN319" s="4"/>
      <c r="AO319" s="4"/>
    </row>
    <row r="320" spans="3:41" ht="15">
      <c r="C320" t="s">
        <v>222</v>
      </c>
      <c r="D320" t="s">
        <v>47</v>
      </c>
      <c r="R320" s="4"/>
      <c r="S320" s="4"/>
      <c r="T320" s="4"/>
      <c r="U320" s="4"/>
      <c r="V320" s="4"/>
      <c r="W320" s="4"/>
      <c r="X320" s="4"/>
      <c r="Y320" s="4"/>
      <c r="Z320" s="4"/>
      <c r="AA320" s="4"/>
      <c r="AB320" s="4"/>
      <c r="AC320" s="43"/>
      <c r="AD320" s="43"/>
      <c r="AE320" s="4"/>
      <c r="AF320" s="4"/>
      <c r="AG320" s="4"/>
      <c r="AH320" s="4"/>
      <c r="AI320" s="4"/>
      <c r="AJ320" s="4"/>
      <c r="AK320" s="4"/>
      <c r="AL320" s="4"/>
      <c r="AM320" s="4"/>
      <c r="AN320" s="4"/>
      <c r="AO320" s="4"/>
    </row>
    <row r="321" spans="18:41" ht="15">
      <c r="R321" s="4"/>
      <c r="S321" s="4"/>
      <c r="T321" s="4"/>
      <c r="U321" s="4"/>
      <c r="V321" s="4"/>
      <c r="W321" s="4"/>
      <c r="X321" s="4"/>
      <c r="Y321" s="4"/>
      <c r="Z321" s="4"/>
      <c r="AA321" s="4"/>
      <c r="AB321" s="4"/>
      <c r="AC321" s="43"/>
      <c r="AD321" s="43"/>
      <c r="AE321" s="4"/>
      <c r="AF321" s="4"/>
      <c r="AG321" s="4"/>
      <c r="AH321" s="4"/>
      <c r="AI321" s="4"/>
      <c r="AJ321" s="4"/>
      <c r="AK321" s="4"/>
      <c r="AL321" s="4"/>
      <c r="AM321" s="4"/>
      <c r="AN321" s="4"/>
      <c r="AO321" s="4"/>
    </row>
    <row r="322" spans="4:41" ht="15">
      <c r="D322" t="s">
        <v>103</v>
      </c>
      <c r="I322" s="6">
        <v>1301602</v>
      </c>
      <c r="K322" s="6">
        <f>'IS'!P41</f>
        <v>725094</v>
      </c>
      <c r="M322" s="6">
        <v>2299870</v>
      </c>
      <c r="O322" s="6">
        <f>'IS'!K41</f>
        <v>1505455</v>
      </c>
      <c r="P322" s="6"/>
      <c r="Q322" s="6"/>
      <c r="R322" s="4"/>
      <c r="S322" s="4"/>
      <c r="T322" s="4"/>
      <c r="U322" s="4"/>
      <c r="V322" s="4"/>
      <c r="W322" s="4"/>
      <c r="X322" s="4"/>
      <c r="Y322" s="4"/>
      <c r="Z322" s="4"/>
      <c r="AA322" s="4"/>
      <c r="AB322" s="4"/>
      <c r="AC322" s="43"/>
      <c r="AD322" s="43"/>
      <c r="AE322" s="4"/>
      <c r="AF322" s="4"/>
      <c r="AG322" s="4"/>
      <c r="AH322" s="4"/>
      <c r="AI322" s="4"/>
      <c r="AJ322" s="4"/>
      <c r="AK322" s="4"/>
      <c r="AL322" s="4"/>
      <c r="AM322" s="4"/>
      <c r="AN322" s="4"/>
      <c r="AO322" s="4"/>
    </row>
    <row r="323" spans="4:41" ht="15">
      <c r="D323" t="s">
        <v>48</v>
      </c>
      <c r="I323" s="6"/>
      <c r="K323" s="6"/>
      <c r="M323" s="6"/>
      <c r="O323" s="6"/>
      <c r="P323" s="6"/>
      <c r="Q323" s="6"/>
      <c r="R323" s="4"/>
      <c r="S323" s="4"/>
      <c r="T323" s="4"/>
      <c r="U323" s="4"/>
      <c r="V323" s="4"/>
      <c r="W323" s="4"/>
      <c r="X323" s="4"/>
      <c r="Y323" s="4"/>
      <c r="Z323" s="4"/>
      <c r="AA323" s="4"/>
      <c r="AB323" s="4"/>
      <c r="AC323" s="43"/>
      <c r="AD323" s="43"/>
      <c r="AE323" s="4"/>
      <c r="AF323" s="4"/>
      <c r="AG323" s="4"/>
      <c r="AH323" s="4"/>
      <c r="AI323" s="4"/>
      <c r="AJ323" s="4"/>
      <c r="AK323" s="4"/>
      <c r="AL323" s="4"/>
      <c r="AM323" s="4"/>
      <c r="AN323" s="4"/>
      <c r="AO323" s="4"/>
    </row>
    <row r="324" spans="4:41" ht="15">
      <c r="D324" t="s">
        <v>51</v>
      </c>
      <c r="I324" s="8">
        <v>90952333</v>
      </c>
      <c r="J324" s="4"/>
      <c r="K324" s="8">
        <v>90714333</v>
      </c>
      <c r="L324" s="4"/>
      <c r="M324" s="8">
        <f>I324</f>
        <v>90952333</v>
      </c>
      <c r="N324" s="4"/>
      <c r="O324" s="8">
        <f>K324</f>
        <v>90714333</v>
      </c>
      <c r="P324" s="8"/>
      <c r="Q324" s="8"/>
      <c r="R324" s="4"/>
      <c r="S324" s="4"/>
      <c r="T324" s="4"/>
      <c r="U324" s="4"/>
      <c r="V324" s="4"/>
      <c r="W324" s="4"/>
      <c r="X324" s="4"/>
      <c r="Y324" s="4"/>
      <c r="Z324" s="4"/>
      <c r="AA324" s="4"/>
      <c r="AB324" s="4"/>
      <c r="AC324" s="43"/>
      <c r="AD324" s="43"/>
      <c r="AE324" s="4"/>
      <c r="AF324" s="4"/>
      <c r="AG324" s="4"/>
      <c r="AH324" s="4"/>
      <c r="AI324" s="4"/>
      <c r="AJ324" s="4"/>
      <c r="AK324" s="4"/>
      <c r="AL324" s="4"/>
      <c r="AM324" s="4"/>
      <c r="AN324" s="4"/>
      <c r="AO324" s="4"/>
    </row>
    <row r="325" spans="4:41" ht="15">
      <c r="D325" t="s">
        <v>52</v>
      </c>
      <c r="I325" s="43">
        <f>I322*100/I324</f>
        <v>1.4310814874864177</v>
      </c>
      <c r="J325" s="43"/>
      <c r="K325" s="43">
        <f>K322*100/K324</f>
        <v>0.7993158038212109</v>
      </c>
      <c r="L325" s="43"/>
      <c r="M325" s="43">
        <f>M322*100/M324</f>
        <v>2.5286542127512</v>
      </c>
      <c r="N325" s="43"/>
      <c r="O325" s="43">
        <f>O322*100/O324</f>
        <v>1.6595558278535762</v>
      </c>
      <c r="P325" s="43"/>
      <c r="Q325" s="43"/>
      <c r="R325" s="4"/>
      <c r="S325" s="4"/>
      <c r="T325" s="4"/>
      <c r="U325" s="4"/>
      <c r="V325" s="4"/>
      <c r="W325" s="4"/>
      <c r="X325" s="4"/>
      <c r="Y325" s="4"/>
      <c r="Z325" s="4"/>
      <c r="AA325" s="4"/>
      <c r="AB325" s="4"/>
      <c r="AC325" s="43"/>
      <c r="AD325" s="43"/>
      <c r="AE325" s="4"/>
      <c r="AF325" s="4"/>
      <c r="AG325" s="4"/>
      <c r="AH325" s="4"/>
      <c r="AI325" s="4"/>
      <c r="AJ325" s="4"/>
      <c r="AK325" s="4"/>
      <c r="AL325" s="4"/>
      <c r="AM325" s="4"/>
      <c r="AN325" s="4"/>
      <c r="AO325" s="4"/>
    </row>
    <row r="326" spans="9:41" ht="15">
      <c r="I326" s="6"/>
      <c r="R326" s="4"/>
      <c r="S326" s="4"/>
      <c r="T326" s="4"/>
      <c r="U326" s="4"/>
      <c r="V326" s="4"/>
      <c r="W326" s="4"/>
      <c r="X326" s="4"/>
      <c r="Y326" s="4"/>
      <c r="Z326" s="4"/>
      <c r="AA326" s="4"/>
      <c r="AB326" s="4"/>
      <c r="AC326" s="43"/>
      <c r="AD326" s="43"/>
      <c r="AE326" s="4"/>
      <c r="AF326" s="4"/>
      <c r="AG326" s="4"/>
      <c r="AH326" s="4"/>
      <c r="AI326" s="4"/>
      <c r="AJ326" s="4"/>
      <c r="AK326" s="4"/>
      <c r="AL326" s="4"/>
      <c r="AM326" s="4"/>
      <c r="AN326" s="4"/>
      <c r="AO326" s="4"/>
    </row>
    <row r="327" spans="9:41" ht="15">
      <c r="I327" s="6"/>
      <c r="R327" s="4"/>
      <c r="S327" s="4"/>
      <c r="T327" s="4"/>
      <c r="U327" s="4"/>
      <c r="V327" s="4"/>
      <c r="W327" s="4"/>
      <c r="X327" s="4"/>
      <c r="Y327" s="4"/>
      <c r="Z327" s="4"/>
      <c r="AA327" s="4"/>
      <c r="AB327" s="4"/>
      <c r="AC327" s="43"/>
      <c r="AD327" s="43"/>
      <c r="AE327" s="4"/>
      <c r="AF327" s="4"/>
      <c r="AG327" s="4"/>
      <c r="AH327" s="4"/>
      <c r="AI327" s="4"/>
      <c r="AJ327" s="4"/>
      <c r="AK327" s="4"/>
      <c r="AL327" s="4"/>
      <c r="AM327" s="4"/>
      <c r="AN327" s="4"/>
      <c r="AO327" s="4"/>
    </row>
    <row r="328" spans="9:41" ht="15">
      <c r="I328" s="6"/>
      <c r="R328" s="4"/>
      <c r="S328" s="4"/>
      <c r="T328" s="4"/>
      <c r="U328" s="4"/>
      <c r="V328" s="4"/>
      <c r="W328" s="4"/>
      <c r="X328" s="4"/>
      <c r="Y328" s="4"/>
      <c r="Z328" s="4"/>
      <c r="AA328" s="4"/>
      <c r="AB328" s="4"/>
      <c r="AC328" s="43"/>
      <c r="AD328" s="43"/>
      <c r="AE328" s="4"/>
      <c r="AF328" s="4"/>
      <c r="AG328" s="4"/>
      <c r="AH328" s="4"/>
      <c r="AI328" s="4"/>
      <c r="AJ328" s="4"/>
      <c r="AK328" s="4"/>
      <c r="AL328" s="4"/>
      <c r="AM328" s="4"/>
      <c r="AN328" s="4"/>
      <c r="AO328" s="4"/>
    </row>
    <row r="329" spans="3:41" ht="15">
      <c r="C329" t="s">
        <v>223</v>
      </c>
      <c r="D329" t="s">
        <v>49</v>
      </c>
      <c r="I329" s="6"/>
      <c r="R329" s="4"/>
      <c r="S329" s="4"/>
      <c r="T329" s="4"/>
      <c r="U329" s="4"/>
      <c r="V329" s="4"/>
      <c r="W329" s="4"/>
      <c r="X329" s="4"/>
      <c r="Y329" s="4"/>
      <c r="Z329" s="4"/>
      <c r="AA329" s="4"/>
      <c r="AB329" s="4"/>
      <c r="AC329" s="43"/>
      <c r="AD329" s="43"/>
      <c r="AE329" s="4"/>
      <c r="AF329" s="4"/>
      <c r="AG329" s="4"/>
      <c r="AH329" s="4"/>
      <c r="AI329" s="4"/>
      <c r="AJ329" s="4"/>
      <c r="AK329" s="4"/>
      <c r="AL329" s="4"/>
      <c r="AM329" s="4"/>
      <c r="AN329" s="4"/>
      <c r="AO329" s="4"/>
    </row>
    <row r="330" spans="9:41" ht="15">
      <c r="I330" s="6"/>
      <c r="R330" s="4"/>
      <c r="S330" s="4"/>
      <c r="T330" s="4"/>
      <c r="U330" s="4"/>
      <c r="V330" s="4"/>
      <c r="W330" s="4"/>
      <c r="X330" s="4"/>
      <c r="Y330" s="4"/>
      <c r="Z330" s="4"/>
      <c r="AA330" s="4"/>
      <c r="AB330" s="4"/>
      <c r="AC330" s="43"/>
      <c r="AD330" s="43"/>
      <c r="AE330" s="4"/>
      <c r="AF330" s="4"/>
      <c r="AG330" s="4"/>
      <c r="AH330" s="4"/>
      <c r="AI330" s="4"/>
      <c r="AJ330" s="4"/>
      <c r="AK330" s="4"/>
      <c r="AL330" s="4"/>
      <c r="AM330" s="4"/>
      <c r="AN330" s="4"/>
      <c r="AO330" s="4"/>
    </row>
    <row r="331" spans="4:41" ht="15">
      <c r="D331" t="s">
        <v>103</v>
      </c>
      <c r="I331" s="6">
        <v>0</v>
      </c>
      <c r="K331" s="6">
        <f>K322</f>
        <v>725094</v>
      </c>
      <c r="M331" s="6">
        <v>0</v>
      </c>
      <c r="O331" s="6">
        <f>O322</f>
        <v>1505455</v>
      </c>
      <c r="R331" s="4"/>
      <c r="S331" s="4"/>
      <c r="T331" s="4"/>
      <c r="U331" s="4"/>
      <c r="V331" s="4"/>
      <c r="W331" s="4"/>
      <c r="X331" s="4"/>
      <c r="Y331" s="4"/>
      <c r="Z331" s="4"/>
      <c r="AA331" s="4"/>
      <c r="AB331" s="4"/>
      <c r="AC331" s="43"/>
      <c r="AD331" s="43"/>
      <c r="AE331" s="4"/>
      <c r="AF331" s="4"/>
      <c r="AG331" s="4"/>
      <c r="AH331" s="4"/>
      <c r="AI331" s="4"/>
      <c r="AJ331" s="4"/>
      <c r="AK331" s="4"/>
      <c r="AL331" s="4"/>
      <c r="AM331" s="4"/>
      <c r="AN331" s="4"/>
      <c r="AO331" s="4"/>
    </row>
    <row r="332" spans="4:41" ht="15">
      <c r="D332" t="s">
        <v>48</v>
      </c>
      <c r="I332" s="6"/>
      <c r="K332" s="6"/>
      <c r="M332" s="6"/>
      <c r="O332" s="6"/>
      <c r="P332" s="6"/>
      <c r="Q332" s="6"/>
      <c r="R332" s="4"/>
      <c r="S332" s="4"/>
      <c r="T332" s="4"/>
      <c r="U332" s="4"/>
      <c r="V332" s="4"/>
      <c r="W332" s="4"/>
      <c r="X332" s="4"/>
      <c r="Y332" s="4"/>
      <c r="Z332" s="4"/>
      <c r="AA332" s="4"/>
      <c r="AB332" s="4"/>
      <c r="AC332" s="43"/>
      <c r="AD332" s="43"/>
      <c r="AE332" s="4"/>
      <c r="AF332" s="4"/>
      <c r="AG332" s="4"/>
      <c r="AH332" s="4"/>
      <c r="AI332" s="4"/>
      <c r="AJ332" s="4"/>
      <c r="AK332" s="4"/>
      <c r="AL332" s="4"/>
      <c r="AM332" s="4"/>
      <c r="AN332" s="4"/>
      <c r="AO332" s="4"/>
    </row>
    <row r="333" spans="4:41" ht="15">
      <c r="D333" t="s">
        <v>51</v>
      </c>
      <c r="I333" s="28">
        <v>0</v>
      </c>
      <c r="J333" s="56"/>
      <c r="K333" s="57">
        <f>K324</f>
        <v>90714333</v>
      </c>
      <c r="L333" s="4"/>
      <c r="M333" s="28">
        <v>0</v>
      </c>
      <c r="N333" s="56"/>
      <c r="O333" s="57">
        <f>O324</f>
        <v>90714333</v>
      </c>
      <c r="R333" s="4"/>
      <c r="S333" s="4"/>
      <c r="T333" s="4"/>
      <c r="U333" s="4"/>
      <c r="V333" s="4"/>
      <c r="W333" s="4"/>
      <c r="X333" s="4"/>
      <c r="Y333" s="4"/>
      <c r="Z333" s="4"/>
      <c r="AA333" s="4"/>
      <c r="AB333" s="4"/>
      <c r="AC333" s="43"/>
      <c r="AD333" s="43"/>
      <c r="AE333" s="4"/>
      <c r="AF333" s="4"/>
      <c r="AG333" s="4"/>
      <c r="AH333" s="4"/>
      <c r="AI333" s="4"/>
      <c r="AJ333" s="4"/>
      <c r="AK333" s="4"/>
      <c r="AL333" s="4"/>
      <c r="AM333" s="4"/>
      <c r="AN333" s="4"/>
      <c r="AO333" s="4"/>
    </row>
    <row r="334" spans="4:41" ht="15">
      <c r="D334" t="s">
        <v>175</v>
      </c>
      <c r="I334" s="29">
        <v>0</v>
      </c>
      <c r="J334" s="9"/>
      <c r="K334" s="24">
        <v>7568000</v>
      </c>
      <c r="L334" s="4"/>
      <c r="M334" s="29">
        <v>0</v>
      </c>
      <c r="N334" s="9"/>
      <c r="O334" s="24">
        <f>K334</f>
        <v>7568000</v>
      </c>
      <c r="R334" s="4"/>
      <c r="S334" s="4"/>
      <c r="T334" s="4"/>
      <c r="U334" s="4"/>
      <c r="V334" s="4"/>
      <c r="W334" s="4"/>
      <c r="X334" s="4"/>
      <c r="Y334" s="4"/>
      <c r="Z334" s="4"/>
      <c r="AA334" s="4"/>
      <c r="AB334" s="4"/>
      <c r="AC334" s="43"/>
      <c r="AD334" s="43"/>
      <c r="AE334" s="4"/>
      <c r="AF334" s="4"/>
      <c r="AG334" s="4"/>
      <c r="AH334" s="4"/>
      <c r="AI334" s="4"/>
      <c r="AJ334" s="4"/>
      <c r="AK334" s="4"/>
      <c r="AL334" s="4"/>
      <c r="AM334" s="4"/>
      <c r="AN334" s="4"/>
      <c r="AO334" s="4"/>
    </row>
    <row r="335" spans="9:41" ht="15">
      <c r="I335" s="58">
        <f>SUM(I333:I334)</f>
        <v>0</v>
      </c>
      <c r="J335" s="56"/>
      <c r="K335" s="58">
        <f>SUM(K333:K334)</f>
        <v>98282333</v>
      </c>
      <c r="L335" s="4"/>
      <c r="M335" s="58">
        <v>0</v>
      </c>
      <c r="N335" s="56"/>
      <c r="O335" s="58">
        <f>SUM(O333:O334)</f>
        <v>98282333</v>
      </c>
      <c r="R335" s="4"/>
      <c r="S335" s="4"/>
      <c r="T335" s="4"/>
      <c r="U335" s="4"/>
      <c r="V335" s="4"/>
      <c r="W335" s="4"/>
      <c r="X335" s="4"/>
      <c r="Y335" s="4"/>
      <c r="Z335" s="4"/>
      <c r="AA335" s="4"/>
      <c r="AB335" s="4"/>
      <c r="AC335" s="43"/>
      <c r="AD335" s="43"/>
      <c r="AE335" s="4"/>
      <c r="AF335" s="4"/>
      <c r="AG335" s="4"/>
      <c r="AH335" s="4"/>
      <c r="AI335" s="4"/>
      <c r="AJ335" s="4"/>
      <c r="AK335" s="4"/>
      <c r="AL335" s="4"/>
      <c r="AM335" s="4"/>
      <c r="AN335" s="4"/>
      <c r="AO335" s="4"/>
    </row>
    <row r="336" spans="9:41" ht="15">
      <c r="I336" s="8"/>
      <c r="J336" s="4"/>
      <c r="K336" s="8"/>
      <c r="L336" s="4"/>
      <c r="M336" s="8"/>
      <c r="N336" s="4"/>
      <c r="O336" s="8"/>
      <c r="R336" s="4"/>
      <c r="S336" s="4"/>
      <c r="T336" s="4"/>
      <c r="U336" s="4"/>
      <c r="V336" s="4"/>
      <c r="W336" s="4"/>
      <c r="X336" s="4"/>
      <c r="Y336" s="4"/>
      <c r="Z336" s="4"/>
      <c r="AA336" s="4"/>
      <c r="AB336" s="4"/>
      <c r="AC336" s="43"/>
      <c r="AD336" s="43"/>
      <c r="AE336" s="4"/>
      <c r="AF336" s="4"/>
      <c r="AG336" s="4"/>
      <c r="AH336" s="4"/>
      <c r="AI336" s="4"/>
      <c r="AJ336" s="4"/>
      <c r="AK336" s="4"/>
      <c r="AL336" s="4"/>
      <c r="AM336" s="4"/>
      <c r="AN336" s="4"/>
      <c r="AO336" s="4"/>
    </row>
    <row r="337" spans="4:41" ht="15">
      <c r="D337" t="s">
        <v>174</v>
      </c>
      <c r="I337" s="6">
        <v>0</v>
      </c>
      <c r="J337" s="43"/>
      <c r="K337" s="43">
        <f>K331*100/K335</f>
        <v>0.7377663694654053</v>
      </c>
      <c r="L337" s="43"/>
      <c r="M337" s="6">
        <v>0</v>
      </c>
      <c r="N337" s="43"/>
      <c r="O337" s="43">
        <f>O331*100/O335</f>
        <v>1.531765632791806</v>
      </c>
      <c r="R337" s="4"/>
      <c r="S337" s="4"/>
      <c r="T337" s="4"/>
      <c r="U337" s="4"/>
      <c r="V337" s="4"/>
      <c r="W337" s="4"/>
      <c r="X337" s="4"/>
      <c r="Y337" s="4"/>
      <c r="Z337" s="4"/>
      <c r="AA337" s="4"/>
      <c r="AB337" s="4"/>
      <c r="AC337" s="43"/>
      <c r="AD337" s="43"/>
      <c r="AE337" s="4"/>
      <c r="AF337" s="4"/>
      <c r="AG337" s="4"/>
      <c r="AH337" s="4"/>
      <c r="AI337" s="4"/>
      <c r="AJ337" s="4"/>
      <c r="AK337" s="4"/>
      <c r="AL337" s="4"/>
      <c r="AM337" s="4"/>
      <c r="AN337" s="4"/>
      <c r="AO337" s="4"/>
    </row>
    <row r="338" spans="9:41" ht="15">
      <c r="I338" s="43"/>
      <c r="J338" s="43"/>
      <c r="K338" s="43"/>
      <c r="L338" s="43"/>
      <c r="M338" s="43"/>
      <c r="N338" s="43"/>
      <c r="O338" s="43"/>
      <c r="R338" s="4"/>
      <c r="S338" s="4"/>
      <c r="T338" s="4"/>
      <c r="U338" s="4"/>
      <c r="V338" s="4"/>
      <c r="W338" s="4"/>
      <c r="X338" s="4"/>
      <c r="Y338" s="4"/>
      <c r="Z338" s="4"/>
      <c r="AA338" s="4"/>
      <c r="AB338" s="4"/>
      <c r="AC338" s="43"/>
      <c r="AD338" s="43"/>
      <c r="AE338" s="4"/>
      <c r="AF338" s="4"/>
      <c r="AG338" s="4"/>
      <c r="AH338" s="4"/>
      <c r="AI338" s="4"/>
      <c r="AJ338" s="4"/>
      <c r="AK338" s="4"/>
      <c r="AL338" s="4"/>
      <c r="AM338" s="4"/>
      <c r="AN338" s="4"/>
      <c r="AO338" s="4"/>
    </row>
    <row r="339" spans="9:41" ht="15">
      <c r="I339" s="43"/>
      <c r="J339" s="43"/>
      <c r="K339" s="43"/>
      <c r="L339" s="43"/>
      <c r="M339" s="43"/>
      <c r="N339" s="43"/>
      <c r="O339" s="43"/>
      <c r="R339" s="4"/>
      <c r="S339" s="4"/>
      <c r="T339" s="4"/>
      <c r="U339" s="4"/>
      <c r="V339" s="4"/>
      <c r="W339" s="4"/>
      <c r="X339" s="4"/>
      <c r="Y339" s="4"/>
      <c r="Z339" s="4"/>
      <c r="AA339" s="4"/>
      <c r="AB339" s="4"/>
      <c r="AC339" s="43"/>
      <c r="AD339" s="43"/>
      <c r="AE339" s="4"/>
      <c r="AF339" s="4"/>
      <c r="AG339" s="4"/>
      <c r="AH339" s="4"/>
      <c r="AI339" s="4"/>
      <c r="AJ339" s="4"/>
      <c r="AK339" s="4"/>
      <c r="AL339" s="4"/>
      <c r="AM339" s="4"/>
      <c r="AN339" s="4"/>
      <c r="AO339" s="4"/>
    </row>
    <row r="340" spans="4:41" ht="15">
      <c r="D340" t="s">
        <v>241</v>
      </c>
      <c r="I340" s="43"/>
      <c r="J340" s="43"/>
      <c r="K340" s="43"/>
      <c r="L340" s="43"/>
      <c r="M340" s="43"/>
      <c r="N340" s="43"/>
      <c r="O340" s="43"/>
      <c r="R340" s="4"/>
      <c r="S340" s="4"/>
      <c r="T340" s="4"/>
      <c r="U340" s="4"/>
      <c r="V340" s="4"/>
      <c r="W340" s="4"/>
      <c r="X340" s="4"/>
      <c r="Y340" s="4"/>
      <c r="Z340" s="4"/>
      <c r="AA340" s="4"/>
      <c r="AB340" s="4"/>
      <c r="AC340" s="43"/>
      <c r="AD340" s="43"/>
      <c r="AE340" s="4"/>
      <c r="AF340" s="4"/>
      <c r="AG340" s="4"/>
      <c r="AH340" s="4"/>
      <c r="AI340" s="4"/>
      <c r="AJ340" s="4"/>
      <c r="AK340" s="4"/>
      <c r="AL340" s="4"/>
      <c r="AM340" s="4"/>
      <c r="AN340" s="4"/>
      <c r="AO340" s="4"/>
    </row>
    <row r="341" spans="4:41" ht="15">
      <c r="D341" s="20" t="s">
        <v>282</v>
      </c>
      <c r="R341" s="4"/>
      <c r="S341" s="4"/>
      <c r="T341" s="4"/>
      <c r="U341" s="4"/>
      <c r="V341" s="4"/>
      <c r="W341" s="4"/>
      <c r="X341" s="4"/>
      <c r="Y341" s="4"/>
      <c r="Z341" s="4"/>
      <c r="AA341" s="4"/>
      <c r="AB341" s="4"/>
      <c r="AC341" s="43"/>
      <c r="AD341" s="43"/>
      <c r="AE341" s="4"/>
      <c r="AF341" s="4"/>
      <c r="AG341" s="4"/>
      <c r="AH341" s="4"/>
      <c r="AI341" s="4"/>
      <c r="AJ341" s="4"/>
      <c r="AK341" s="4"/>
      <c r="AL341" s="4"/>
      <c r="AM341" s="4"/>
      <c r="AN341" s="4"/>
      <c r="AO341" s="4"/>
    </row>
    <row r="342" spans="4:41" ht="15">
      <c r="D342" s="20"/>
      <c r="R342" s="4"/>
      <c r="S342" s="4"/>
      <c r="T342" s="4"/>
      <c r="U342" s="4"/>
      <c r="V342" s="4"/>
      <c r="W342" s="4"/>
      <c r="X342" s="4"/>
      <c r="Y342" s="4"/>
      <c r="Z342" s="4"/>
      <c r="AA342" s="4"/>
      <c r="AB342" s="4"/>
      <c r="AC342" s="43"/>
      <c r="AD342" s="4"/>
      <c r="AE342" s="4"/>
      <c r="AF342" s="4"/>
      <c r="AG342" s="4"/>
      <c r="AH342" s="4"/>
      <c r="AI342" s="4"/>
      <c r="AJ342" s="4"/>
      <c r="AK342" s="4"/>
      <c r="AL342" s="4"/>
      <c r="AM342" s="4"/>
      <c r="AN342" s="4"/>
      <c r="AO342" s="4"/>
    </row>
    <row r="343" spans="18:41" ht="15">
      <c r="R343" s="4"/>
      <c r="S343" s="4"/>
      <c r="T343" s="4"/>
      <c r="U343" s="4"/>
      <c r="V343" s="4"/>
      <c r="W343" s="4"/>
      <c r="X343" s="4"/>
      <c r="Y343" s="4"/>
      <c r="Z343" s="4"/>
      <c r="AA343" s="4"/>
      <c r="AB343" s="4"/>
      <c r="AC343" s="43"/>
      <c r="AD343" s="4"/>
      <c r="AE343" s="4"/>
      <c r="AF343" s="4"/>
      <c r="AG343" s="4"/>
      <c r="AH343" s="4"/>
      <c r="AI343" s="4"/>
      <c r="AJ343" s="4"/>
      <c r="AK343" s="4"/>
      <c r="AL343" s="4"/>
      <c r="AM343" s="4"/>
      <c r="AN343" s="4"/>
      <c r="AO343" s="4"/>
    </row>
    <row r="344" spans="2:41" ht="15">
      <c r="B344" t="s">
        <v>238</v>
      </c>
      <c r="R344" s="4"/>
      <c r="S344" s="4"/>
      <c r="T344" s="4"/>
      <c r="U344" s="4"/>
      <c r="V344" s="4"/>
      <c r="W344" s="4"/>
      <c r="X344" s="4"/>
      <c r="Y344" s="4"/>
      <c r="Z344" s="4"/>
      <c r="AA344" s="4"/>
      <c r="AB344" s="4"/>
      <c r="AC344" s="43"/>
      <c r="AD344" s="4"/>
      <c r="AE344" s="4"/>
      <c r="AF344" s="4"/>
      <c r="AG344" s="4"/>
      <c r="AH344" s="4"/>
      <c r="AI344" s="4"/>
      <c r="AJ344" s="4"/>
      <c r="AK344" s="4"/>
      <c r="AL344" s="4"/>
      <c r="AM344" s="4"/>
      <c r="AN344" s="4"/>
      <c r="AO344" s="4"/>
    </row>
    <row r="345" spans="2:41" ht="15">
      <c r="B345" t="s">
        <v>191</v>
      </c>
      <c r="R345" s="4"/>
      <c r="S345" s="4"/>
      <c r="T345" s="4"/>
      <c r="U345" s="4"/>
      <c r="V345" s="4"/>
      <c r="W345" s="4"/>
      <c r="X345" s="4"/>
      <c r="Y345" s="4"/>
      <c r="Z345" s="4"/>
      <c r="AA345" s="4"/>
      <c r="AB345" s="4"/>
      <c r="AC345" s="43"/>
      <c r="AD345" s="4"/>
      <c r="AE345" s="4"/>
      <c r="AF345" s="4"/>
      <c r="AG345" s="4"/>
      <c r="AH345" s="4"/>
      <c r="AI345" s="4"/>
      <c r="AJ345" s="4"/>
      <c r="AK345" s="4"/>
      <c r="AL345" s="4"/>
      <c r="AM345" s="4"/>
      <c r="AN345" s="4"/>
      <c r="AO345" s="4"/>
    </row>
    <row r="346" spans="18:41" ht="15">
      <c r="R346" s="4"/>
      <c r="S346" s="4"/>
      <c r="T346" s="4"/>
      <c r="U346" s="4"/>
      <c r="V346" s="4"/>
      <c r="W346" s="4"/>
      <c r="X346" s="4"/>
      <c r="Y346" s="4"/>
      <c r="Z346" s="4"/>
      <c r="AA346" s="4"/>
      <c r="AB346" s="4"/>
      <c r="AC346" s="43"/>
      <c r="AD346" s="4"/>
      <c r="AE346" s="4"/>
      <c r="AF346" s="4"/>
      <c r="AG346" s="4"/>
      <c r="AH346" s="4"/>
      <c r="AI346" s="4"/>
      <c r="AJ346" s="4"/>
      <c r="AK346" s="4"/>
      <c r="AL346" s="4"/>
      <c r="AM346" s="4"/>
      <c r="AN346" s="4"/>
      <c r="AO346" s="4"/>
    </row>
    <row r="347" spans="18:41" ht="15">
      <c r="R347" s="4"/>
      <c r="S347" s="4"/>
      <c r="T347" s="4"/>
      <c r="U347" s="4"/>
      <c r="V347" s="4"/>
      <c r="W347" s="4"/>
      <c r="X347" s="4"/>
      <c r="Y347" s="4"/>
      <c r="Z347" s="4"/>
      <c r="AA347" s="4"/>
      <c r="AB347" s="4"/>
      <c r="AC347" s="43"/>
      <c r="AD347" s="4"/>
      <c r="AE347" s="4"/>
      <c r="AF347" s="4"/>
      <c r="AG347" s="4"/>
      <c r="AH347" s="4"/>
      <c r="AI347" s="4"/>
      <c r="AJ347" s="4"/>
      <c r="AK347" s="4"/>
      <c r="AL347" s="4"/>
      <c r="AM347" s="4"/>
      <c r="AN347" s="4"/>
      <c r="AO347" s="4"/>
    </row>
    <row r="348" spans="18:41" ht="15">
      <c r="R348" s="4"/>
      <c r="S348" s="4"/>
      <c r="T348" s="4"/>
      <c r="U348" s="4"/>
      <c r="V348" s="4"/>
      <c r="W348" s="4"/>
      <c r="X348" s="4"/>
      <c r="Y348" s="4"/>
      <c r="Z348" s="4"/>
      <c r="AA348" s="4"/>
      <c r="AB348" s="4"/>
      <c r="AC348" s="43"/>
      <c r="AD348" s="4"/>
      <c r="AE348" s="4"/>
      <c r="AF348" s="4"/>
      <c r="AG348" s="4"/>
      <c r="AH348" s="4"/>
      <c r="AI348" s="4"/>
      <c r="AJ348" s="4"/>
      <c r="AK348" s="4"/>
      <c r="AL348" s="4"/>
      <c r="AM348" s="4"/>
      <c r="AN348" s="4"/>
      <c r="AO348" s="4"/>
    </row>
    <row r="349" spans="18:41" ht="15">
      <c r="R349" s="4"/>
      <c r="S349" s="4"/>
      <c r="T349" s="4"/>
      <c r="U349" s="4"/>
      <c r="V349" s="4"/>
      <c r="W349" s="4"/>
      <c r="X349" s="4"/>
      <c r="Y349" s="4"/>
      <c r="Z349" s="4"/>
      <c r="AA349" s="4"/>
      <c r="AB349" s="4"/>
      <c r="AC349" s="43"/>
      <c r="AD349" s="4"/>
      <c r="AE349" s="4"/>
      <c r="AF349" s="4"/>
      <c r="AG349" s="4"/>
      <c r="AH349" s="4"/>
      <c r="AI349" s="4"/>
      <c r="AJ349" s="4"/>
      <c r="AK349" s="4"/>
      <c r="AL349" s="4"/>
      <c r="AM349" s="4"/>
      <c r="AN349" s="4"/>
      <c r="AO349" s="4"/>
    </row>
    <row r="350" spans="2:41" ht="15.75">
      <c r="B350" t="s">
        <v>239</v>
      </c>
      <c r="R350" s="4"/>
      <c r="S350" s="4"/>
      <c r="T350" s="4"/>
      <c r="U350" s="4"/>
      <c r="V350" s="4"/>
      <c r="W350" s="4"/>
      <c r="X350" s="4"/>
      <c r="Y350" s="4"/>
      <c r="Z350" s="4"/>
      <c r="AA350" s="4"/>
      <c r="AB350" s="4"/>
      <c r="AC350" s="43"/>
      <c r="AD350" s="4"/>
      <c r="AE350" s="39"/>
      <c r="AF350" s="4"/>
      <c r="AG350" s="4"/>
      <c r="AH350" s="4"/>
      <c r="AI350" s="4"/>
      <c r="AJ350" s="4"/>
      <c r="AK350" s="4"/>
      <c r="AL350" s="4"/>
      <c r="AM350" s="4"/>
      <c r="AN350" s="4"/>
      <c r="AO350" s="4"/>
    </row>
    <row r="351" spans="2:41" ht="15">
      <c r="B351" t="s">
        <v>240</v>
      </c>
      <c r="R351" s="4"/>
      <c r="S351" s="4"/>
      <c r="T351" s="4"/>
      <c r="U351" s="4"/>
      <c r="V351" s="4"/>
      <c r="W351" s="4"/>
      <c r="X351" s="4"/>
      <c r="Y351" s="4"/>
      <c r="Z351" s="4"/>
      <c r="AA351" s="4"/>
      <c r="AB351" s="4"/>
      <c r="AC351" s="43"/>
      <c r="AD351" s="4"/>
      <c r="AE351" s="43"/>
      <c r="AF351" s="4"/>
      <c r="AG351" s="4"/>
      <c r="AH351" s="4"/>
      <c r="AI351" s="4"/>
      <c r="AJ351" s="4"/>
      <c r="AK351" s="4"/>
      <c r="AL351" s="4"/>
      <c r="AM351" s="4"/>
      <c r="AN351" s="4"/>
      <c r="AO351" s="4"/>
    </row>
    <row r="352" spans="18:41" ht="15">
      <c r="R352" s="4"/>
      <c r="S352" s="4"/>
      <c r="T352" s="4"/>
      <c r="U352" s="4"/>
      <c r="V352" s="4"/>
      <c r="W352" s="4"/>
      <c r="X352" s="4"/>
      <c r="Y352" s="4"/>
      <c r="Z352" s="4"/>
      <c r="AA352" s="4"/>
      <c r="AB352" s="4"/>
      <c r="AC352" s="43"/>
      <c r="AD352" s="43"/>
      <c r="AE352" s="43"/>
      <c r="AF352" s="4"/>
      <c r="AG352" s="4"/>
      <c r="AH352" s="4"/>
      <c r="AI352" s="4"/>
      <c r="AJ352" s="4"/>
      <c r="AK352" s="4"/>
      <c r="AL352" s="4"/>
      <c r="AM352" s="4"/>
      <c r="AN352" s="4"/>
      <c r="AO352" s="4"/>
    </row>
    <row r="353" spans="2:41" ht="15">
      <c r="B353" s="18" t="s">
        <v>272</v>
      </c>
      <c r="R353" s="4"/>
      <c r="S353" s="4"/>
      <c r="T353" s="4"/>
      <c r="U353" s="4"/>
      <c r="V353" s="4"/>
      <c r="W353" s="4"/>
      <c r="X353" s="4"/>
      <c r="Y353" s="4"/>
      <c r="Z353" s="4"/>
      <c r="AA353" s="4"/>
      <c r="AB353" s="4"/>
      <c r="AC353" s="43"/>
      <c r="AD353" s="4"/>
      <c r="AE353" s="43"/>
      <c r="AF353" s="4"/>
      <c r="AG353" s="4"/>
      <c r="AH353" s="4"/>
      <c r="AI353" s="4"/>
      <c r="AJ353" s="4"/>
      <c r="AK353" s="4"/>
      <c r="AL353" s="4"/>
      <c r="AM353" s="4"/>
      <c r="AN353" s="4"/>
      <c r="AO353" s="4"/>
    </row>
    <row r="354" spans="2:41" ht="15">
      <c r="B354" s="18"/>
      <c r="R354" s="4"/>
      <c r="S354" s="4"/>
      <c r="T354" s="4"/>
      <c r="U354" s="4"/>
      <c r="V354" s="4"/>
      <c r="W354" s="4"/>
      <c r="X354" s="4"/>
      <c r="Y354" s="4"/>
      <c r="Z354" s="4"/>
      <c r="AA354" s="4"/>
      <c r="AB354" s="4"/>
      <c r="AC354" s="43"/>
      <c r="AD354" s="4"/>
      <c r="AE354" s="43"/>
      <c r="AF354" s="4"/>
      <c r="AG354" s="4"/>
      <c r="AH354" s="4"/>
      <c r="AI354" s="4"/>
      <c r="AJ354" s="4"/>
      <c r="AK354" s="4"/>
      <c r="AL354" s="4"/>
      <c r="AM354" s="4"/>
      <c r="AN354" s="4"/>
      <c r="AO354" s="4"/>
    </row>
    <row r="355" spans="2:41" ht="15">
      <c r="B355" s="18"/>
      <c r="R355" s="4"/>
      <c r="S355" s="4"/>
      <c r="T355" s="4"/>
      <c r="U355" s="4"/>
      <c r="V355" s="4"/>
      <c r="W355" s="4"/>
      <c r="X355" s="4"/>
      <c r="Y355" s="4"/>
      <c r="Z355" s="4"/>
      <c r="AA355" s="4"/>
      <c r="AB355" s="4"/>
      <c r="AC355" s="43"/>
      <c r="AD355" s="4"/>
      <c r="AE355" s="43"/>
      <c r="AF355" s="4"/>
      <c r="AG355" s="4"/>
      <c r="AH355" s="4"/>
      <c r="AI355" s="4"/>
      <c r="AJ355" s="4"/>
      <c r="AK355" s="4"/>
      <c r="AL355" s="4"/>
      <c r="AM355" s="4"/>
      <c r="AN355" s="4"/>
      <c r="AO355" s="4"/>
    </row>
    <row r="356" spans="18:41" ht="15">
      <c r="R356" s="4"/>
      <c r="S356" s="4"/>
      <c r="T356" s="4"/>
      <c r="U356" s="4"/>
      <c r="V356" s="4"/>
      <c r="W356" s="4"/>
      <c r="X356" s="4"/>
      <c r="Y356" s="4"/>
      <c r="Z356" s="4"/>
      <c r="AA356" s="4"/>
      <c r="AB356" s="4"/>
      <c r="AC356" s="43"/>
      <c r="AD356" s="43"/>
      <c r="AE356" s="43"/>
      <c r="AF356" s="4"/>
      <c r="AG356" s="4"/>
      <c r="AH356" s="4"/>
      <c r="AI356" s="4"/>
      <c r="AJ356" s="4"/>
      <c r="AK356" s="4"/>
      <c r="AL356" s="4"/>
      <c r="AM356" s="4"/>
      <c r="AN356" s="4"/>
      <c r="AO356" s="4"/>
    </row>
    <row r="357" spans="18:41" ht="15">
      <c r="R357" s="4"/>
      <c r="S357" s="4"/>
      <c r="T357" s="4"/>
      <c r="U357" s="4"/>
      <c r="V357" s="4"/>
      <c r="W357" s="4"/>
      <c r="X357" s="4"/>
      <c r="Y357" s="4"/>
      <c r="Z357" s="4"/>
      <c r="AA357" s="4"/>
      <c r="AB357" s="4"/>
      <c r="AC357" s="43"/>
      <c r="AD357" s="43"/>
      <c r="AE357" s="4"/>
      <c r="AF357" s="4"/>
      <c r="AG357" s="4"/>
      <c r="AH357" s="4"/>
      <c r="AI357" s="4"/>
      <c r="AJ357" s="4"/>
      <c r="AK357" s="4"/>
      <c r="AL357" s="4"/>
      <c r="AM357" s="4"/>
      <c r="AN357" s="4"/>
      <c r="AO357" s="4"/>
    </row>
    <row r="358" spans="18:41" ht="15">
      <c r="R358" s="4"/>
      <c r="S358" s="4"/>
      <c r="T358" s="4"/>
      <c r="U358" s="4"/>
      <c r="V358" s="4"/>
      <c r="W358" s="4"/>
      <c r="X358" s="4"/>
      <c r="Y358" s="4"/>
      <c r="Z358" s="4"/>
      <c r="AA358" s="4"/>
      <c r="AB358" s="4"/>
      <c r="AC358" s="43"/>
      <c r="AD358" s="43"/>
      <c r="AE358" s="4"/>
      <c r="AF358" s="4"/>
      <c r="AG358" s="4"/>
      <c r="AH358" s="4"/>
      <c r="AI358" s="4"/>
      <c r="AJ358" s="4"/>
      <c r="AK358" s="4"/>
      <c r="AL358" s="4"/>
      <c r="AM358" s="4"/>
      <c r="AN358" s="4"/>
      <c r="AO358" s="4"/>
    </row>
    <row r="359" spans="4:41" ht="15.75">
      <c r="D359" s="35"/>
      <c r="R359" s="4"/>
      <c r="S359" s="4"/>
      <c r="T359" s="4"/>
      <c r="U359" s="4"/>
      <c r="V359" s="4"/>
      <c r="W359" s="4"/>
      <c r="X359" s="4"/>
      <c r="Y359" s="4"/>
      <c r="Z359" s="4"/>
      <c r="AA359" s="4"/>
      <c r="AB359" s="4"/>
      <c r="AC359" s="43"/>
      <c r="AD359" s="43"/>
      <c r="AE359" s="4"/>
      <c r="AF359" s="4"/>
      <c r="AG359" s="4"/>
      <c r="AH359" s="4"/>
      <c r="AI359" s="4"/>
      <c r="AJ359" s="4"/>
      <c r="AK359" s="4"/>
      <c r="AL359" s="4"/>
      <c r="AM359" s="4"/>
      <c r="AN359" s="4"/>
      <c r="AO359" s="4"/>
    </row>
    <row r="360" spans="18:41" ht="15">
      <c r="R360" s="4"/>
      <c r="S360" s="4"/>
      <c r="T360" s="4"/>
      <c r="U360" s="4"/>
      <c r="V360" s="4"/>
      <c r="W360" s="4"/>
      <c r="X360" s="4"/>
      <c r="Y360" s="4"/>
      <c r="Z360" s="4"/>
      <c r="AA360" s="4"/>
      <c r="AB360" s="4"/>
      <c r="AC360" s="4"/>
      <c r="AD360" s="43"/>
      <c r="AE360" s="4"/>
      <c r="AF360" s="4"/>
      <c r="AG360" s="4"/>
      <c r="AH360" s="4"/>
      <c r="AI360" s="4"/>
      <c r="AJ360" s="4"/>
      <c r="AK360" s="4"/>
      <c r="AL360" s="4"/>
      <c r="AM360" s="4"/>
      <c r="AN360" s="4"/>
      <c r="AO360" s="4"/>
    </row>
    <row r="361" spans="18:41" ht="15">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row>
    <row r="362" spans="18:41" ht="15">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row>
    <row r="363" spans="18:41" ht="15">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row>
    <row r="364" spans="18:41" ht="15">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row>
    <row r="365" spans="18:41" ht="15">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row>
    <row r="366" spans="18:41" ht="15">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row>
    <row r="367" spans="18:41" ht="21.75" customHeight="1">
      <c r="R367" s="4"/>
      <c r="S367" s="4"/>
      <c r="T367" s="4"/>
      <c r="U367" s="4"/>
      <c r="V367" s="4"/>
      <c r="W367" s="4"/>
      <c r="X367" s="4"/>
      <c r="Y367" s="4"/>
      <c r="Z367" s="4"/>
      <c r="AA367" s="4"/>
      <c r="AB367" s="4"/>
      <c r="AC367" s="4"/>
      <c r="AD367" s="4"/>
      <c r="AE367" s="39"/>
      <c r="AF367" s="4"/>
      <c r="AG367" s="4"/>
      <c r="AH367" s="4"/>
      <c r="AI367" s="4"/>
      <c r="AJ367" s="4"/>
      <c r="AK367" s="4"/>
      <c r="AL367" s="4"/>
      <c r="AM367" s="4"/>
      <c r="AN367" s="4"/>
      <c r="AO367" s="4"/>
    </row>
    <row r="368" spans="18:41" ht="21.75" customHeight="1">
      <c r="R368" s="4"/>
      <c r="S368" s="4"/>
      <c r="T368" s="4"/>
      <c r="U368" s="4"/>
      <c r="V368" s="4"/>
      <c r="W368" s="4"/>
      <c r="X368" s="4"/>
      <c r="Y368" s="4"/>
      <c r="Z368" s="4"/>
      <c r="AA368" s="4"/>
      <c r="AB368" s="4"/>
      <c r="AC368" s="4"/>
      <c r="AD368" s="4"/>
      <c r="AE368" s="39"/>
      <c r="AF368" s="4"/>
      <c r="AG368" s="4"/>
      <c r="AH368" s="4"/>
      <c r="AI368" s="4"/>
      <c r="AJ368" s="4"/>
      <c r="AK368" s="4"/>
      <c r="AL368" s="4"/>
      <c r="AM368" s="4"/>
      <c r="AN368" s="4"/>
      <c r="AO368" s="4"/>
    </row>
    <row r="369" spans="18:41" ht="21.75" customHeight="1">
      <c r="R369" s="4"/>
      <c r="S369" s="4"/>
      <c r="T369" s="4"/>
      <c r="U369" s="4"/>
      <c r="V369" s="4"/>
      <c r="W369" s="4"/>
      <c r="X369" s="4"/>
      <c r="Y369" s="4"/>
      <c r="Z369" s="4"/>
      <c r="AA369" s="4"/>
      <c r="AB369" s="4"/>
      <c r="AC369" s="4"/>
      <c r="AD369" s="4"/>
      <c r="AE369" s="43"/>
      <c r="AF369" s="4"/>
      <c r="AG369" s="4"/>
      <c r="AH369" s="4"/>
      <c r="AI369" s="4"/>
      <c r="AJ369" s="4"/>
      <c r="AK369" s="4"/>
      <c r="AL369" s="4"/>
      <c r="AM369" s="4"/>
      <c r="AN369" s="4"/>
      <c r="AO369" s="4"/>
    </row>
    <row r="370" spans="18:41" ht="19.5" customHeight="1">
      <c r="R370" s="4"/>
      <c r="S370" s="4"/>
      <c r="T370" s="4"/>
      <c r="U370" s="4"/>
      <c r="V370" s="4"/>
      <c r="W370" s="4"/>
      <c r="X370" s="4"/>
      <c r="Y370" s="4"/>
      <c r="Z370" s="4"/>
      <c r="AA370" s="4"/>
      <c r="AB370" s="4"/>
      <c r="AC370" s="4"/>
      <c r="AD370" s="4"/>
      <c r="AE370" s="43"/>
      <c r="AF370" s="4"/>
      <c r="AG370" s="4"/>
      <c r="AH370" s="4"/>
      <c r="AI370" s="4"/>
      <c r="AJ370" s="4"/>
      <c r="AK370" s="4"/>
      <c r="AL370" s="4"/>
      <c r="AM370" s="4"/>
      <c r="AN370" s="4"/>
      <c r="AO370" s="4"/>
    </row>
    <row r="371" spans="18:41" ht="19.5" customHeight="1">
      <c r="R371" s="75"/>
      <c r="S371" s="4"/>
      <c r="T371" s="4"/>
      <c r="U371" s="4"/>
      <c r="V371" s="4"/>
      <c r="W371" s="4"/>
      <c r="X371" s="4"/>
      <c r="Y371" s="4"/>
      <c r="Z371" s="4"/>
      <c r="AA371" s="4"/>
      <c r="AB371" s="4"/>
      <c r="AC371" s="4"/>
      <c r="AD371" s="4"/>
      <c r="AE371" s="43"/>
      <c r="AF371" s="4"/>
      <c r="AG371" s="4"/>
      <c r="AH371" s="4"/>
      <c r="AI371" s="4"/>
      <c r="AJ371" s="4"/>
      <c r="AK371" s="4"/>
      <c r="AL371" s="4"/>
      <c r="AM371" s="4"/>
      <c r="AN371" s="4"/>
      <c r="AO371" s="4"/>
    </row>
    <row r="372" spans="18:41" ht="19.5" customHeight="1">
      <c r="R372" s="75"/>
      <c r="S372" s="4"/>
      <c r="T372" s="4"/>
      <c r="U372" s="4"/>
      <c r="V372" s="4"/>
      <c r="W372" s="4"/>
      <c r="X372" s="4"/>
      <c r="Y372" s="4"/>
      <c r="Z372" s="4"/>
      <c r="AA372" s="4"/>
      <c r="AB372" s="4"/>
      <c r="AC372" s="4"/>
      <c r="AD372" s="4"/>
      <c r="AE372" s="43"/>
      <c r="AF372" s="4"/>
      <c r="AG372" s="4"/>
      <c r="AH372" s="4"/>
      <c r="AI372" s="4"/>
      <c r="AJ372" s="4"/>
      <c r="AK372" s="4"/>
      <c r="AL372" s="4"/>
      <c r="AM372" s="4"/>
      <c r="AN372" s="4"/>
      <c r="AO372" s="4"/>
    </row>
    <row r="373" spans="18:41" ht="15">
      <c r="R373" s="75"/>
      <c r="S373" s="4"/>
      <c r="T373" s="4"/>
      <c r="U373" s="4"/>
      <c r="V373" s="4"/>
      <c r="W373" s="4"/>
      <c r="X373" s="4"/>
      <c r="Y373" s="4"/>
      <c r="Z373" s="4"/>
      <c r="AA373" s="4"/>
      <c r="AB373" s="4"/>
      <c r="AC373" s="4"/>
      <c r="AD373" s="4"/>
      <c r="AE373" s="43"/>
      <c r="AF373" s="4"/>
      <c r="AG373" s="4"/>
      <c r="AH373" s="4"/>
      <c r="AI373" s="4"/>
      <c r="AJ373" s="4"/>
      <c r="AK373" s="4"/>
      <c r="AL373" s="4"/>
      <c r="AM373" s="4"/>
      <c r="AN373" s="4"/>
      <c r="AO373" s="4"/>
    </row>
    <row r="374" spans="18:41" ht="15">
      <c r="R374" s="75"/>
      <c r="S374" s="4"/>
      <c r="T374" s="4"/>
      <c r="U374" s="4"/>
      <c r="V374" s="4"/>
      <c r="W374" s="4"/>
      <c r="X374" s="4"/>
      <c r="Y374" s="4"/>
      <c r="Z374" s="4"/>
      <c r="AA374" s="4"/>
      <c r="AB374" s="4"/>
      <c r="AC374" s="4"/>
      <c r="AD374" s="4"/>
      <c r="AE374" s="43"/>
      <c r="AF374" s="4"/>
      <c r="AG374" s="4"/>
      <c r="AH374" s="4"/>
      <c r="AI374" s="4"/>
      <c r="AJ374" s="4"/>
      <c r="AK374" s="4"/>
      <c r="AL374" s="4"/>
      <c r="AM374" s="4"/>
      <c r="AN374" s="4"/>
      <c r="AO374" s="4"/>
    </row>
    <row r="375" spans="18:41" ht="15">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row>
    <row r="376" spans="18:41" ht="15">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row>
    <row r="377" spans="18:41" ht="15">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row>
    <row r="378" spans="18:41" ht="15">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row>
    <row r="379" spans="18:41" ht="15">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row>
    <row r="380" spans="18:41" ht="15">
      <c r="R380" s="75"/>
      <c r="S380" s="4"/>
      <c r="T380" s="4"/>
      <c r="U380" s="4"/>
      <c r="V380" s="4"/>
      <c r="W380" s="4"/>
      <c r="X380" s="4"/>
      <c r="Y380" s="4"/>
      <c r="Z380" s="4"/>
      <c r="AA380" s="4"/>
      <c r="AB380" s="4"/>
      <c r="AC380" s="4"/>
      <c r="AD380" s="4"/>
      <c r="AE380" s="4"/>
      <c r="AF380" s="4"/>
      <c r="AG380" s="4"/>
      <c r="AH380" s="4"/>
      <c r="AI380" s="4"/>
      <c r="AJ380" s="4"/>
      <c r="AK380" s="4"/>
      <c r="AL380" s="4"/>
      <c r="AM380" s="4"/>
      <c r="AN380" s="4"/>
      <c r="AO380" s="4"/>
    </row>
    <row r="381" spans="18:41" ht="15">
      <c r="R381" s="75"/>
      <c r="S381" s="4"/>
      <c r="T381" s="4"/>
      <c r="U381" s="4"/>
      <c r="V381" s="4"/>
      <c r="W381" s="4"/>
      <c r="X381" s="4"/>
      <c r="Y381" s="4"/>
      <c r="Z381" s="4"/>
      <c r="AA381" s="4"/>
      <c r="AB381" s="4"/>
      <c r="AC381" s="4"/>
      <c r="AD381" s="4"/>
      <c r="AE381" s="4"/>
      <c r="AF381" s="4"/>
      <c r="AG381" s="4"/>
      <c r="AH381" s="4"/>
      <c r="AI381" s="4"/>
      <c r="AJ381" s="4"/>
      <c r="AK381" s="4"/>
      <c r="AL381" s="4"/>
      <c r="AM381" s="4"/>
      <c r="AN381" s="4"/>
      <c r="AO381" s="4"/>
    </row>
    <row r="382" spans="18:41" ht="15">
      <c r="R382" s="75"/>
      <c r="S382" s="4"/>
      <c r="T382" s="4"/>
      <c r="U382" s="4"/>
      <c r="V382" s="4"/>
      <c r="W382" s="4"/>
      <c r="X382" s="4"/>
      <c r="Y382" s="4"/>
      <c r="Z382" s="4"/>
      <c r="AA382" s="4"/>
      <c r="AB382" s="4"/>
      <c r="AC382" s="4"/>
      <c r="AD382" s="4"/>
      <c r="AE382" s="4"/>
      <c r="AF382" s="4"/>
      <c r="AG382" s="4"/>
      <c r="AH382" s="4"/>
      <c r="AI382" s="4"/>
      <c r="AJ382" s="4"/>
      <c r="AK382" s="4"/>
      <c r="AL382" s="4"/>
      <c r="AM382" s="4"/>
      <c r="AN382" s="4"/>
      <c r="AO382" s="4"/>
    </row>
    <row r="383" spans="18:41" ht="15">
      <c r="R383" s="75"/>
      <c r="S383" s="4"/>
      <c r="T383" s="4"/>
      <c r="U383" s="4"/>
      <c r="V383" s="4"/>
      <c r="W383" s="4"/>
      <c r="X383" s="4"/>
      <c r="Y383" s="4"/>
      <c r="Z383" s="4"/>
      <c r="AA383" s="4"/>
      <c r="AB383" s="4"/>
      <c r="AC383" s="4"/>
      <c r="AD383" s="4"/>
      <c r="AE383" s="4"/>
      <c r="AF383" s="4"/>
      <c r="AG383" s="4"/>
      <c r="AH383" s="4"/>
      <c r="AI383" s="4"/>
      <c r="AJ383" s="4"/>
      <c r="AK383" s="4"/>
      <c r="AL383" s="4"/>
      <c r="AM383" s="4"/>
      <c r="AN383" s="4"/>
      <c r="AO383" s="4"/>
    </row>
    <row r="384" spans="18:41" ht="15">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row>
    <row r="385" spans="18:41" ht="15">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row>
    <row r="386" spans="18:41" ht="15">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row>
    <row r="387" spans="18:41" ht="15">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row>
    <row r="388" spans="18:41" ht="15">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row>
    <row r="389" spans="18:41" ht="15">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row>
    <row r="390" spans="18:41" ht="15">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row>
    <row r="391" spans="18:41" ht="15">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row>
    <row r="392" spans="18:41" ht="15">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row>
    <row r="393" spans="18:41" ht="15">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row>
    <row r="394" spans="18:41" ht="15">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row>
    <row r="395" spans="18:41" ht="15">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row>
    <row r="396" spans="18:41" ht="15">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row>
    <row r="397" spans="18:41" ht="15">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row>
    <row r="398" spans="18:41" ht="15">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row>
    <row r="399" spans="18:41" ht="15">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row>
    <row r="400" spans="18:41" ht="15">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row>
    <row r="401" spans="18:41" ht="15">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row>
    <row r="402" spans="18:41" ht="15">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row>
    <row r="403" spans="18:41" ht="15">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row>
    <row r="404" spans="18:41" ht="15.75">
      <c r="R404" s="4"/>
      <c r="S404" s="190"/>
      <c r="T404" s="4"/>
      <c r="U404" s="4"/>
      <c r="V404" s="4"/>
      <c r="W404" s="4"/>
      <c r="X404" s="4"/>
      <c r="Y404" s="4"/>
      <c r="Z404" s="4"/>
      <c r="AA404" s="4"/>
      <c r="AB404" s="4"/>
      <c r="AC404" s="4"/>
      <c r="AD404" s="4"/>
      <c r="AE404" s="4"/>
      <c r="AF404" s="4"/>
      <c r="AG404" s="4"/>
      <c r="AH404" s="4"/>
      <c r="AI404" s="4"/>
      <c r="AJ404" s="4"/>
      <c r="AK404" s="4"/>
      <c r="AL404" s="4"/>
      <c r="AM404" s="4"/>
      <c r="AN404" s="4"/>
      <c r="AO404" s="4"/>
    </row>
    <row r="405" spans="18:41" ht="15">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row>
    <row r="406" spans="18:41" ht="15">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row>
    <row r="407" spans="18:41" ht="15">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row>
    <row r="408" spans="18:41" ht="15">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row>
    <row r="409" spans="18:41" ht="15">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row>
    <row r="410" spans="18:41" ht="15">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row>
    <row r="411" spans="18:41" ht="15">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row>
    <row r="412" spans="18:41" ht="15">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row>
    <row r="413" spans="18:41" ht="15">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row>
    <row r="414" spans="18:41" ht="15">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row>
    <row r="415" spans="18:41" ht="15">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row>
    <row r="416" spans="18:41" ht="15">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row>
    <row r="417" spans="18:41" ht="15">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row>
    <row r="418" spans="18:41" ht="15">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row>
    <row r="419" spans="18:41" ht="15">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row>
    <row r="420" spans="18:41" ht="15">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row>
    <row r="421" spans="18:41" ht="15">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row>
    <row r="422" spans="18:41" ht="15">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row>
    <row r="423" spans="18:41" ht="15" customHeight="1">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row>
    <row r="424" spans="18:41" ht="15">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row>
    <row r="425" spans="18:41" ht="15">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row>
    <row r="426" spans="18:41" ht="15">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row>
    <row r="427" spans="18:41" ht="15">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row>
    <row r="428" spans="18:41" ht="15">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row>
    <row r="429" spans="18:41" ht="15">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row>
    <row r="430" spans="18:41" ht="15">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row>
    <row r="431" spans="18:41" ht="15">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row>
    <row r="432" spans="18:41" ht="15" customHeight="1">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row>
    <row r="433" spans="18:41" ht="15">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row>
    <row r="434" spans="18:41" ht="15">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row>
    <row r="435" spans="18:41" ht="15">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row>
    <row r="436" spans="18:41" ht="15">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row>
    <row r="437" spans="18:41" ht="15">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row>
    <row r="438" spans="18:41" ht="15">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row>
    <row r="439" spans="18:41" ht="15">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row>
    <row r="440" spans="18:41" ht="15">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row>
    <row r="441" spans="18:41" ht="15">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row>
    <row r="442" spans="18:41" ht="15">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row>
    <row r="443" spans="18:41" ht="15">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row>
    <row r="444" spans="18:41" ht="15">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row>
    <row r="445" spans="18:41" ht="15">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row>
    <row r="446" spans="18:41" ht="15">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row>
    <row r="447" spans="18:41" ht="15">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row>
    <row r="448" spans="18:41" ht="15">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row>
    <row r="449" spans="18:41" ht="15">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row>
    <row r="450" spans="18:41" ht="15">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row>
    <row r="451" spans="18:41" ht="15">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row>
    <row r="452" spans="18:41" ht="15">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row>
    <row r="453" spans="18:41" ht="15">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row>
    <row r="454" spans="18:41" ht="15">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row>
    <row r="455" spans="18:41" ht="15">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row>
  </sheetData>
  <mergeCells count="11">
    <mergeCell ref="C175:O175"/>
    <mergeCell ref="C264:O264"/>
    <mergeCell ref="C8:O8"/>
    <mergeCell ref="C31:O31"/>
    <mergeCell ref="C234:O234"/>
    <mergeCell ref="C198:O198"/>
    <mergeCell ref="C233:O233"/>
    <mergeCell ref="C25:O25"/>
    <mergeCell ref="C173:O173"/>
    <mergeCell ref="C197:O197"/>
    <mergeCell ref="C174:O174"/>
  </mergeCells>
  <printOptions horizontalCentered="1"/>
  <pageMargins left="0.29" right="0.31" top="0.9" bottom="0.59" header="0.5" footer="0.49"/>
  <pageSetup horizontalDpi="1200" verticalDpi="1200" orientation="portrait" paperSize="10" scale="65" r:id="rId2"/>
  <headerFooter alignWithMargins="0">
    <oddHeader>&amp;R&amp;D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Chong Leong Yew</cp:lastModifiedBy>
  <cp:lastPrinted>2005-08-29T07:17:39Z</cp:lastPrinted>
  <dcterms:created xsi:type="dcterms:W3CDTF">2000-02-23T07:44:06Z</dcterms:created>
  <dcterms:modified xsi:type="dcterms:W3CDTF">2005-08-29T07:52:49Z</dcterms:modified>
  <cp:category/>
  <cp:version/>
  <cp:contentType/>
  <cp:contentStatus/>
</cp:coreProperties>
</file>