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936" activeTab="2"/>
  </bookViews>
  <sheets>
    <sheet name="QPL" sheetId="1" r:id="rId1"/>
    <sheet name="QBS" sheetId="2" r:id="rId2"/>
    <sheet name="NOTES" sheetId="3" r:id="rId3"/>
  </sheets>
  <definedNames>
    <definedName name="_xlnm.Print_Area" localSheetId="2">'NOTES'!$A$3:$L$250</definedName>
    <definedName name="_xlnm.Print_Area" localSheetId="1">'QBS'!$B$3:$M$64</definedName>
    <definedName name="_xlnm.Print_Area" localSheetId="0">'QPL'!$A$2:$S$79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<sst xmlns="http://schemas.openxmlformats.org/spreadsheetml/2006/main" count="337" uniqueCount="262">
  <si>
    <t>RM</t>
  </si>
  <si>
    <t>Share Capital</t>
  </si>
  <si>
    <t>Retained Profits</t>
  </si>
  <si>
    <t>Taxation</t>
  </si>
  <si>
    <t>INDUSTRONICS BERHAD</t>
  </si>
  <si>
    <t>(Incorporated in Malaysia)</t>
  </si>
  <si>
    <t>Short term borrowings</t>
  </si>
  <si>
    <t>Dividend</t>
  </si>
  <si>
    <t>INDUSTRONICS BERHAD (23699-X)</t>
  </si>
  <si>
    <t>QUARTERLY REPORT</t>
  </si>
  <si>
    <t>CONSOLIDATED INCOME STATEMENT</t>
  </si>
  <si>
    <t>INDIVIDUAL QUARTER</t>
  </si>
  <si>
    <t>CUMULATIVE QUARTER</t>
  </si>
  <si>
    <t>CURRENT</t>
  </si>
  <si>
    <t>YEAR</t>
  </si>
  <si>
    <t>QUARTER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</si>
  <si>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</si>
  <si>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</si>
  <si>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</si>
  <si>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</si>
  <si>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</si>
  <si>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</si>
  <si>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</si>
  <si>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</si>
  <si>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</si>
  <si>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</si>
  <si>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</si>
  <si>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</si>
  <si>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</si>
  <si>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</si>
  <si>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</si>
  <si>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</si>
  <si>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</si>
  <si>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</si>
  <si>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</si>
  <si>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</si>
  <si>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</si>
  <si>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</si>
  <si>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</si>
  <si>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</si>
  <si>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</si>
  <si>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</si>
  <si>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</si>
  <si>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</si>
  <si>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</si>
  <si>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</si>
  <si>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</si>
  <si>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</si>
  <si>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</si>
  <si>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</si>
  <si>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</si>
  <si>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</si>
  <si>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</si>
  <si>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</si>
  <si>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</si>
  <si>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</si>
  <si>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</si>
  <si>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</si>
  <si>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</si>
  <si>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</si>
  <si>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</si>
  <si>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Fully diluted (sen)</t>
  </si>
  <si>
    <t>CONSOLIDATED BALANCE SHEET</t>
  </si>
  <si>
    <t>AS AT</t>
  </si>
  <si>
    <t>PRECEDING</t>
  </si>
  <si>
    <t>FINANCIAL</t>
  </si>
  <si>
    <t>31/12/1998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</si>
  <si>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</si>
  <si>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</si>
  <si>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</si>
  <si>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</si>
  <si>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</si>
  <si>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</si>
  <si>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</si>
  <si>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&amp; Prepayments</t>
  </si>
  <si>
    <t>Amount Owing by Associated Companies</t>
  </si>
  <si>
    <t>Short Term Deposits</t>
  </si>
  <si>
    <t>Cash and Bank Balances</t>
  </si>
  <si>
    <t>Current Liabilities</t>
  </si>
  <si>
    <t>Short Term Borrowings</t>
  </si>
  <si>
    <t>Trade Creditors</t>
  </si>
  <si>
    <t>Other Creditors and Accruals</t>
  </si>
  <si>
    <t>Hire Purchase Creditors</t>
  </si>
  <si>
    <t>Provision for Taxation</t>
  </si>
  <si>
    <t>Others -</t>
  </si>
  <si>
    <t>Amounts Due to Customers</t>
  </si>
  <si>
    <t xml:space="preserve">            -</t>
  </si>
  <si>
    <t>Net Current Assets</t>
  </si>
  <si>
    <t>Reserves</t>
  </si>
  <si>
    <t>Capital Reserve</t>
  </si>
  <si>
    <t>Exchange Fluctuation Reserve</t>
  </si>
  <si>
    <t>Shareholders' Funds</t>
  </si>
  <si>
    <t>Minority Interests</t>
  </si>
  <si>
    <t>Long Term Borrowings</t>
  </si>
  <si>
    <t>Deferred Taxation</t>
  </si>
  <si>
    <t>Net tangible assets per share (sen)</t>
  </si>
  <si>
    <t>NOTES</t>
  </si>
  <si>
    <t>1.</t>
  </si>
  <si>
    <t>Accounting Policies</t>
  </si>
  <si>
    <t>The accounts of the Group are prepared using the same accounting policies, method</t>
  </si>
  <si>
    <t>of computation and basis of consolidation as those used in the preparation of the most</t>
  </si>
  <si>
    <t>recent annual financial statements.</t>
  </si>
  <si>
    <t>2.</t>
  </si>
  <si>
    <t>Exceptional Items</t>
  </si>
  <si>
    <t>Individual Current</t>
  </si>
  <si>
    <t>Cumulative Quarter</t>
  </si>
  <si>
    <t>Quarter</t>
  </si>
  <si>
    <t>Current</t>
  </si>
  <si>
    <t>Gain on disposal of quoted investments</t>
  </si>
  <si>
    <t>3.</t>
  </si>
  <si>
    <t>Extraordinary Items</t>
  </si>
  <si>
    <t>4.</t>
  </si>
  <si>
    <t>5.</t>
  </si>
  <si>
    <t>Pre-Acquisition Profits/(Losses)</t>
  </si>
  <si>
    <t>There were no pre-acquisition profits or losses for the financial year to date.</t>
  </si>
  <si>
    <t>6.</t>
  </si>
  <si>
    <t>Profit on Sale of Investments and/or Properties</t>
  </si>
  <si>
    <t>There were no sales of investment and/or properties for the financial year to date</t>
  </si>
  <si>
    <t>except as mentioned in note 2 and 7.</t>
  </si>
  <si>
    <t>7.</t>
  </si>
  <si>
    <t>Purchase/Disposal of Quoted Investments</t>
  </si>
  <si>
    <t>Purchases and disposals of quoted securities for the financial year to date:-</t>
  </si>
  <si>
    <t>Total Cost of Purchases</t>
  </si>
  <si>
    <t>Total Cost of Disposals</t>
  </si>
  <si>
    <t>Total Gain on Disposals</t>
  </si>
  <si>
    <t>At cost</t>
  </si>
  <si>
    <t>At carrying value/book value</t>
  </si>
  <si>
    <t>At market value</t>
  </si>
  <si>
    <t>8.</t>
  </si>
  <si>
    <t>Effect of Changes in the Composition of the Group</t>
  </si>
  <si>
    <t>9.</t>
  </si>
  <si>
    <t xml:space="preserve">On 9 April 1999, the Company had announced the following proposals:- </t>
  </si>
  <si>
    <t>a)</t>
  </si>
  <si>
    <t>Proposed bonus issue of 7,200,000 new ordinary shares of RM1.00 each in the Company</t>
  </si>
  <si>
    <t>on the basis of two (2) new ordinary shares for every five (5) existing ordinary shares held;</t>
  </si>
  <si>
    <t>b)</t>
  </si>
  <si>
    <t>Proposed rights issue of 10,800,000 new ordinary shares of RM1.00 each and 10,800,000</t>
  </si>
  <si>
    <t>new warrants in the Company at a proposed issue price of RM1.15 per new ordinary share</t>
  </si>
  <si>
    <t>on the basis of three (3) new ordinary shares with three (3) new warrants attached for every</t>
  </si>
  <si>
    <t>five (5) existing ordinary shares held; and</t>
  </si>
  <si>
    <t>c)</t>
  </si>
  <si>
    <t>Proposed employee share option scheme of up ten percent (10%) of the issued and paid-up</t>
  </si>
  <si>
    <t>share capital of the Company.</t>
  </si>
  <si>
    <t>10.</t>
  </si>
  <si>
    <t>Seasonal or Cyclical Factors</t>
  </si>
  <si>
    <t>The business operations of the Group is generally non-cyclical nor seasonal.</t>
  </si>
  <si>
    <t>11.</t>
  </si>
  <si>
    <t>Issuance and Repayment of Debt and Equity Securities</t>
  </si>
  <si>
    <t>There were no issuance and repayment of debt and equity securities, share buy-backs,</t>
  </si>
  <si>
    <t>share cancellation, shares held as treasury shares and resale of treasury shares for the</t>
  </si>
  <si>
    <t>financial year to date.</t>
  </si>
  <si>
    <t>12.</t>
  </si>
  <si>
    <t>Group Borrowings and Debt Securities</t>
  </si>
  <si>
    <t>Secured</t>
  </si>
  <si>
    <t>Long term loans</t>
  </si>
  <si>
    <t>Portion of long term loans</t>
  </si>
  <si>
    <t>payable within next 12 months</t>
  </si>
  <si>
    <t>Unsecured</t>
  </si>
  <si>
    <t>Long term loan</t>
  </si>
  <si>
    <t>Portion of long term loan</t>
  </si>
  <si>
    <t>13.</t>
  </si>
  <si>
    <t>Contingent Liabilities</t>
  </si>
  <si>
    <t>The Company has issued corporate guarantee to financial institutions for banking facilities</t>
  </si>
  <si>
    <t>shall not be earlier than 7 days from the date of issue of the quarterly report.</t>
  </si>
  <si>
    <t>14.</t>
  </si>
  <si>
    <t>Off Balance Sheet Financial Instruments</t>
  </si>
  <si>
    <t>the latest practicable date which shall not be earlier than 7 days from the date of issue of the quarterly</t>
  </si>
  <si>
    <t>report.</t>
  </si>
  <si>
    <t>15.</t>
  </si>
  <si>
    <t>Material Litigation</t>
  </si>
  <si>
    <t>not earlier than 7 days from the date of issue of this quarterly report.</t>
  </si>
  <si>
    <t>16.</t>
  </si>
  <si>
    <t>Segmental Reporting</t>
  </si>
  <si>
    <t>Profit before taxation</t>
  </si>
  <si>
    <t>Total assets employed</t>
  </si>
  <si>
    <t>Security, fire alarm</t>
  </si>
  <si>
    <t>systems and M&amp;E</t>
  </si>
  <si>
    <t>Telecommunication</t>
  </si>
  <si>
    <t>and AV/Multimedia</t>
  </si>
  <si>
    <t>Electronic products</t>
  </si>
  <si>
    <t>and microprocessor</t>
  </si>
  <si>
    <t>systems</t>
  </si>
  <si>
    <t>Advertising</t>
  </si>
  <si>
    <t>Fabrication</t>
  </si>
  <si>
    <t>Medical equipment</t>
  </si>
  <si>
    <t>Power electronics and</t>
  </si>
  <si>
    <t>automation system</t>
  </si>
  <si>
    <t>Manufacturing</t>
  </si>
  <si>
    <t>Associated companies</t>
  </si>
  <si>
    <t>17.</t>
  </si>
  <si>
    <t>Material Changes in the Quarterly Results compared to the Results of the</t>
  </si>
  <si>
    <t>Preceding Quarter</t>
  </si>
  <si>
    <t>No comparison was made on the change in the profit before taxation as the results of the preceding</t>
  </si>
  <si>
    <t>corresponding quarter were not required to be compiled for reporting.</t>
  </si>
  <si>
    <t>18.</t>
  </si>
  <si>
    <t>Review of Performance</t>
  </si>
  <si>
    <t>19.</t>
  </si>
  <si>
    <t>Current Year Prospects</t>
  </si>
  <si>
    <t>20.</t>
  </si>
  <si>
    <t>Profit Forecast</t>
  </si>
  <si>
    <t>The company did not issue any profit forecast during the period.</t>
  </si>
  <si>
    <t>21.</t>
  </si>
  <si>
    <t>BY ORDER OF THE BOARD</t>
  </si>
  <si>
    <t>Dr. Lim Jit Chow</t>
  </si>
  <si>
    <t>Managing Director</t>
  </si>
  <si>
    <t>Basic (based on 18,000,000 ordinary shares) (sen)</t>
  </si>
  <si>
    <t>31/12/1999</t>
  </si>
  <si>
    <t>Quarterly report on consolidated results for the financial quarter ended 31 December 1999.</t>
  </si>
  <si>
    <t>N/R</t>
  </si>
  <si>
    <t>There were no extraordinary items for the current financial year under review.</t>
  </si>
  <si>
    <t>Total Group Borrowings as at 31 December 1999:-</t>
  </si>
  <si>
    <t>The directors proposed a final tax-exempt dividend of 5% amounting to RM900,000 in respect of the</t>
  </si>
  <si>
    <t>financial year ended 31 December 1999. The proposed dividend will be subject to approval to be obtained</t>
  </si>
  <si>
    <t>25 February 2000</t>
  </si>
  <si>
    <t>The Group does not have any financial instruments with off balance sheet risk as at 19 February 2000,</t>
  </si>
  <si>
    <t>There are no pending material litigations taken against or by the Group as at 19 February 2000 which is</t>
  </si>
  <si>
    <t>granted to certain subsidiary companies and associate companies amounting to RM 24,593,066</t>
  </si>
  <si>
    <t>Status of Corporate Proposals</t>
  </si>
  <si>
    <t>at a discount of not more than 20% from the theorical ex-all price based on the weighted average</t>
  </si>
  <si>
    <t>market price of Industronics shares for the five (5) days prior to the price-fixing date.</t>
  </si>
  <si>
    <t>The Company had on 13 January 2000 made an appeal to SC to fix the rights issue price at RM1.90,</t>
  </si>
  <si>
    <t>at a discount of approximately 42%  to the theoretical ex-all price of Industronics shares based on</t>
  </si>
  <si>
    <t>the weighted average 5-day price as at 5 January 2000.</t>
  </si>
  <si>
    <t>The SC had vide its letter dated 17 February 2000 rejected the appeal. However, the SC in the same</t>
  </si>
  <si>
    <t>letter indicated that should the Company wish to fix the rights issue price at a discount of more than</t>
  </si>
  <si>
    <t>30% from the theoretical ex-all price based on the weighted average price for the last five (5) days</t>
  </si>
  <si>
    <t>prior to the price-fixing date, the Proposed Rights Issue should be implemented without warrants</t>
  </si>
  <si>
    <t>YEAR END</t>
  </si>
  <si>
    <t>AS AT END OF</t>
  </si>
  <si>
    <t>The Securities Commision ("SC") had vide its letter dated 4 January 2000 approved the Proposals.</t>
  </si>
  <si>
    <t>The approval of SC is subject to, inter-alia, the condition that the rights issue price is to be determined</t>
  </si>
  <si>
    <t>attached to the rights shares.</t>
  </si>
  <si>
    <t>On 21 February 2000, the Company announced a revised Rights Issue of 10,800,000 new ordinary</t>
  </si>
  <si>
    <t>shares of RM1.00 each on the basis of three (3) rights shares for every five (5) existing  shares held</t>
  </si>
  <si>
    <t>at a rights issue price of RM1.50 per rights share. The revision entails the exclusion of the warrants</t>
  </si>
  <si>
    <t>previously proposed to be attached to the rights shares. The Proposed Bonus Issue and the Proposed</t>
  </si>
  <si>
    <t>ESOS remain unchanged.</t>
  </si>
  <si>
    <t>Note:   N/R - Not Required</t>
  </si>
  <si>
    <t>of which RM5,728,410 has been utilised as at 19 February 2000, the latest practicable date which</t>
  </si>
  <si>
    <t>Investment in quoted securities as at the end of the year:-</t>
  </si>
  <si>
    <t>The figures have not been audited.</t>
  </si>
  <si>
    <t>Loss on disposal of associated company</t>
  </si>
  <si>
    <t>The subsidiary of the company, Sukitronics group also contributed strongly to the group turnover</t>
  </si>
  <si>
    <t>and profit for the year ending 31st December 1999.</t>
  </si>
  <si>
    <t>Other Long Term Borrowings</t>
  </si>
  <si>
    <t>Gain on partial disposal of subsidiary company</t>
  </si>
  <si>
    <t>During the financial year :-</t>
  </si>
  <si>
    <t>i)</t>
  </si>
  <si>
    <t xml:space="preserve">the Company through its subsidiary company, Sukitronics Sdn Bhd acquired an additional 10,000 ordinary </t>
  </si>
  <si>
    <t>ii)</t>
  </si>
  <si>
    <t>the Company's associated company, Intersource Sdn Bhd has been liquidated voluntarily.</t>
  </si>
  <si>
    <t>to the acquisition, Sukitronics Sdn Bhd disposed off 300,000 ordinary shares of RM1.00 each representing</t>
  </si>
  <si>
    <t>the equity interest reduced from 90% to 40%.</t>
  </si>
  <si>
    <t>60% equity interest in Accumax Technology Sdn Bhd for a total cash consideration of RM297,600. Effectively,</t>
  </si>
  <si>
    <t>share of RM1.00 each in Accumax Technology Sdn Bhd for a total cash consideration of RM6,000. Subsequent</t>
  </si>
  <si>
    <t>year except tax derived from dividend income of RM259 and underprovision of tax in previous</t>
  </si>
  <si>
    <t>year of RM55,137 respectively.</t>
  </si>
  <si>
    <t>at the forthcoming Annual General Meeting.</t>
  </si>
  <si>
    <t>The tax figures for the year ended 31 December 1999 do not include any deferred tax. As</t>
  </si>
  <si>
    <t>the year under review is a tax waiver year, no provision for taxation is made for the current</t>
  </si>
  <si>
    <t>Barring any unforeseen circumstances, the Board expects the Group to perform satisfactorily in</t>
  </si>
  <si>
    <t>the current financial year.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</si>
</sst>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00"/>
    <numFmt numFmtId="179" formatCode="#,##0.0000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#,##0.0"/>
    <numFmt numFmtId="191" formatCode="#,##0.0_);\(#,##0.0\)"/>
    <numFmt numFmtId="192" formatCode="0.00_);\(0.00\)"/>
  </numFmts>
  <fonts count="6">
    <font>
      <sz val="12"/>
      <name val="Arial"/>
      <family val="0"/>
    </font>
    <font>
      <b/>
      <sz val="12"/>
      <color indexed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center"/>
    </xf>
    <xf numFmtId="0" fontId="4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41" fontId="0" fillId="2" borderId="1" xfId="0" applyNumberFormat="1" applyBorder="1" applyAlignment="1">
      <alignment/>
    </xf>
    <xf numFmtId="41" fontId="0" fillId="2" borderId="0" xfId="0" applyNumberFormat="1" applyAlignment="1">
      <alignment/>
    </xf>
    <xf numFmtId="41" fontId="0" fillId="2" borderId="2" xfId="0" applyNumberFormat="1" applyBorder="1" applyAlignment="1">
      <alignment/>
    </xf>
    <xf numFmtId="41" fontId="0" fillId="2" borderId="0" xfId="0" applyNumberFormat="1" applyBorder="1" applyAlignment="1">
      <alignment/>
    </xf>
    <xf numFmtId="0" fontId="0" fillId="2" borderId="2" xfId="0" applyNumberFormat="1" applyBorder="1" applyAlignment="1">
      <alignment/>
    </xf>
    <xf numFmtId="0" fontId="0" fillId="2" borderId="0" xfId="0" applyNumberFormat="1" applyAlignment="1" quotePrefix="1">
      <alignment horizontal="center"/>
    </xf>
    <xf numFmtId="0" fontId="0" fillId="2" borderId="0" xfId="0" applyNumberFormat="1" applyFont="1" applyAlignment="1">
      <alignment/>
    </xf>
    <xf numFmtId="3" fontId="0" fillId="2" borderId="0" xfId="0" applyNumberFormat="1" applyAlignment="1">
      <alignment/>
    </xf>
    <xf numFmtId="3" fontId="0" fillId="2" borderId="0" xfId="0" applyNumberFormat="1" applyAlignment="1">
      <alignment/>
    </xf>
    <xf numFmtId="3" fontId="0" fillId="2" borderId="0" xfId="0" applyNumberFormat="1" applyBorder="1" applyAlignment="1">
      <alignment/>
    </xf>
    <xf numFmtId="41" fontId="0" fillId="2" borderId="3" xfId="0" applyNumberFormat="1" applyBorder="1" applyAlignment="1">
      <alignment/>
    </xf>
    <xf numFmtId="0" fontId="0" fillId="2" borderId="0" xfId="0" applyAlignment="1">
      <alignment/>
    </xf>
    <xf numFmtId="3" fontId="0" fillId="2" borderId="4" xfId="0" applyNumberFormat="1" applyBorder="1" applyAlignment="1">
      <alignment/>
    </xf>
    <xf numFmtId="3" fontId="0" fillId="2" borderId="3" xfId="0" applyNumberFormat="1" applyBorder="1" applyAlignment="1">
      <alignment/>
    </xf>
    <xf numFmtId="3" fontId="0" fillId="2" borderId="5" xfId="0" applyNumberFormat="1" applyBorder="1" applyAlignment="1">
      <alignment/>
    </xf>
    <xf numFmtId="3" fontId="0" fillId="2" borderId="6" xfId="0" applyNumberFormat="1" applyBorder="1" applyAlignment="1">
      <alignment/>
    </xf>
    <xf numFmtId="3" fontId="0" fillId="2" borderId="2" xfId="0" applyNumberFormat="1" applyBorder="1" applyAlignment="1">
      <alignment/>
    </xf>
    <xf numFmtId="0" fontId="0" fillId="2" borderId="0" xfId="0" applyNumberFormat="1" applyAlignment="1" quotePrefix="1">
      <alignment/>
    </xf>
    <xf numFmtId="15" fontId="0" fillId="2" borderId="0" xfId="0" applyNumberFormat="1" applyAlignment="1" quotePrefix="1">
      <alignment/>
    </xf>
    <xf numFmtId="41" fontId="0" fillId="2" borderId="6" xfId="0" applyNumberFormat="1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 quotePrefix="1">
      <alignment horizontal="center"/>
    </xf>
    <xf numFmtId="0" fontId="0" fillId="2" borderId="0" xfId="0" applyBorder="1" applyAlignment="1" quotePrefix="1">
      <alignment/>
    </xf>
    <xf numFmtId="0" fontId="0" fillId="2" borderId="7" xfId="0" applyNumberFormat="1" applyBorder="1" applyAlignment="1">
      <alignment/>
    </xf>
    <xf numFmtId="3" fontId="0" fillId="2" borderId="3" xfId="0" applyNumberFormat="1" applyBorder="1" applyAlignment="1">
      <alignment/>
    </xf>
    <xf numFmtId="3" fontId="0" fillId="2" borderId="4" xfId="0" applyNumberFormat="1" applyBorder="1" applyAlignment="1">
      <alignment/>
    </xf>
    <xf numFmtId="4" fontId="0" fillId="2" borderId="0" xfId="0" applyNumberFormat="1" applyAlignment="1">
      <alignment/>
    </xf>
    <xf numFmtId="41" fontId="0" fillId="2" borderId="8" xfId="0" applyNumberFormat="1" applyBorder="1" applyAlignment="1">
      <alignment/>
    </xf>
    <xf numFmtId="41" fontId="0" fillId="2" borderId="7" xfId="0" applyNumberFormat="1" applyBorder="1" applyAlignment="1">
      <alignment/>
    </xf>
    <xf numFmtId="189" fontId="0" fillId="2" borderId="0" xfId="0" applyNumberFormat="1" applyBorder="1" applyAlignment="1">
      <alignment/>
    </xf>
    <xf numFmtId="41" fontId="0" fillId="2" borderId="9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0" fontId="0" fillId="2" borderId="7" xfId="0" applyNumberFormat="1" applyBorder="1" applyAlignment="1" quotePrefix="1">
      <alignment horizontal="center"/>
    </xf>
    <xf numFmtId="0" fontId="0" fillId="2" borderId="0" xfId="0" applyBorder="1" applyAlignment="1">
      <alignment/>
    </xf>
    <xf numFmtId="41" fontId="0" fillId="2" borderId="11" xfId="0" applyNumberFormat="1" applyBorder="1" applyAlignment="1">
      <alignment/>
    </xf>
    <xf numFmtId="41" fontId="0" fillId="2" borderId="12" xfId="0" applyNumberFormat="1" applyBorder="1" applyAlignment="1">
      <alignment/>
    </xf>
    <xf numFmtId="41" fontId="0" fillId="2" borderId="10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0" fillId="2" borderId="17" xfId="0" applyBorder="1" applyAlignment="1">
      <alignment/>
    </xf>
    <xf numFmtId="0" fontId="0" fillId="2" borderId="17" xfId="0" applyBorder="1" applyAlignment="1">
      <alignment/>
    </xf>
    <xf numFmtId="41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9" xfId="0" applyBorder="1" applyAlignment="1">
      <alignment/>
    </xf>
    <xf numFmtId="41" fontId="0" fillId="2" borderId="19" xfId="0" applyNumberFormat="1" applyBorder="1" applyAlignment="1">
      <alignment/>
    </xf>
    <xf numFmtId="41" fontId="0" fillId="2" borderId="20" xfId="0" applyNumberFormat="1" applyBorder="1" applyAlignment="1">
      <alignment/>
    </xf>
    <xf numFmtId="0" fontId="0" fillId="2" borderId="0" xfId="0" applyNumberFormat="1" applyFont="1" applyAlignment="1">
      <alignment/>
    </xf>
    <xf numFmtId="41" fontId="0" fillId="2" borderId="0" xfId="0" applyNumberFormat="1" applyBorder="1" applyAlignment="1" quotePrefix="1">
      <alignment horizontal="center"/>
    </xf>
    <xf numFmtId="41" fontId="0" fillId="2" borderId="1" xfId="0" applyNumberFormat="1" applyBorder="1" applyAlignment="1" quotePrefix="1">
      <alignment horizontal="center"/>
    </xf>
    <xf numFmtId="41" fontId="0" fillId="2" borderId="21" xfId="0" applyNumberFormat="1" applyBorder="1" applyAlignment="1" quotePrefix="1">
      <alignment horizontal="center"/>
    </xf>
    <xf numFmtId="41" fontId="0" fillId="2" borderId="8" xfId="0" applyNumberFormat="1" applyBorder="1" applyAlignment="1" quotePrefix="1">
      <alignment horizontal="center"/>
    </xf>
    <xf numFmtId="0" fontId="4" fillId="2" borderId="0" xfId="0" applyFont="1" applyBorder="1" applyAlignment="1">
      <alignment/>
    </xf>
    <xf numFmtId="41" fontId="0" fillId="2" borderId="21" xfId="0" applyNumberFormat="1" applyBorder="1" applyAlignment="1">
      <alignment/>
    </xf>
    <xf numFmtId="0" fontId="4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3"/>
  <sheetViews>
    <sheetView showGridLines="0" zoomScale="60" zoomScaleNormal="60" workbookViewId="0" topLeftCell="A15">
      <selection activeCell="O15" sqref="O15"/>
    </sheetView>
  </sheetViews>
  <sheetFormatPr defaultColWidth="8.88671875" defaultRowHeight="15"/>
  <cols>
    <col min="1" max="1" width="4.21484375" style="0" customWidth="1"/>
    <col min="2" max="2" width="5.77734375" style="0" customWidth="1"/>
    <col min="3" max="3" width="2.4453125" style="0" customWidth="1"/>
    <col min="4" max="4" width="3.6640625" style="0" customWidth="1"/>
    <col min="5" max="5" width="0.78125" style="0" customWidth="1"/>
    <col min="6" max="6" width="2.99609375" style="0" customWidth="1"/>
    <col min="10" max="10" width="15.99609375" style="0" customWidth="1"/>
    <col min="11" max="11" width="12.6640625" style="0" customWidth="1"/>
    <col min="12" max="12" width="1.4375" style="0" customWidth="1"/>
    <col min="13" max="13" width="11.88671875" style="0" customWidth="1"/>
    <col min="14" max="14" width="3.88671875" style="0" customWidth="1"/>
    <col min="15" max="15" width="12.6640625" style="0" customWidth="1"/>
    <col min="16" max="16" width="2.4453125" style="0" customWidth="1"/>
    <col min="17" max="17" width="12.6640625" style="0" customWidth="1"/>
    <col min="18" max="18" width="3.3359375" style="0" customWidth="1"/>
    <col min="19" max="19" width="2.21484375" style="0" customWidth="1"/>
  </cols>
  <sheetData>
    <row r="1" ht="15.75" thickBot="1"/>
    <row r="2" spans="2:18" ht="15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2:18" ht="15.75">
      <c r="B3" s="47"/>
      <c r="C3" s="48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9"/>
    </row>
    <row r="4" spans="2:18" ht="15">
      <c r="B4" s="47"/>
      <c r="C4" s="50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9"/>
    </row>
    <row r="5" spans="2:18" ht="15">
      <c r="B5" s="47"/>
      <c r="C5" s="5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9"/>
    </row>
    <row r="6" spans="2:18" ht="15">
      <c r="B6" s="47"/>
      <c r="C6" s="51" t="s">
        <v>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2"/>
    </row>
    <row r="7" spans="2:18" ht="15">
      <c r="B7" s="4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52"/>
    </row>
    <row r="8" spans="2:18" ht="15">
      <c r="B8" s="47"/>
      <c r="C8" s="25" t="s">
        <v>207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52"/>
    </row>
    <row r="9" spans="2:18" ht="15">
      <c r="B9" s="47"/>
      <c r="C9" s="25" t="s">
        <v>240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52"/>
    </row>
    <row r="10" spans="2:18" ht="15">
      <c r="B10" s="4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52"/>
    </row>
    <row r="11" spans="2:18" ht="15">
      <c r="B11" s="47"/>
      <c r="C11" s="51" t="s">
        <v>10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52"/>
    </row>
    <row r="12" spans="2:18" ht="15">
      <c r="B12" s="4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52"/>
    </row>
    <row r="13" spans="2:19" ht="15">
      <c r="B13" s="47"/>
      <c r="C13" s="25"/>
      <c r="D13" s="25"/>
      <c r="E13" s="25"/>
      <c r="F13" s="25"/>
      <c r="G13" s="25"/>
      <c r="H13" s="25"/>
      <c r="I13" s="25"/>
      <c r="J13" s="25"/>
      <c r="L13" s="26" t="s">
        <v>11</v>
      </c>
      <c r="M13" s="40"/>
      <c r="N13" s="25"/>
      <c r="P13" s="26" t="s">
        <v>12</v>
      </c>
      <c r="Q13" s="26"/>
      <c r="R13" s="53"/>
      <c r="S13" s="4"/>
    </row>
    <row r="14" spans="2:19" ht="15">
      <c r="B14" s="47"/>
      <c r="C14" s="25"/>
      <c r="D14" s="25"/>
      <c r="E14" s="25"/>
      <c r="F14" s="25"/>
      <c r="G14" s="25"/>
      <c r="H14" s="25"/>
      <c r="I14" s="25"/>
      <c r="J14" s="25"/>
      <c r="K14" s="26" t="s">
        <v>13</v>
      </c>
      <c r="L14" s="25"/>
      <c r="M14" s="26" t="s">
        <v>64</v>
      </c>
      <c r="N14" s="25"/>
      <c r="P14" s="26"/>
      <c r="Q14" s="26"/>
      <c r="R14" s="52"/>
      <c r="S14" s="4"/>
    </row>
    <row r="15" spans="2:19" ht="15">
      <c r="B15" s="47"/>
      <c r="C15" s="25"/>
      <c r="D15" s="25"/>
      <c r="E15" s="25"/>
      <c r="F15" s="25"/>
      <c r="G15" s="25"/>
      <c r="H15" s="25"/>
      <c r="I15" s="25"/>
      <c r="J15" s="25"/>
      <c r="K15" s="26" t="s">
        <v>14</v>
      </c>
      <c r="L15" s="25"/>
      <c r="M15" s="26" t="s">
        <v>14</v>
      </c>
      <c r="N15" s="25"/>
      <c r="O15" s="26" t="s">
        <v>13</v>
      </c>
      <c r="P15" s="26"/>
      <c r="Q15" s="26" t="s">
        <v>64</v>
      </c>
      <c r="R15" s="52"/>
      <c r="S15" s="4"/>
    </row>
    <row r="16" spans="2:19" ht="15">
      <c r="B16" s="47"/>
      <c r="C16" s="25"/>
      <c r="D16" s="25"/>
      <c r="E16" s="25"/>
      <c r="F16" s="25"/>
      <c r="G16" s="25"/>
      <c r="H16" s="25"/>
      <c r="I16" s="25"/>
      <c r="J16" s="25"/>
      <c r="K16" s="26" t="s">
        <v>15</v>
      </c>
      <c r="L16" s="25"/>
      <c r="M16" s="26" t="s">
        <v>15</v>
      </c>
      <c r="N16" s="25"/>
      <c r="O16" s="26" t="s">
        <v>14</v>
      </c>
      <c r="P16" s="26"/>
      <c r="Q16" s="26" t="s">
        <v>14</v>
      </c>
      <c r="R16" s="52"/>
      <c r="S16" s="4"/>
    </row>
    <row r="17" spans="2:19" ht="15">
      <c r="B17" s="47"/>
      <c r="C17" s="25"/>
      <c r="D17" s="25"/>
      <c r="E17" s="25"/>
      <c r="F17" s="25"/>
      <c r="G17" s="25"/>
      <c r="H17" s="25"/>
      <c r="I17" s="25"/>
      <c r="J17" s="25"/>
      <c r="K17" s="27" t="s">
        <v>206</v>
      </c>
      <c r="L17" s="25"/>
      <c r="M17" s="27" t="s">
        <v>66</v>
      </c>
      <c r="N17" s="25"/>
      <c r="O17" s="27" t="s">
        <v>206</v>
      </c>
      <c r="P17" s="27"/>
      <c r="Q17" s="27" t="s">
        <v>66</v>
      </c>
      <c r="R17" s="52"/>
      <c r="S17" s="4"/>
    </row>
    <row r="18" spans="2:19" ht="15">
      <c r="B18" s="47"/>
      <c r="C18" s="25"/>
      <c r="D18" s="25"/>
      <c r="E18" s="25"/>
      <c r="F18" s="25"/>
      <c r="G18" s="25"/>
      <c r="H18" s="25"/>
      <c r="I18" s="25"/>
      <c r="J18" s="25"/>
      <c r="K18" s="27" t="s">
        <v>0</v>
      </c>
      <c r="L18" s="25"/>
      <c r="M18" s="27" t="s">
        <v>0</v>
      </c>
      <c r="N18" s="25"/>
      <c r="O18" s="27" t="s">
        <v>0</v>
      </c>
      <c r="P18" s="27"/>
      <c r="Q18" s="27" t="s">
        <v>0</v>
      </c>
      <c r="R18" s="52"/>
      <c r="S18" s="4"/>
    </row>
    <row r="19" spans="2:19" ht="15">
      <c r="B19" s="4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52"/>
      <c r="S19" s="4"/>
    </row>
    <row r="20" spans="2:19" ht="15">
      <c r="B20" s="47"/>
      <c r="C20" s="25">
        <v>1</v>
      </c>
      <c r="D20" s="28" t="s">
        <v>16</v>
      </c>
      <c r="E20" s="25"/>
      <c r="F20" s="25" t="s">
        <v>17</v>
      </c>
      <c r="G20" s="25"/>
      <c r="H20" s="25"/>
      <c r="I20" s="25"/>
      <c r="J20" s="25"/>
      <c r="K20" s="8">
        <v>36663478</v>
      </c>
      <c r="L20" s="8"/>
      <c r="M20" s="61" t="s">
        <v>208</v>
      </c>
      <c r="N20" s="8"/>
      <c r="O20" s="8">
        <v>105600470</v>
      </c>
      <c r="P20" s="8"/>
      <c r="Q20" s="8">
        <v>96171226</v>
      </c>
      <c r="R20" s="54"/>
      <c r="S20" s="4"/>
    </row>
    <row r="21" spans="2:19" ht="15">
      <c r="B21" s="47"/>
      <c r="C21" s="25"/>
      <c r="D21" s="25"/>
      <c r="E21" s="25"/>
      <c r="F21" s="25"/>
      <c r="G21" s="25"/>
      <c r="H21" s="25"/>
      <c r="I21" s="25"/>
      <c r="J21" s="25"/>
      <c r="K21" s="8"/>
      <c r="L21" s="8"/>
      <c r="M21" s="8"/>
      <c r="N21" s="8"/>
      <c r="O21" s="8"/>
      <c r="P21" s="8"/>
      <c r="Q21" s="8"/>
      <c r="R21" s="54"/>
      <c r="S21" s="4"/>
    </row>
    <row r="22" spans="2:19" ht="15">
      <c r="B22" s="47"/>
      <c r="C22" s="25"/>
      <c r="D22" s="28" t="s">
        <v>18</v>
      </c>
      <c r="E22" s="25"/>
      <c r="F22" s="25" t="s">
        <v>19</v>
      </c>
      <c r="G22" s="25"/>
      <c r="H22" s="25"/>
      <c r="I22" s="25"/>
      <c r="J22" s="25"/>
      <c r="K22" s="8">
        <v>1330</v>
      </c>
      <c r="L22" s="8"/>
      <c r="M22" s="61" t="s">
        <v>208</v>
      </c>
      <c r="N22" s="8"/>
      <c r="O22" s="8">
        <v>4378</v>
      </c>
      <c r="P22" s="8"/>
      <c r="Q22" s="8">
        <v>43372</v>
      </c>
      <c r="R22" s="54"/>
      <c r="S22" s="4"/>
    </row>
    <row r="23" spans="2:19" ht="15">
      <c r="B23" s="47"/>
      <c r="C23" s="25"/>
      <c r="D23" s="25"/>
      <c r="E23" s="25"/>
      <c r="F23" s="25"/>
      <c r="G23" s="25"/>
      <c r="H23" s="25"/>
      <c r="I23" s="25"/>
      <c r="J23" s="25"/>
      <c r="K23" s="8"/>
      <c r="L23" s="8"/>
      <c r="M23" s="8"/>
      <c r="N23" s="8"/>
      <c r="O23" s="8"/>
      <c r="P23" s="8"/>
      <c r="Q23" s="8"/>
      <c r="R23" s="54"/>
      <c r="S23" s="4"/>
    </row>
    <row r="24" spans="2:19" ht="15.75" thickBot="1">
      <c r="B24" s="47"/>
      <c r="C24" s="25"/>
      <c r="D24" s="28" t="s">
        <v>20</v>
      </c>
      <c r="E24" s="25"/>
      <c r="F24" s="25" t="s">
        <v>21</v>
      </c>
      <c r="G24" s="25"/>
      <c r="H24" s="25"/>
      <c r="I24" s="25"/>
      <c r="J24" s="25"/>
      <c r="K24" s="5">
        <v>476722</v>
      </c>
      <c r="L24" s="8"/>
      <c r="M24" s="62" t="s">
        <v>208</v>
      </c>
      <c r="N24" s="8"/>
      <c r="O24" s="5">
        <v>1295240</v>
      </c>
      <c r="P24" s="8"/>
      <c r="Q24" s="5">
        <v>1244100</v>
      </c>
      <c r="R24" s="54"/>
      <c r="S24" s="4"/>
    </row>
    <row r="25" spans="2:19" ht="15.75" thickTop="1">
      <c r="B25" s="47"/>
      <c r="C25" s="25"/>
      <c r="D25" s="25"/>
      <c r="E25" s="25"/>
      <c r="F25" s="25"/>
      <c r="G25" s="25"/>
      <c r="H25" s="25"/>
      <c r="I25" s="25"/>
      <c r="J25" s="25"/>
      <c r="K25" s="8"/>
      <c r="L25" s="8"/>
      <c r="M25" s="8"/>
      <c r="N25" s="8"/>
      <c r="O25" s="8"/>
      <c r="P25" s="8"/>
      <c r="Q25" s="8"/>
      <c r="R25" s="54"/>
      <c r="S25" s="4"/>
    </row>
    <row r="26" spans="2:19" ht="15">
      <c r="B26" s="47"/>
      <c r="C26" s="25">
        <v>2</v>
      </c>
      <c r="D26" s="28" t="s">
        <v>16</v>
      </c>
      <c r="E26" s="25"/>
      <c r="F26" s="25" t="s">
        <v>22</v>
      </c>
      <c r="G26" s="25"/>
      <c r="H26" s="25"/>
      <c r="I26" s="25"/>
      <c r="J26" s="25"/>
      <c r="K26" s="8"/>
      <c r="L26" s="8"/>
      <c r="M26" s="8"/>
      <c r="N26" s="8"/>
      <c r="O26" s="8"/>
      <c r="P26" s="8"/>
      <c r="Q26" s="8"/>
      <c r="R26" s="54"/>
      <c r="S26" s="4"/>
    </row>
    <row r="27" spans="2:19" ht="15">
      <c r="B27" s="47"/>
      <c r="C27" s="25"/>
      <c r="D27" s="25"/>
      <c r="E27" s="25"/>
      <c r="F27" s="25" t="s">
        <v>23</v>
      </c>
      <c r="G27" s="25"/>
      <c r="H27" s="25"/>
      <c r="I27" s="25"/>
      <c r="J27" s="25"/>
      <c r="K27" s="8"/>
      <c r="L27" s="8"/>
      <c r="M27" s="8"/>
      <c r="N27" s="8"/>
      <c r="O27" s="8"/>
      <c r="P27" s="8"/>
      <c r="Q27" s="8"/>
      <c r="R27" s="54"/>
      <c r="S27" s="4"/>
    </row>
    <row r="28" spans="2:19" ht="15">
      <c r="B28" s="47"/>
      <c r="C28" s="25"/>
      <c r="D28" s="25"/>
      <c r="E28" s="25"/>
      <c r="F28" s="25" t="s">
        <v>24</v>
      </c>
      <c r="G28" s="25"/>
      <c r="H28" s="25"/>
      <c r="I28" s="25"/>
      <c r="J28" s="25"/>
      <c r="K28" s="8"/>
      <c r="L28" s="8"/>
      <c r="M28" s="8"/>
      <c r="N28" s="8"/>
      <c r="O28" s="8"/>
      <c r="P28" s="8"/>
      <c r="Q28" s="8"/>
      <c r="R28" s="54"/>
      <c r="S28" s="4"/>
    </row>
    <row r="29" spans="2:19" ht="15">
      <c r="B29" s="47"/>
      <c r="C29" s="25"/>
      <c r="D29" s="25"/>
      <c r="E29" s="25"/>
      <c r="F29" s="25" t="s">
        <v>25</v>
      </c>
      <c r="G29" s="25"/>
      <c r="H29" s="25"/>
      <c r="I29" s="25"/>
      <c r="J29" s="25"/>
      <c r="K29" s="8">
        <v>10553104</v>
      </c>
      <c r="L29" s="8"/>
      <c r="M29" s="61" t="s">
        <v>208</v>
      </c>
      <c r="N29" s="8"/>
      <c r="O29" s="8">
        <v>17456009</v>
      </c>
      <c r="P29" s="8"/>
      <c r="Q29" s="8">
        <f>Q41-Q35-Q33-Q31</f>
        <v>7270256</v>
      </c>
      <c r="R29" s="54"/>
      <c r="S29" s="4"/>
    </row>
    <row r="30" spans="2:19" ht="15">
      <c r="B30" s="47"/>
      <c r="C30" s="25"/>
      <c r="D30" s="25"/>
      <c r="E30" s="25"/>
      <c r="F30" s="25"/>
      <c r="G30" s="25"/>
      <c r="H30" s="25"/>
      <c r="I30" s="25"/>
      <c r="J30" s="25"/>
      <c r="K30" s="8"/>
      <c r="L30" s="8"/>
      <c r="M30" s="8"/>
      <c r="N30" s="8"/>
      <c r="O30" s="8"/>
      <c r="P30" s="8"/>
      <c r="Q30" s="8"/>
      <c r="R30" s="54"/>
      <c r="S30" s="4"/>
    </row>
    <row r="31" spans="2:19" ht="15">
      <c r="B31" s="47"/>
      <c r="C31" s="25"/>
      <c r="D31" s="28" t="s">
        <v>18</v>
      </c>
      <c r="E31" s="25"/>
      <c r="F31" s="25" t="s">
        <v>26</v>
      </c>
      <c r="G31" s="25"/>
      <c r="H31" s="25"/>
      <c r="I31" s="25"/>
      <c r="J31" s="25"/>
      <c r="K31" s="8">
        <v>-465290</v>
      </c>
      <c r="L31" s="8"/>
      <c r="M31" s="61" t="s">
        <v>208</v>
      </c>
      <c r="N31" s="8"/>
      <c r="O31" s="8">
        <v>-1925312</v>
      </c>
      <c r="P31" s="8"/>
      <c r="Q31" s="8">
        <v>-3814573</v>
      </c>
      <c r="R31" s="54"/>
      <c r="S31" s="4"/>
    </row>
    <row r="32" spans="2:19" ht="15">
      <c r="B32" s="47"/>
      <c r="C32" s="25"/>
      <c r="D32" s="25"/>
      <c r="E32" s="25"/>
      <c r="F32" s="25"/>
      <c r="G32" s="25"/>
      <c r="H32" s="25"/>
      <c r="I32" s="25"/>
      <c r="J32" s="25"/>
      <c r="K32" s="8"/>
      <c r="L32" s="8"/>
      <c r="M32" s="8"/>
      <c r="N32" s="8"/>
      <c r="O32" s="8"/>
      <c r="P32" s="8"/>
      <c r="Q32" s="8"/>
      <c r="R32" s="54"/>
      <c r="S32" s="4"/>
    </row>
    <row r="33" spans="2:19" ht="15">
      <c r="B33" s="47"/>
      <c r="C33" s="25"/>
      <c r="D33" s="28" t="s">
        <v>20</v>
      </c>
      <c r="E33" s="25"/>
      <c r="F33" s="25" t="s">
        <v>27</v>
      </c>
      <c r="G33" s="25"/>
      <c r="H33" s="25"/>
      <c r="I33" s="25"/>
      <c r="J33" s="25"/>
      <c r="K33" s="8">
        <v>-341042</v>
      </c>
      <c r="L33" s="8"/>
      <c r="M33" s="61" t="s">
        <v>208</v>
      </c>
      <c r="N33" s="8"/>
      <c r="O33" s="8">
        <v>-1446325</v>
      </c>
      <c r="P33" s="8"/>
      <c r="Q33" s="8">
        <v>-1739159</v>
      </c>
      <c r="R33" s="54"/>
      <c r="S33" s="4"/>
    </row>
    <row r="34" spans="2:19" ht="15">
      <c r="B34" s="47"/>
      <c r="C34" s="25"/>
      <c r="D34" s="25"/>
      <c r="E34" s="25"/>
      <c r="F34" s="25"/>
      <c r="G34" s="25"/>
      <c r="H34" s="25"/>
      <c r="I34" s="25"/>
      <c r="J34" s="25"/>
      <c r="K34" s="8"/>
      <c r="L34" s="8"/>
      <c r="M34" s="8"/>
      <c r="N34" s="8"/>
      <c r="O34" s="8"/>
      <c r="P34" s="8"/>
      <c r="Q34" s="8"/>
      <c r="R34" s="54"/>
      <c r="S34" s="4"/>
    </row>
    <row r="35" spans="2:19" ht="15">
      <c r="B35" s="47"/>
      <c r="C35" s="25"/>
      <c r="D35" s="28" t="s">
        <v>28</v>
      </c>
      <c r="E35" s="25"/>
      <c r="F35" s="25" t="s">
        <v>29</v>
      </c>
      <c r="G35" s="25"/>
      <c r="H35" s="25"/>
      <c r="I35" s="25"/>
      <c r="J35" s="25"/>
      <c r="K35" s="8">
        <f>NOTES!H22</f>
        <v>-79755</v>
      </c>
      <c r="L35" s="8"/>
      <c r="M35" s="61" t="s">
        <v>208</v>
      </c>
      <c r="N35" s="8"/>
      <c r="O35" s="8">
        <f>NOTES!J22</f>
        <v>302803</v>
      </c>
      <c r="P35" s="8"/>
      <c r="Q35" s="8">
        <v>1189621</v>
      </c>
      <c r="R35" s="54"/>
      <c r="S35" s="4"/>
    </row>
    <row r="36" spans="2:19" ht="15">
      <c r="B36" s="47"/>
      <c r="C36" s="25"/>
      <c r="D36" s="25"/>
      <c r="E36" s="25"/>
      <c r="F36" s="25"/>
      <c r="G36" s="25"/>
      <c r="H36" s="25"/>
      <c r="I36" s="25"/>
      <c r="J36" s="25"/>
      <c r="K36" s="7"/>
      <c r="L36" s="8"/>
      <c r="M36" s="7"/>
      <c r="N36" s="8"/>
      <c r="O36" s="7"/>
      <c r="P36" s="8"/>
      <c r="Q36" s="7"/>
      <c r="R36" s="54"/>
      <c r="S36" s="4"/>
    </row>
    <row r="37" spans="2:19" ht="15">
      <c r="B37" s="47"/>
      <c r="C37" s="25"/>
      <c r="D37" s="28" t="s">
        <v>30</v>
      </c>
      <c r="E37" s="25"/>
      <c r="F37" s="25" t="s">
        <v>31</v>
      </c>
      <c r="G37" s="25"/>
      <c r="H37" s="25"/>
      <c r="I37" s="25"/>
      <c r="J37" s="25"/>
      <c r="K37" s="8"/>
      <c r="L37" s="8"/>
      <c r="M37" s="8"/>
      <c r="N37" s="8"/>
      <c r="O37" s="8"/>
      <c r="P37" s="8"/>
      <c r="Q37" s="8"/>
      <c r="R37" s="54"/>
      <c r="S37" s="4"/>
    </row>
    <row r="38" spans="2:19" ht="15">
      <c r="B38" s="47"/>
      <c r="C38" s="25"/>
      <c r="D38" s="25"/>
      <c r="E38" s="25"/>
      <c r="F38" s="25" t="s">
        <v>23</v>
      </c>
      <c r="G38" s="25"/>
      <c r="H38" s="25"/>
      <c r="I38" s="25"/>
      <c r="J38" s="25"/>
      <c r="K38" s="8"/>
      <c r="L38" s="8"/>
      <c r="M38" s="8"/>
      <c r="N38" s="8"/>
      <c r="O38" s="8"/>
      <c r="P38" s="8"/>
      <c r="Q38" s="8"/>
      <c r="R38" s="54"/>
      <c r="S38" s="4"/>
    </row>
    <row r="39" spans="2:19" ht="15">
      <c r="B39" s="47"/>
      <c r="C39" s="25"/>
      <c r="D39" s="25"/>
      <c r="E39" s="25"/>
      <c r="F39" s="25" t="s">
        <v>32</v>
      </c>
      <c r="G39" s="25"/>
      <c r="H39" s="25"/>
      <c r="I39" s="25"/>
      <c r="J39" s="25"/>
      <c r="K39" s="8"/>
      <c r="L39" s="8"/>
      <c r="M39" s="8"/>
      <c r="N39" s="8"/>
      <c r="O39" s="8"/>
      <c r="P39" s="8"/>
      <c r="Q39" s="8"/>
      <c r="R39" s="54"/>
      <c r="S39" s="4"/>
    </row>
    <row r="40" spans="2:19" ht="15">
      <c r="B40" s="47"/>
      <c r="C40" s="25"/>
      <c r="D40" s="25"/>
      <c r="E40" s="25"/>
      <c r="F40" s="25" t="s">
        <v>33</v>
      </c>
      <c r="G40" s="25"/>
      <c r="H40" s="25"/>
      <c r="I40" s="25"/>
      <c r="J40" s="25"/>
      <c r="K40" s="8"/>
      <c r="L40" s="8"/>
      <c r="M40" s="8"/>
      <c r="N40" s="8"/>
      <c r="O40" s="8"/>
      <c r="P40" s="8"/>
      <c r="Q40" s="8"/>
      <c r="R40" s="54"/>
      <c r="S40" s="4"/>
    </row>
    <row r="41" spans="2:19" ht="15">
      <c r="B41" s="47"/>
      <c r="C41" s="25"/>
      <c r="D41" s="25"/>
      <c r="E41" s="25"/>
      <c r="F41" s="25" t="s">
        <v>34</v>
      </c>
      <c r="G41" s="25"/>
      <c r="H41" s="25"/>
      <c r="I41" s="25"/>
      <c r="J41" s="25"/>
      <c r="K41" s="8">
        <f>SUM(K29:K35)</f>
        <v>9667017</v>
      </c>
      <c r="L41" s="8"/>
      <c r="M41" s="61" t="s">
        <v>208</v>
      </c>
      <c r="N41" s="8"/>
      <c r="O41" s="8">
        <f>SUM(O29:O35)</f>
        <v>14387175</v>
      </c>
      <c r="P41" s="8"/>
      <c r="Q41" s="8">
        <f>Q47-Q44</f>
        <v>2906145</v>
      </c>
      <c r="R41" s="54"/>
      <c r="S41" s="4"/>
    </row>
    <row r="42" spans="2:19" ht="15">
      <c r="B42" s="47"/>
      <c r="C42" s="25"/>
      <c r="D42" s="25"/>
      <c r="E42" s="25"/>
      <c r="F42" s="25"/>
      <c r="G42" s="25"/>
      <c r="H42" s="25"/>
      <c r="I42" s="25"/>
      <c r="J42" s="25"/>
      <c r="K42" s="8"/>
      <c r="L42" s="8"/>
      <c r="M42" s="8"/>
      <c r="N42" s="8"/>
      <c r="O42" s="8"/>
      <c r="P42" s="8"/>
      <c r="Q42" s="8"/>
      <c r="R42" s="54"/>
      <c r="S42" s="4"/>
    </row>
    <row r="43" spans="2:19" ht="15">
      <c r="B43" s="47"/>
      <c r="C43" s="25"/>
      <c r="D43" s="25" t="s">
        <v>35</v>
      </c>
      <c r="E43" s="25"/>
      <c r="F43" s="25" t="s">
        <v>36</v>
      </c>
      <c r="G43" s="25"/>
      <c r="H43" s="25"/>
      <c r="I43" s="25"/>
      <c r="J43" s="25"/>
      <c r="K43" s="8"/>
      <c r="L43" s="8"/>
      <c r="M43" s="8"/>
      <c r="N43" s="8"/>
      <c r="O43" s="8"/>
      <c r="P43" s="8"/>
      <c r="Q43" s="8"/>
      <c r="R43" s="54"/>
      <c r="S43" s="4"/>
    </row>
    <row r="44" spans="2:19" ht="15">
      <c r="B44" s="47"/>
      <c r="C44" s="25"/>
      <c r="D44" s="25"/>
      <c r="E44" s="25"/>
      <c r="F44" s="25" t="s">
        <v>37</v>
      </c>
      <c r="G44" s="25"/>
      <c r="H44" s="25"/>
      <c r="I44" s="25"/>
      <c r="J44" s="25"/>
      <c r="K44" s="8">
        <v>619218</v>
      </c>
      <c r="L44" s="8"/>
      <c r="M44" s="61" t="s">
        <v>208</v>
      </c>
      <c r="N44" s="8"/>
      <c r="O44" s="8">
        <v>104727</v>
      </c>
      <c r="P44" s="8"/>
      <c r="Q44" s="8">
        <v>-918601</v>
      </c>
      <c r="R44" s="54"/>
      <c r="S44" s="4"/>
    </row>
    <row r="45" spans="2:19" ht="15">
      <c r="B45" s="47"/>
      <c r="C45" s="25"/>
      <c r="D45" s="25"/>
      <c r="E45" s="25"/>
      <c r="F45" s="25"/>
      <c r="G45" s="25"/>
      <c r="H45" s="25"/>
      <c r="I45" s="25"/>
      <c r="J45" s="25"/>
      <c r="K45" s="7"/>
      <c r="L45" s="8"/>
      <c r="M45" s="7"/>
      <c r="N45" s="8"/>
      <c r="O45" s="7"/>
      <c r="P45" s="8"/>
      <c r="Q45" s="7"/>
      <c r="R45" s="54"/>
      <c r="S45" s="4"/>
    </row>
    <row r="46" spans="2:19" ht="15">
      <c r="B46" s="47"/>
      <c r="C46" s="25"/>
      <c r="D46" s="25" t="s">
        <v>38</v>
      </c>
      <c r="E46" s="25"/>
      <c r="F46" s="25" t="s">
        <v>39</v>
      </c>
      <c r="G46" s="25"/>
      <c r="H46" s="25"/>
      <c r="I46" s="25"/>
      <c r="J46" s="25"/>
      <c r="K46" s="8"/>
      <c r="L46" s="8"/>
      <c r="M46" s="8"/>
      <c r="N46" s="8"/>
      <c r="O46" s="8"/>
      <c r="P46" s="8"/>
      <c r="Q46" s="8"/>
      <c r="R46" s="54"/>
      <c r="S46" s="4"/>
    </row>
    <row r="47" spans="2:19" ht="15">
      <c r="B47" s="47"/>
      <c r="C47" s="25"/>
      <c r="D47" s="25"/>
      <c r="E47" s="25"/>
      <c r="F47" s="25" t="s">
        <v>40</v>
      </c>
      <c r="G47" s="25"/>
      <c r="H47" s="25"/>
      <c r="I47" s="25"/>
      <c r="J47" s="25"/>
      <c r="K47" s="8">
        <f>SUM(K41:K44)</f>
        <v>10286235</v>
      </c>
      <c r="L47" s="8"/>
      <c r="M47" s="61" t="s">
        <v>208</v>
      </c>
      <c r="N47" s="8"/>
      <c r="O47" s="8">
        <f>SUM(O41:O44)</f>
        <v>14491902</v>
      </c>
      <c r="P47" s="8"/>
      <c r="Q47" s="8">
        <v>1987544</v>
      </c>
      <c r="R47" s="54"/>
      <c r="S47" s="4"/>
    </row>
    <row r="48" spans="2:19" ht="15">
      <c r="B48" s="47"/>
      <c r="C48" s="25"/>
      <c r="D48" s="25"/>
      <c r="E48" s="25"/>
      <c r="F48" s="25"/>
      <c r="G48" s="25"/>
      <c r="H48" s="25"/>
      <c r="I48" s="25"/>
      <c r="J48" s="25"/>
      <c r="K48" s="8"/>
      <c r="L48" s="8"/>
      <c r="M48" s="8"/>
      <c r="N48" s="8"/>
      <c r="O48" s="8"/>
      <c r="P48" s="8"/>
      <c r="Q48" s="8"/>
      <c r="R48" s="54"/>
      <c r="S48" s="4"/>
    </row>
    <row r="49" spans="2:19" ht="15">
      <c r="B49" s="47"/>
      <c r="C49" s="25"/>
      <c r="D49" s="25" t="s">
        <v>41</v>
      </c>
      <c r="E49" s="25"/>
      <c r="F49" s="25" t="s">
        <v>3</v>
      </c>
      <c r="G49" s="25"/>
      <c r="H49" s="25"/>
      <c r="I49" s="25"/>
      <c r="J49" s="25"/>
      <c r="K49" s="8">
        <v>0</v>
      </c>
      <c r="L49" s="8"/>
      <c r="M49" s="61" t="s">
        <v>208</v>
      </c>
      <c r="N49" s="8"/>
      <c r="O49" s="8">
        <v>-55395</v>
      </c>
      <c r="P49" s="8"/>
      <c r="Q49" s="8">
        <v>-1970214</v>
      </c>
      <c r="R49" s="54"/>
      <c r="S49" s="4"/>
    </row>
    <row r="50" spans="2:19" ht="15">
      <c r="B50" s="47"/>
      <c r="C50" s="25"/>
      <c r="D50" s="25"/>
      <c r="E50" s="25"/>
      <c r="F50" s="25"/>
      <c r="G50" s="25"/>
      <c r="H50" s="25"/>
      <c r="I50" s="25"/>
      <c r="J50" s="25"/>
      <c r="K50" s="7"/>
      <c r="L50" s="8"/>
      <c r="M50" s="7"/>
      <c r="N50" s="8"/>
      <c r="O50" s="7"/>
      <c r="P50" s="8"/>
      <c r="Q50" s="7"/>
      <c r="R50" s="54"/>
      <c r="S50" s="4"/>
    </row>
    <row r="51" spans="2:19" ht="15">
      <c r="B51" s="47"/>
      <c r="C51" s="25"/>
      <c r="D51" s="25" t="s">
        <v>42</v>
      </c>
      <c r="E51" s="25"/>
      <c r="F51" s="25" t="s">
        <v>42</v>
      </c>
      <c r="G51" s="25" t="s">
        <v>43</v>
      </c>
      <c r="H51" s="25"/>
      <c r="I51" s="25"/>
      <c r="J51" s="25"/>
      <c r="K51" s="8"/>
      <c r="L51" s="8"/>
      <c r="M51" s="8"/>
      <c r="N51" s="8"/>
      <c r="O51" s="8"/>
      <c r="P51" s="8"/>
      <c r="Q51" s="8"/>
      <c r="R51" s="54"/>
      <c r="S51" s="4"/>
    </row>
    <row r="52" spans="2:19" ht="15">
      <c r="B52" s="47"/>
      <c r="C52" s="25"/>
      <c r="D52" s="25"/>
      <c r="E52" s="25"/>
      <c r="F52" s="25"/>
      <c r="G52" s="25" t="s">
        <v>44</v>
      </c>
      <c r="H52" s="25"/>
      <c r="I52" s="25"/>
      <c r="J52" s="25"/>
      <c r="K52" s="8">
        <f>K47+K49</f>
        <v>10286235</v>
      </c>
      <c r="L52" s="8"/>
      <c r="M52" s="61" t="s">
        <v>208</v>
      </c>
      <c r="N52" s="8"/>
      <c r="O52" s="8">
        <f>O47+O49</f>
        <v>14436507</v>
      </c>
      <c r="P52" s="8"/>
      <c r="Q52" s="8">
        <f>Q47+Q49</f>
        <v>17330</v>
      </c>
      <c r="R52" s="54"/>
      <c r="S52" s="4"/>
    </row>
    <row r="53" spans="2:19" ht="15">
      <c r="B53" s="47"/>
      <c r="C53" s="25"/>
      <c r="D53" s="25"/>
      <c r="E53" s="25"/>
      <c r="F53" s="25"/>
      <c r="G53" s="25"/>
      <c r="H53" s="25"/>
      <c r="I53" s="25"/>
      <c r="J53" s="25"/>
      <c r="K53" s="8"/>
      <c r="L53" s="8"/>
      <c r="M53" s="8"/>
      <c r="N53" s="8"/>
      <c r="O53" s="8"/>
      <c r="P53" s="8"/>
      <c r="Q53" s="8"/>
      <c r="R53" s="54"/>
      <c r="S53" s="4"/>
    </row>
    <row r="54" spans="2:19" ht="15">
      <c r="B54" s="47"/>
      <c r="C54" s="25"/>
      <c r="D54" s="25"/>
      <c r="E54" s="25"/>
      <c r="F54" s="25" t="s">
        <v>45</v>
      </c>
      <c r="G54" s="25" t="s">
        <v>46</v>
      </c>
      <c r="H54" s="25"/>
      <c r="I54" s="25"/>
      <c r="J54" s="25"/>
      <c r="K54" s="8">
        <v>-3202941</v>
      </c>
      <c r="L54" s="8"/>
      <c r="M54" s="61" t="s">
        <v>208</v>
      </c>
      <c r="N54" s="8"/>
      <c r="O54" s="8">
        <v>-4184611</v>
      </c>
      <c r="P54" s="8"/>
      <c r="Q54" s="8">
        <v>683705</v>
      </c>
      <c r="R54" s="54"/>
      <c r="S54" s="4"/>
    </row>
    <row r="55" spans="2:19" ht="15">
      <c r="B55" s="47"/>
      <c r="C55" s="25"/>
      <c r="D55" s="25"/>
      <c r="E55" s="25"/>
      <c r="F55" s="25"/>
      <c r="G55" s="25"/>
      <c r="H55" s="25"/>
      <c r="I55" s="25"/>
      <c r="J55" s="25"/>
      <c r="K55" s="7"/>
      <c r="L55" s="8"/>
      <c r="M55" s="7"/>
      <c r="N55" s="8"/>
      <c r="O55" s="7"/>
      <c r="P55" s="8"/>
      <c r="Q55" s="7"/>
      <c r="R55" s="54"/>
      <c r="S55" s="4"/>
    </row>
    <row r="56" spans="2:19" ht="15">
      <c r="B56" s="47"/>
      <c r="C56" s="25"/>
      <c r="D56" s="25" t="s">
        <v>47</v>
      </c>
      <c r="E56" s="25"/>
      <c r="F56" s="25" t="s">
        <v>43</v>
      </c>
      <c r="G56" s="25"/>
      <c r="H56" s="25"/>
      <c r="I56" s="25"/>
      <c r="J56" s="25"/>
      <c r="K56" s="8"/>
      <c r="L56" s="8"/>
      <c r="M56" s="8"/>
      <c r="N56" s="8"/>
      <c r="O56" s="8"/>
      <c r="P56" s="8"/>
      <c r="Q56" s="8"/>
      <c r="R56" s="54"/>
      <c r="S56" s="4"/>
    </row>
    <row r="57" spans="2:19" ht="15">
      <c r="B57" s="47"/>
      <c r="C57" s="25"/>
      <c r="D57" s="25"/>
      <c r="E57" s="25"/>
      <c r="F57" s="25" t="s">
        <v>48</v>
      </c>
      <c r="G57" s="25"/>
      <c r="H57" s="25"/>
      <c r="I57" s="25"/>
      <c r="J57" s="25"/>
      <c r="K57" s="8">
        <f>K52+K54</f>
        <v>7083294</v>
      </c>
      <c r="L57" s="8"/>
      <c r="M57" s="61" t="s">
        <v>208</v>
      </c>
      <c r="N57" s="8"/>
      <c r="O57" s="8">
        <f>O52+O54</f>
        <v>10251896</v>
      </c>
      <c r="P57" s="8"/>
      <c r="Q57" s="8">
        <f>Q52+Q54</f>
        <v>701035</v>
      </c>
      <c r="R57" s="54"/>
      <c r="S57" s="4"/>
    </row>
    <row r="58" spans="2:19" ht="15">
      <c r="B58" s="47"/>
      <c r="C58" s="25"/>
      <c r="D58" s="25"/>
      <c r="E58" s="25"/>
      <c r="F58" s="25"/>
      <c r="G58" s="25"/>
      <c r="H58" s="25"/>
      <c r="I58" s="25"/>
      <c r="J58" s="25"/>
      <c r="K58" s="7"/>
      <c r="L58" s="7"/>
      <c r="M58" s="7"/>
      <c r="N58" s="8"/>
      <c r="O58" s="7"/>
      <c r="P58" s="7"/>
      <c r="Q58" s="7"/>
      <c r="R58" s="54"/>
      <c r="S58" s="4"/>
    </row>
    <row r="59" spans="2:19" ht="15">
      <c r="B59" s="47"/>
      <c r="C59" s="25"/>
      <c r="D59" s="25" t="s">
        <v>49</v>
      </c>
      <c r="E59" s="25"/>
      <c r="F59" s="25" t="s">
        <v>42</v>
      </c>
      <c r="G59" s="25" t="s">
        <v>50</v>
      </c>
      <c r="H59" s="25"/>
      <c r="I59" s="25"/>
      <c r="J59" s="25"/>
      <c r="K59" s="42">
        <v>0</v>
      </c>
      <c r="L59" s="8"/>
      <c r="M59" s="63" t="s">
        <v>208</v>
      </c>
      <c r="N59" s="8"/>
      <c r="O59" s="41">
        <v>0</v>
      </c>
      <c r="P59" s="8"/>
      <c r="Q59" s="66">
        <v>0</v>
      </c>
      <c r="R59" s="54"/>
      <c r="S59" s="4"/>
    </row>
    <row r="60" spans="2:19" ht="15">
      <c r="B60" s="47"/>
      <c r="C60" s="25"/>
      <c r="D60" s="25"/>
      <c r="E60" s="25"/>
      <c r="F60" s="25"/>
      <c r="G60" s="25"/>
      <c r="H60" s="25"/>
      <c r="I60" s="25"/>
      <c r="J60" s="25"/>
      <c r="K60" s="42"/>
      <c r="L60" s="8"/>
      <c r="M60" s="33"/>
      <c r="N60" s="8"/>
      <c r="O60" s="42"/>
      <c r="P60" s="8"/>
      <c r="Q60" s="33"/>
      <c r="R60" s="54"/>
      <c r="S60" s="4"/>
    </row>
    <row r="61" spans="2:19" ht="15">
      <c r="B61" s="47"/>
      <c r="C61" s="25"/>
      <c r="D61" s="25"/>
      <c r="E61" s="25"/>
      <c r="F61" s="25" t="s">
        <v>45</v>
      </c>
      <c r="G61" s="25" t="s">
        <v>46</v>
      </c>
      <c r="H61" s="25"/>
      <c r="I61" s="25"/>
      <c r="J61" s="25"/>
      <c r="K61" s="42">
        <v>0</v>
      </c>
      <c r="L61" s="8"/>
      <c r="M61" s="64" t="s">
        <v>208</v>
      </c>
      <c r="N61" s="8"/>
      <c r="O61" s="42">
        <v>0</v>
      </c>
      <c r="P61" s="8"/>
      <c r="Q61" s="33">
        <v>0</v>
      </c>
      <c r="R61" s="54"/>
      <c r="S61" s="4"/>
    </row>
    <row r="62" spans="2:19" ht="15">
      <c r="B62" s="47"/>
      <c r="C62" s="25"/>
      <c r="D62" s="25"/>
      <c r="E62" s="25"/>
      <c r="F62" s="25"/>
      <c r="G62" s="25"/>
      <c r="H62" s="25"/>
      <c r="I62" s="25"/>
      <c r="J62" s="25"/>
      <c r="K62" s="43"/>
      <c r="L62" s="7"/>
      <c r="M62" s="34"/>
      <c r="N62" s="8"/>
      <c r="O62" s="43"/>
      <c r="P62" s="7"/>
      <c r="Q62" s="34"/>
      <c r="R62" s="54"/>
      <c r="S62" s="4"/>
    </row>
    <row r="63" spans="2:19" ht="15">
      <c r="B63" s="47"/>
      <c r="C63" s="25"/>
      <c r="D63" s="25"/>
      <c r="E63" s="25"/>
      <c r="F63" s="25" t="s">
        <v>51</v>
      </c>
      <c r="G63" s="25" t="s">
        <v>52</v>
      </c>
      <c r="H63" s="25"/>
      <c r="I63" s="25"/>
      <c r="J63" s="25"/>
      <c r="K63" s="8"/>
      <c r="L63" s="8"/>
      <c r="M63" s="8"/>
      <c r="N63" s="8"/>
      <c r="O63" s="8"/>
      <c r="P63" s="8"/>
      <c r="Q63" s="8"/>
      <c r="R63" s="54"/>
      <c r="S63" s="4"/>
    </row>
    <row r="64" spans="2:19" ht="15">
      <c r="B64" s="47"/>
      <c r="C64" s="25"/>
      <c r="D64" s="25"/>
      <c r="E64" s="25"/>
      <c r="F64" s="25"/>
      <c r="G64" s="25" t="s">
        <v>53</v>
      </c>
      <c r="H64" s="25"/>
      <c r="I64" s="25"/>
      <c r="J64" s="25"/>
      <c r="K64" s="8">
        <v>0</v>
      </c>
      <c r="L64" s="8"/>
      <c r="M64" s="61" t="s">
        <v>208</v>
      </c>
      <c r="N64" s="8"/>
      <c r="O64" s="8">
        <v>0</v>
      </c>
      <c r="P64" s="8"/>
      <c r="Q64" s="8">
        <v>0</v>
      </c>
      <c r="R64" s="54"/>
      <c r="S64" s="4"/>
    </row>
    <row r="65" spans="2:19" ht="15">
      <c r="B65" s="47"/>
      <c r="C65" s="25"/>
      <c r="D65" s="25"/>
      <c r="E65" s="25"/>
      <c r="F65" s="25"/>
      <c r="G65" s="25"/>
      <c r="H65" s="25"/>
      <c r="I65" s="25"/>
      <c r="J65" s="25"/>
      <c r="K65" s="7"/>
      <c r="L65" s="8"/>
      <c r="M65" s="7"/>
      <c r="N65" s="8"/>
      <c r="O65" s="7"/>
      <c r="P65" s="8"/>
      <c r="Q65" s="7"/>
      <c r="R65" s="54"/>
      <c r="S65" s="4"/>
    </row>
    <row r="66" spans="2:19" ht="15">
      <c r="B66" s="47"/>
      <c r="C66" s="25"/>
      <c r="D66" s="25" t="s">
        <v>54</v>
      </c>
      <c r="E66" s="25"/>
      <c r="F66" s="25" t="s">
        <v>55</v>
      </c>
      <c r="G66" s="25"/>
      <c r="H66" s="25"/>
      <c r="I66" s="25"/>
      <c r="J66" s="25"/>
      <c r="K66" s="8"/>
      <c r="L66" s="8"/>
      <c r="M66" s="8"/>
      <c r="N66" s="8"/>
      <c r="O66" s="8"/>
      <c r="P66" s="8"/>
      <c r="Q66" s="8"/>
      <c r="R66" s="54"/>
      <c r="S66" s="4"/>
    </row>
    <row r="67" spans="2:19" ht="15">
      <c r="B67" s="47"/>
      <c r="C67" s="25"/>
      <c r="D67" s="25"/>
      <c r="E67" s="25"/>
      <c r="F67" s="25" t="s">
        <v>56</v>
      </c>
      <c r="G67" s="25"/>
      <c r="H67" s="25"/>
      <c r="I67" s="25"/>
      <c r="J67" s="25"/>
      <c r="K67" s="8"/>
      <c r="L67" s="8"/>
      <c r="M67" s="8"/>
      <c r="N67" s="8"/>
      <c r="O67" s="8"/>
      <c r="P67" s="8"/>
      <c r="Q67" s="8"/>
      <c r="R67" s="54"/>
      <c r="S67" s="4"/>
    </row>
    <row r="68" spans="2:19" ht="15.75" thickBot="1">
      <c r="B68" s="47"/>
      <c r="C68" s="25"/>
      <c r="D68" s="25"/>
      <c r="E68" s="25"/>
      <c r="F68" s="25" t="s">
        <v>57</v>
      </c>
      <c r="G68" s="25"/>
      <c r="H68" s="25"/>
      <c r="I68" s="25"/>
      <c r="J68" s="25"/>
      <c r="K68" s="5">
        <f>SUM(K57:K64)</f>
        <v>7083294</v>
      </c>
      <c r="L68" s="8"/>
      <c r="M68" s="62" t="s">
        <v>208</v>
      </c>
      <c r="N68" s="8"/>
      <c r="O68" s="5">
        <f>SUM(O57:O64)</f>
        <v>10251896</v>
      </c>
      <c r="P68" s="8"/>
      <c r="Q68" s="5">
        <f>SUM(Q57:Q64)</f>
        <v>701035</v>
      </c>
      <c r="R68" s="54"/>
      <c r="S68" s="4"/>
    </row>
    <row r="69" spans="2:19" ht="15.75" thickTop="1">
      <c r="B69" s="47"/>
      <c r="C69" s="25"/>
      <c r="D69" s="25"/>
      <c r="E69" s="25"/>
      <c r="F69" s="25"/>
      <c r="G69" s="25"/>
      <c r="H69" s="25"/>
      <c r="I69" s="25"/>
      <c r="J69" s="25"/>
      <c r="K69" s="8"/>
      <c r="L69" s="8"/>
      <c r="M69" s="8"/>
      <c r="N69" s="8"/>
      <c r="O69" s="8"/>
      <c r="P69" s="8"/>
      <c r="Q69" s="8"/>
      <c r="R69" s="54"/>
      <c r="S69" s="4"/>
    </row>
    <row r="70" spans="2:19" ht="15">
      <c r="B70" s="47"/>
      <c r="C70" s="25">
        <v>3</v>
      </c>
      <c r="D70" s="25" t="s">
        <v>16</v>
      </c>
      <c r="E70" s="25"/>
      <c r="F70" s="25" t="s">
        <v>58</v>
      </c>
      <c r="G70" s="25"/>
      <c r="H70" s="25"/>
      <c r="I70" s="25"/>
      <c r="J70" s="25"/>
      <c r="K70" s="8"/>
      <c r="L70" s="8"/>
      <c r="M70" s="8"/>
      <c r="N70" s="8"/>
      <c r="O70" s="8"/>
      <c r="P70" s="8"/>
      <c r="Q70" s="8"/>
      <c r="R70" s="54"/>
      <c r="S70" s="4"/>
    </row>
    <row r="71" spans="2:19" ht="15">
      <c r="B71" s="47"/>
      <c r="C71" s="25"/>
      <c r="D71" s="25"/>
      <c r="E71" s="25"/>
      <c r="F71" s="25" t="s">
        <v>59</v>
      </c>
      <c r="G71" s="25"/>
      <c r="H71" s="25"/>
      <c r="I71" s="25"/>
      <c r="J71" s="25"/>
      <c r="K71" s="8"/>
      <c r="L71" s="8"/>
      <c r="M71" s="8"/>
      <c r="N71" s="8"/>
      <c r="O71" s="8"/>
      <c r="P71" s="8"/>
      <c r="Q71" s="8"/>
      <c r="R71" s="54"/>
      <c r="S71" s="4"/>
    </row>
    <row r="72" spans="2:19" ht="15">
      <c r="B72" s="47"/>
      <c r="C72" s="25"/>
      <c r="D72" s="25"/>
      <c r="E72" s="25"/>
      <c r="F72" s="25" t="s">
        <v>60</v>
      </c>
      <c r="G72" s="25"/>
      <c r="H72" s="25"/>
      <c r="I72" s="25"/>
      <c r="J72" s="25"/>
      <c r="K72" s="8"/>
      <c r="L72" s="8"/>
      <c r="M72" s="8"/>
      <c r="N72" s="8"/>
      <c r="O72" s="8"/>
      <c r="P72" s="8"/>
      <c r="Q72" s="8"/>
      <c r="R72" s="54"/>
      <c r="S72" s="4"/>
    </row>
    <row r="73" spans="2:19" ht="15">
      <c r="B73" s="47"/>
      <c r="C73" s="25"/>
      <c r="D73" s="25"/>
      <c r="E73" s="25"/>
      <c r="F73" s="25"/>
      <c r="G73" s="25"/>
      <c r="H73" s="25"/>
      <c r="I73" s="25"/>
      <c r="J73" s="25"/>
      <c r="K73" s="8"/>
      <c r="L73" s="8"/>
      <c r="M73" s="8"/>
      <c r="N73" s="8"/>
      <c r="O73" s="8"/>
      <c r="P73" s="8"/>
      <c r="Q73" s="8"/>
      <c r="R73" s="54"/>
      <c r="S73" s="4"/>
    </row>
    <row r="74" spans="2:19" ht="15">
      <c r="B74" s="47"/>
      <c r="C74" s="25"/>
      <c r="D74" s="25"/>
      <c r="E74" s="25"/>
      <c r="F74" s="25" t="s">
        <v>42</v>
      </c>
      <c r="G74" s="25" t="s">
        <v>205</v>
      </c>
      <c r="H74" s="25"/>
      <c r="I74" s="25"/>
      <c r="J74" s="25"/>
      <c r="K74" s="35">
        <f>(K57/18000000)*100</f>
        <v>39.35163333333334</v>
      </c>
      <c r="L74" s="8"/>
      <c r="M74" s="61" t="s">
        <v>208</v>
      </c>
      <c r="N74" s="8"/>
      <c r="O74" s="35">
        <f>(O57/18000000)*100</f>
        <v>56.954977777777785</v>
      </c>
      <c r="P74" s="35"/>
      <c r="Q74" s="35">
        <f>(Q57/18000000)*100</f>
        <v>3.894638888888889</v>
      </c>
      <c r="R74" s="54"/>
      <c r="S74" s="4"/>
    </row>
    <row r="75" spans="2:19" ht="15">
      <c r="B75" s="47"/>
      <c r="C75" s="25"/>
      <c r="D75" s="25"/>
      <c r="E75" s="25"/>
      <c r="F75" s="25"/>
      <c r="G75" s="25"/>
      <c r="H75" s="25"/>
      <c r="I75" s="25"/>
      <c r="J75" s="25"/>
      <c r="K75" s="8"/>
      <c r="L75" s="8"/>
      <c r="M75" s="8"/>
      <c r="N75" s="8"/>
      <c r="O75" s="8"/>
      <c r="P75" s="8"/>
      <c r="Q75" s="8"/>
      <c r="R75" s="54"/>
      <c r="S75" s="4"/>
    </row>
    <row r="76" spans="2:19" ht="15">
      <c r="B76" s="47"/>
      <c r="C76" s="25"/>
      <c r="D76" s="25"/>
      <c r="E76" s="25"/>
      <c r="F76" s="25" t="s">
        <v>45</v>
      </c>
      <c r="G76" s="25" t="s">
        <v>61</v>
      </c>
      <c r="H76" s="25"/>
      <c r="I76" s="25"/>
      <c r="J76" s="25"/>
      <c r="K76" s="8">
        <v>0</v>
      </c>
      <c r="L76" s="8"/>
      <c r="M76" s="8">
        <v>0</v>
      </c>
      <c r="N76" s="8"/>
      <c r="O76" s="8">
        <v>0</v>
      </c>
      <c r="P76" s="8"/>
      <c r="Q76" s="8">
        <v>0</v>
      </c>
      <c r="R76" s="54"/>
      <c r="S76" s="4"/>
    </row>
    <row r="77" spans="2:19" ht="15">
      <c r="B77" s="47"/>
      <c r="C77" s="25"/>
      <c r="D77" s="25"/>
      <c r="E77" s="25"/>
      <c r="F77" s="25"/>
      <c r="G77" s="25"/>
      <c r="H77" s="25"/>
      <c r="I77" s="25"/>
      <c r="J77" s="25"/>
      <c r="K77" s="8"/>
      <c r="L77" s="8"/>
      <c r="M77" s="8"/>
      <c r="N77" s="8"/>
      <c r="O77" s="8"/>
      <c r="P77" s="8"/>
      <c r="Q77" s="8"/>
      <c r="R77" s="54"/>
      <c r="S77" s="4"/>
    </row>
    <row r="78" spans="2:19" ht="15.75">
      <c r="B78" s="47"/>
      <c r="C78" s="25"/>
      <c r="D78" s="65" t="s">
        <v>237</v>
      </c>
      <c r="E78" s="25"/>
      <c r="F78" s="25"/>
      <c r="G78" s="25"/>
      <c r="H78" s="25"/>
      <c r="I78" s="25"/>
      <c r="J78" s="25"/>
      <c r="K78" s="8"/>
      <c r="L78" s="8"/>
      <c r="M78" s="8"/>
      <c r="N78" s="8"/>
      <c r="O78" s="8"/>
      <c r="P78" s="8"/>
      <c r="Q78" s="8"/>
      <c r="R78" s="54"/>
      <c r="S78" s="4"/>
    </row>
    <row r="79" spans="2:18" ht="15.75" thickBot="1">
      <c r="B79" s="55"/>
      <c r="C79" s="56"/>
      <c r="D79" s="57"/>
      <c r="E79" s="56"/>
      <c r="F79" s="57"/>
      <c r="G79" s="57"/>
      <c r="H79" s="57"/>
      <c r="I79" s="57"/>
      <c r="J79" s="57"/>
      <c r="K79" s="58"/>
      <c r="L79" s="58"/>
      <c r="M79" s="58"/>
      <c r="N79" s="58"/>
      <c r="O79" s="58"/>
      <c r="P79" s="58"/>
      <c r="Q79" s="58"/>
      <c r="R79" s="59"/>
    </row>
    <row r="80" spans="3:18" ht="15">
      <c r="C80" s="16"/>
      <c r="D80" s="16"/>
      <c r="E80" s="16"/>
      <c r="F80" s="16"/>
      <c r="G80" s="16"/>
      <c r="H80" s="16"/>
      <c r="I80" s="16"/>
      <c r="J80" s="16"/>
      <c r="K80" s="6"/>
      <c r="L80" s="6"/>
      <c r="M80" s="6"/>
      <c r="N80" s="6"/>
      <c r="O80" s="6"/>
      <c r="P80" s="6"/>
      <c r="Q80" s="6"/>
      <c r="R80" s="6"/>
    </row>
    <row r="81" spans="3:18" ht="15">
      <c r="C81" s="16"/>
      <c r="D81" s="16"/>
      <c r="E81" s="16"/>
      <c r="F81" s="16"/>
      <c r="G81" s="16"/>
      <c r="H81" s="16"/>
      <c r="I81" s="16"/>
      <c r="J81" s="16"/>
      <c r="K81" s="6"/>
      <c r="L81" s="6"/>
      <c r="M81" s="6"/>
      <c r="N81" s="6"/>
      <c r="O81" s="6"/>
      <c r="P81" s="6"/>
      <c r="Q81" s="6"/>
      <c r="R81" s="6"/>
    </row>
    <row r="82" spans="11:18" ht="15">
      <c r="K82" s="6"/>
      <c r="L82" s="6"/>
      <c r="M82" s="6"/>
      <c r="N82" s="6"/>
      <c r="O82" s="6"/>
      <c r="P82" s="6"/>
      <c r="Q82" s="6"/>
      <c r="R82" s="6"/>
    </row>
    <row r="83" spans="11:18" ht="15">
      <c r="K83" s="6"/>
      <c r="L83" s="6"/>
      <c r="M83" s="6"/>
      <c r="N83" s="6"/>
      <c r="O83" s="6"/>
      <c r="P83" s="6"/>
      <c r="Q83" s="6"/>
      <c r="R83" s="6"/>
    </row>
  </sheetData>
  <printOptions/>
  <pageMargins left="0.29" right="0.75" top="1" bottom="0.6" header="0.5" footer="0.5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P58"/>
  <sheetViews>
    <sheetView showGridLines="0" zoomScale="60" zoomScaleNormal="60" workbookViewId="0" topLeftCell="A1">
      <selection activeCell="C10" sqref="C10"/>
    </sheetView>
  </sheetViews>
  <sheetFormatPr defaultColWidth="8.88671875" defaultRowHeight="15"/>
  <cols>
    <col min="2" max="2" width="4.3359375" style="0" customWidth="1"/>
    <col min="3" max="3" width="3.21484375" style="0" customWidth="1"/>
    <col min="4" max="4" width="2.6640625" style="0" customWidth="1"/>
    <col min="5" max="5" width="1.88671875" style="0" customWidth="1"/>
    <col min="6" max="6" width="7.88671875" style="0" customWidth="1"/>
    <col min="7" max="7" width="13.88671875" style="0" customWidth="1"/>
    <col min="8" max="8" width="12.10546875" style="0" customWidth="1"/>
    <col min="9" max="9" width="10.88671875" style="0" customWidth="1"/>
    <col min="10" max="10" width="10.5546875" style="0" customWidth="1"/>
    <col min="11" max="12" width="11.6640625" style="0" customWidth="1"/>
    <col min="15" max="15" width="10.10546875" style="0" customWidth="1"/>
    <col min="16" max="16" width="9.99609375" style="0" customWidth="1"/>
  </cols>
  <sheetData>
    <row r="3" ht="15.75">
      <c r="C3" s="3" t="s">
        <v>8</v>
      </c>
    </row>
    <row r="4" ht="15">
      <c r="C4" s="11" t="s">
        <v>5</v>
      </c>
    </row>
    <row r="5" ht="15">
      <c r="C5" s="11"/>
    </row>
    <row r="7" ht="15.75">
      <c r="C7" s="3" t="s">
        <v>62</v>
      </c>
    </row>
    <row r="8" ht="15.75">
      <c r="C8" s="3"/>
    </row>
    <row r="10" spans="10:12" ht="15">
      <c r="J10" s="2" t="s">
        <v>228</v>
      </c>
      <c r="L10" s="2" t="s">
        <v>63</v>
      </c>
    </row>
    <row r="11" spans="10:12" ht="15">
      <c r="J11" s="2" t="s">
        <v>13</v>
      </c>
      <c r="L11" s="2" t="s">
        <v>64</v>
      </c>
    </row>
    <row r="12" spans="10:12" ht="15">
      <c r="J12" s="2" t="s">
        <v>65</v>
      </c>
      <c r="L12" s="2" t="s">
        <v>65</v>
      </c>
    </row>
    <row r="13" spans="10:12" ht="15">
      <c r="J13" s="2" t="s">
        <v>227</v>
      </c>
      <c r="L13" s="2" t="s">
        <v>227</v>
      </c>
    </row>
    <row r="14" spans="10:12" ht="15">
      <c r="J14" s="10" t="s">
        <v>206</v>
      </c>
      <c r="L14" s="10" t="s">
        <v>66</v>
      </c>
    </row>
    <row r="15" spans="10:12" ht="15">
      <c r="J15" s="10" t="s">
        <v>0</v>
      </c>
      <c r="L15" s="10" t="s">
        <v>0</v>
      </c>
    </row>
    <row r="17" spans="3:12" ht="15">
      <c r="C17">
        <v>1</v>
      </c>
      <c r="E17" t="s">
        <v>67</v>
      </c>
      <c r="J17" s="12">
        <v>17245288</v>
      </c>
      <c r="K17" s="12"/>
      <c r="L17" s="13">
        <v>17345224</v>
      </c>
    </row>
    <row r="18" spans="3:12" ht="15">
      <c r="C18">
        <v>2</v>
      </c>
      <c r="E18" t="s">
        <v>68</v>
      </c>
      <c r="J18" s="12">
        <v>2448133</v>
      </c>
      <c r="K18" s="12"/>
      <c r="L18" s="13">
        <v>921860</v>
      </c>
    </row>
    <row r="19" spans="3:12" ht="15">
      <c r="C19">
        <v>3</v>
      </c>
      <c r="E19" t="s">
        <v>69</v>
      </c>
      <c r="J19" s="12">
        <v>2903522</v>
      </c>
      <c r="K19" s="12"/>
      <c r="L19" s="13">
        <v>1869374</v>
      </c>
    </row>
    <row r="20" spans="3:12" ht="15">
      <c r="C20">
        <v>4</v>
      </c>
      <c r="E20" t="s">
        <v>70</v>
      </c>
      <c r="J20" s="12">
        <v>659241</v>
      </c>
      <c r="K20" s="12"/>
      <c r="L20" s="13">
        <v>727663</v>
      </c>
    </row>
    <row r="21" spans="10:12" ht="15">
      <c r="J21" s="12"/>
      <c r="K21" s="12"/>
      <c r="L21" s="12"/>
    </row>
    <row r="22" spans="3:12" ht="15">
      <c r="C22">
        <v>5</v>
      </c>
      <c r="E22" t="s">
        <v>71</v>
      </c>
      <c r="J22" s="12"/>
      <c r="K22" s="12"/>
      <c r="L22" s="12"/>
    </row>
    <row r="23" spans="6:12" ht="15">
      <c r="F23" t="s">
        <v>72</v>
      </c>
      <c r="J23" s="17">
        <v>23696828</v>
      </c>
      <c r="K23" s="12"/>
      <c r="L23" s="31">
        <v>22672939</v>
      </c>
    </row>
    <row r="24" spans="6:12" ht="15">
      <c r="F24" t="s">
        <v>73</v>
      </c>
      <c r="J24" s="18">
        <v>44074759</v>
      </c>
      <c r="K24" s="12"/>
      <c r="L24" s="30">
        <v>33042330</v>
      </c>
    </row>
    <row r="25" spans="6:12" ht="15">
      <c r="F25" t="s">
        <v>74</v>
      </c>
      <c r="J25" s="18">
        <v>1977664</v>
      </c>
      <c r="K25" s="12"/>
      <c r="L25" s="18">
        <v>2922908</v>
      </c>
    </row>
    <row r="26" spans="6:12" ht="15">
      <c r="F26" t="s">
        <v>75</v>
      </c>
      <c r="J26" s="18">
        <v>2802764</v>
      </c>
      <c r="K26" s="12"/>
      <c r="L26" s="18">
        <v>2029993</v>
      </c>
    </row>
    <row r="27" spans="6:12" ht="15">
      <c r="F27" t="s">
        <v>76</v>
      </c>
      <c r="J27" s="18">
        <v>7200000</v>
      </c>
      <c r="K27" s="12"/>
      <c r="L27" s="18">
        <v>6249593</v>
      </c>
    </row>
    <row r="28" spans="6:12" ht="15">
      <c r="F28" t="s">
        <v>77</v>
      </c>
      <c r="J28" s="18">
        <v>1089014</v>
      </c>
      <c r="K28" s="12"/>
      <c r="L28" s="30">
        <v>424240</v>
      </c>
    </row>
    <row r="29" spans="10:16" ht="15">
      <c r="J29" s="19">
        <f>SUM(J23:J28)</f>
        <v>80841029</v>
      </c>
      <c r="K29" s="12"/>
      <c r="L29" s="19">
        <f>SUM(L23:L28)</f>
        <v>67342003</v>
      </c>
      <c r="P29" s="12"/>
    </row>
    <row r="30" spans="10:12" ht="15">
      <c r="J30" s="12"/>
      <c r="K30" s="12"/>
      <c r="L30" s="12"/>
    </row>
    <row r="31" spans="3:12" ht="15">
      <c r="C31">
        <v>6</v>
      </c>
      <c r="E31" t="s">
        <v>78</v>
      </c>
      <c r="J31" s="12"/>
      <c r="K31" s="12"/>
      <c r="L31" s="12"/>
    </row>
    <row r="32" spans="6:12" ht="15">
      <c r="F32" t="s">
        <v>79</v>
      </c>
      <c r="J32" s="17">
        <v>19968299</v>
      </c>
      <c r="K32" s="12"/>
      <c r="L32" s="17">
        <v>22666411</v>
      </c>
    </row>
    <row r="33" spans="6:12" ht="15">
      <c r="F33" t="s">
        <v>80</v>
      </c>
      <c r="J33" s="18">
        <v>13347578</v>
      </c>
      <c r="K33" s="12"/>
      <c r="L33" s="18">
        <v>16379572</v>
      </c>
    </row>
    <row r="34" spans="6:12" ht="15">
      <c r="F34" t="s">
        <v>81</v>
      </c>
      <c r="J34" s="18">
        <v>10187814</v>
      </c>
      <c r="K34" s="12"/>
      <c r="L34" s="18">
        <v>5094745</v>
      </c>
    </row>
    <row r="35" spans="6:12" ht="15">
      <c r="F35" t="s">
        <v>82</v>
      </c>
      <c r="J35" s="18">
        <v>419700</v>
      </c>
      <c r="K35" s="12"/>
      <c r="L35" s="18">
        <v>552906</v>
      </c>
    </row>
    <row r="36" spans="6:12" ht="15">
      <c r="F36" t="s">
        <v>83</v>
      </c>
      <c r="J36" s="18">
        <v>884113</v>
      </c>
      <c r="K36" s="12"/>
      <c r="L36" s="18">
        <v>2526561</v>
      </c>
    </row>
    <row r="37" spans="6:12" ht="15">
      <c r="F37" t="s">
        <v>84</v>
      </c>
      <c r="G37" t="s">
        <v>85</v>
      </c>
      <c r="J37" s="18">
        <v>2388624</v>
      </c>
      <c r="K37" s="12"/>
      <c r="L37" s="15">
        <v>0</v>
      </c>
    </row>
    <row r="38" spans="6:12" ht="15">
      <c r="F38" t="s">
        <v>86</v>
      </c>
      <c r="G38" t="s">
        <v>7</v>
      </c>
      <c r="J38" s="18">
        <v>900000</v>
      </c>
      <c r="K38" s="12"/>
      <c r="L38" s="18">
        <v>648000</v>
      </c>
    </row>
    <row r="39" spans="10:12" ht="15">
      <c r="J39" s="19">
        <f>SUM(J32:J38)</f>
        <v>48096128</v>
      </c>
      <c r="K39" s="12"/>
      <c r="L39" s="19">
        <f>SUM(L32:L38)</f>
        <v>47868195</v>
      </c>
    </row>
    <row r="40" spans="10:12" ht="15">
      <c r="J40" s="12"/>
      <c r="K40" s="12"/>
      <c r="L40" s="12"/>
    </row>
    <row r="41" spans="3:12" ht="15">
      <c r="C41">
        <v>7</v>
      </c>
      <c r="E41" t="s">
        <v>87</v>
      </c>
      <c r="J41" s="12">
        <f>J29-J39</f>
        <v>32744901</v>
      </c>
      <c r="K41" s="12"/>
      <c r="L41" s="12">
        <f>L29-L39</f>
        <v>19473808</v>
      </c>
    </row>
    <row r="42" spans="10:12" ht="15.75" thickBot="1">
      <c r="J42" s="20">
        <f>J41+J20+J19+J18+J17</f>
        <v>56001085</v>
      </c>
      <c r="K42" s="12"/>
      <c r="L42" s="20">
        <f>L41+L20+L19+L18+L17</f>
        <v>40337929</v>
      </c>
    </row>
    <row r="43" spans="10:12" ht="15.75" thickTop="1">
      <c r="J43" s="12"/>
      <c r="K43" s="12"/>
      <c r="L43" s="12"/>
    </row>
    <row r="44" spans="3:12" ht="15">
      <c r="C44">
        <v>8</v>
      </c>
      <c r="E44" t="s">
        <v>1</v>
      </c>
      <c r="J44" s="12">
        <v>18000000</v>
      </c>
      <c r="K44" s="12"/>
      <c r="L44" s="12">
        <v>18000000</v>
      </c>
    </row>
    <row r="45" spans="5:12" ht="15">
      <c r="E45" t="s">
        <v>88</v>
      </c>
      <c r="J45" s="12"/>
      <c r="K45" s="12"/>
      <c r="L45" s="12"/>
    </row>
    <row r="46" spans="6:12" ht="15">
      <c r="F46" t="s">
        <v>89</v>
      </c>
      <c r="J46" s="12">
        <v>220543</v>
      </c>
      <c r="K46" s="12"/>
      <c r="L46" s="12">
        <v>220543</v>
      </c>
    </row>
    <row r="47" spans="6:12" ht="15">
      <c r="F47" t="s">
        <v>90</v>
      </c>
      <c r="J47" s="12">
        <v>142389</v>
      </c>
      <c r="K47" s="12"/>
      <c r="L47" s="12">
        <v>142389</v>
      </c>
    </row>
    <row r="48" spans="6:12" ht="15">
      <c r="F48" t="s">
        <v>2</v>
      </c>
      <c r="J48" s="21">
        <v>23226189</v>
      </c>
      <c r="K48" s="12"/>
      <c r="L48" s="21">
        <v>12268497</v>
      </c>
    </row>
    <row r="49" spans="5:12" ht="15">
      <c r="E49" t="s">
        <v>91</v>
      </c>
      <c r="J49" s="12">
        <f>SUM(J44:J48)</f>
        <v>41589121</v>
      </c>
      <c r="K49" s="12"/>
      <c r="L49" s="12">
        <f>SUM(L44:L48)</f>
        <v>30631429</v>
      </c>
    </row>
    <row r="50" spans="10:12" ht="15">
      <c r="J50" s="12"/>
      <c r="K50" s="12"/>
      <c r="L50" s="12"/>
    </row>
    <row r="51" spans="3:12" ht="15">
      <c r="C51">
        <v>9</v>
      </c>
      <c r="E51" t="s">
        <v>92</v>
      </c>
      <c r="J51" s="12">
        <v>9511776</v>
      </c>
      <c r="K51" s="12"/>
      <c r="L51" s="12">
        <v>6327117</v>
      </c>
    </row>
    <row r="52" spans="3:12" ht="15">
      <c r="C52">
        <v>10</v>
      </c>
      <c r="E52" t="s">
        <v>93</v>
      </c>
      <c r="J52" s="12">
        <v>4252077</v>
      </c>
      <c r="K52" s="12"/>
      <c r="L52" s="12">
        <v>2975588</v>
      </c>
    </row>
    <row r="53" spans="3:12" ht="15">
      <c r="C53">
        <v>11</v>
      </c>
      <c r="E53" t="s">
        <v>244</v>
      </c>
      <c r="J53" s="12">
        <v>277776</v>
      </c>
      <c r="K53" s="12"/>
      <c r="L53" s="8">
        <v>0</v>
      </c>
    </row>
    <row r="54" spans="3:12" ht="15">
      <c r="C54">
        <v>12</v>
      </c>
      <c r="E54" t="s">
        <v>94</v>
      </c>
      <c r="J54" s="12">
        <v>370335</v>
      </c>
      <c r="K54" s="12"/>
      <c r="L54" s="12">
        <v>403795</v>
      </c>
    </row>
    <row r="55" spans="10:12" ht="15.75" thickBot="1">
      <c r="J55" s="20">
        <f>SUM(J49:J54)</f>
        <v>56001085</v>
      </c>
      <c r="K55" s="12"/>
      <c r="L55" s="20">
        <f>SUM(L49:L54)</f>
        <v>40337929</v>
      </c>
    </row>
    <row r="56" spans="10:12" ht="15.75" thickTop="1">
      <c r="J56" s="14"/>
      <c r="K56" s="12"/>
      <c r="L56" s="14"/>
    </row>
    <row r="58" spans="3:12" ht="15">
      <c r="C58">
        <v>12</v>
      </c>
      <c r="E58" t="s">
        <v>95</v>
      </c>
      <c r="J58" s="32">
        <f>(J49-J20)*100/J44</f>
        <v>227.38822222222223</v>
      </c>
      <c r="L58" s="32">
        <f>(L49-L20)*100/L44</f>
        <v>166.13203333333334</v>
      </c>
    </row>
  </sheetData>
  <printOptions/>
  <pageMargins left="0.75" right="0.75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250"/>
  <sheetViews>
    <sheetView tabSelected="1" zoomScale="60" zoomScaleNormal="60" workbookViewId="0" topLeftCell="A1">
      <selection activeCell="A3" sqref="A3"/>
    </sheetView>
  </sheetViews>
  <sheetFormatPr defaultColWidth="8.88671875" defaultRowHeight="15"/>
  <cols>
    <col min="1" max="1" width="4.4453125" style="0" customWidth="1"/>
    <col min="2" max="2" width="3.10546875" style="0" customWidth="1"/>
    <col min="3" max="3" width="2.6640625" style="0" customWidth="1"/>
    <col min="4" max="4" width="1.88671875" style="0" customWidth="1"/>
    <col min="6" max="6" width="14.77734375" style="0" customWidth="1"/>
    <col min="7" max="7" width="15.5546875" style="0" customWidth="1"/>
    <col min="8" max="8" width="10.88671875" style="0" customWidth="1"/>
    <col min="9" max="9" width="12.4453125" style="0" customWidth="1"/>
    <col min="10" max="10" width="11.10546875" style="0" customWidth="1"/>
    <col min="11" max="11" width="11.88671875" style="0" customWidth="1"/>
    <col min="14" max="14" width="10.4453125" style="0" bestFit="1" customWidth="1"/>
  </cols>
  <sheetData>
    <row r="4" ht="15.75">
      <c r="B4" s="3" t="s">
        <v>8</v>
      </c>
    </row>
    <row r="5" ht="15">
      <c r="B5" s="11" t="s">
        <v>5</v>
      </c>
    </row>
    <row r="6" ht="15">
      <c r="B6" s="11"/>
    </row>
    <row r="7" ht="15.75">
      <c r="B7" s="67" t="s">
        <v>96</v>
      </c>
    </row>
    <row r="9" spans="2:3" ht="15.75">
      <c r="B9" s="22" t="s">
        <v>97</v>
      </c>
      <c r="C9" s="3" t="s">
        <v>98</v>
      </c>
    </row>
    <row r="10" ht="15">
      <c r="C10" t="s">
        <v>99</v>
      </c>
    </row>
    <row r="11" ht="15">
      <c r="C11" t="s">
        <v>100</v>
      </c>
    </row>
    <row r="12" ht="15">
      <c r="C12" t="s">
        <v>101</v>
      </c>
    </row>
    <row r="14" spans="2:3" ht="15.75">
      <c r="B14" s="22" t="s">
        <v>102</v>
      </c>
      <c r="C14" s="3" t="s">
        <v>103</v>
      </c>
    </row>
    <row r="15" spans="8:10" ht="15">
      <c r="H15" s="2" t="s">
        <v>104</v>
      </c>
      <c r="J15" s="2" t="s">
        <v>105</v>
      </c>
    </row>
    <row r="16" spans="8:10" ht="15">
      <c r="H16" s="2" t="s">
        <v>106</v>
      </c>
      <c r="J16" s="2" t="s">
        <v>107</v>
      </c>
    </row>
    <row r="17" spans="8:10" ht="15">
      <c r="H17" s="10" t="s">
        <v>0</v>
      </c>
      <c r="J17" s="10" t="s">
        <v>0</v>
      </c>
    </row>
    <row r="18" spans="8:10" ht="15">
      <c r="H18" s="10"/>
      <c r="J18" s="10"/>
    </row>
    <row r="19" spans="3:10" ht="15">
      <c r="C19" t="s">
        <v>108</v>
      </c>
      <c r="H19" s="6">
        <v>34179</v>
      </c>
      <c r="J19" s="6">
        <v>323518</v>
      </c>
    </row>
    <row r="20" spans="3:14" ht="15">
      <c r="C20" t="s">
        <v>245</v>
      </c>
      <c r="H20" s="8">
        <v>-5474</v>
      </c>
      <c r="J20" s="6">
        <v>87745</v>
      </c>
      <c r="N20" s="6"/>
    </row>
    <row r="21" spans="3:10" ht="15">
      <c r="C21" t="s">
        <v>241</v>
      </c>
      <c r="H21" s="8">
        <v>-108460</v>
      </c>
      <c r="J21" s="6">
        <v>-108460</v>
      </c>
    </row>
    <row r="22" spans="8:10" ht="15">
      <c r="H22" s="36">
        <f>SUM(H19:H21)</f>
        <v>-79755</v>
      </c>
      <c r="J22" s="36">
        <f>SUM(J19:J21)</f>
        <v>302803</v>
      </c>
    </row>
    <row r="23" spans="8:10" ht="15">
      <c r="H23" s="8"/>
      <c r="J23" s="8"/>
    </row>
    <row r="24" spans="8:10" ht="15">
      <c r="H24" s="8"/>
      <c r="J24" s="8"/>
    </row>
    <row r="26" spans="2:3" ht="15.75">
      <c r="B26" s="22" t="s">
        <v>109</v>
      </c>
      <c r="C26" s="3" t="s">
        <v>110</v>
      </c>
    </row>
    <row r="27" ht="15">
      <c r="C27" t="s">
        <v>209</v>
      </c>
    </row>
    <row r="30" spans="2:3" ht="15.75">
      <c r="B30" s="22" t="s">
        <v>111</v>
      </c>
      <c r="C30" s="3" t="s">
        <v>3</v>
      </c>
    </row>
    <row r="31" ht="15">
      <c r="C31" t="s">
        <v>258</v>
      </c>
    </row>
    <row r="32" ht="15">
      <c r="C32" t="s">
        <v>259</v>
      </c>
    </row>
    <row r="33" ht="15">
      <c r="C33" t="s">
        <v>255</v>
      </c>
    </row>
    <row r="34" ht="15">
      <c r="C34" t="s">
        <v>256</v>
      </c>
    </row>
    <row r="37" spans="2:3" ht="15.75">
      <c r="B37" s="22" t="s">
        <v>112</v>
      </c>
      <c r="C37" s="3" t="s">
        <v>113</v>
      </c>
    </row>
    <row r="38" ht="15">
      <c r="C38" t="s">
        <v>114</v>
      </c>
    </row>
    <row r="41" spans="2:3" ht="15.75">
      <c r="B41" s="22" t="s">
        <v>115</v>
      </c>
      <c r="C41" s="3" t="s">
        <v>116</v>
      </c>
    </row>
    <row r="42" ht="15">
      <c r="C42" t="s">
        <v>117</v>
      </c>
    </row>
    <row r="43" ht="15">
      <c r="C43" t="s">
        <v>118</v>
      </c>
    </row>
    <row r="46" spans="2:3" ht="15.75">
      <c r="B46" s="22" t="s">
        <v>119</v>
      </c>
      <c r="C46" s="3" t="s">
        <v>120</v>
      </c>
    </row>
    <row r="47" spans="3:4" ht="15">
      <c r="C47" t="s">
        <v>16</v>
      </c>
      <c r="D47" t="s">
        <v>121</v>
      </c>
    </row>
    <row r="48" spans="6:10" ht="15">
      <c r="F48" s="9"/>
      <c r="G48" s="9"/>
      <c r="H48" s="9"/>
      <c r="I48" s="9"/>
      <c r="J48" s="9"/>
    </row>
    <row r="49" spans="6:10" ht="15">
      <c r="F49" s="37"/>
      <c r="G49" s="9"/>
      <c r="H49" s="9"/>
      <c r="I49" s="29"/>
      <c r="J49" s="38" t="s">
        <v>0</v>
      </c>
    </row>
    <row r="50" spans="6:10" ht="15">
      <c r="F50" s="37" t="s">
        <v>122</v>
      </c>
      <c r="G50" s="9"/>
      <c r="H50" s="9"/>
      <c r="I50" s="29"/>
      <c r="J50" s="34">
        <v>1697755</v>
      </c>
    </row>
    <row r="51" spans="6:10" ht="15">
      <c r="F51" s="37" t="s">
        <v>123</v>
      </c>
      <c r="G51" s="9"/>
      <c r="H51" s="9"/>
      <c r="I51" s="29"/>
      <c r="J51" s="34">
        <v>666607</v>
      </c>
    </row>
    <row r="52" spans="6:10" ht="15">
      <c r="F52" s="37" t="s">
        <v>124</v>
      </c>
      <c r="G52" s="9"/>
      <c r="H52" s="9"/>
      <c r="I52" s="29"/>
      <c r="J52" s="34">
        <v>323518</v>
      </c>
    </row>
    <row r="54" spans="3:4" ht="15">
      <c r="C54" t="s">
        <v>18</v>
      </c>
      <c r="D54" t="s">
        <v>239</v>
      </c>
    </row>
    <row r="55" spans="6:10" ht="15">
      <c r="F55" s="9"/>
      <c r="G55" s="9"/>
      <c r="H55" s="9"/>
      <c r="I55" s="9"/>
      <c r="J55" s="9"/>
    </row>
    <row r="56" spans="6:10" ht="15">
      <c r="F56" s="37"/>
      <c r="G56" s="9"/>
      <c r="H56" s="9"/>
      <c r="I56" s="29"/>
      <c r="J56" s="39" t="s">
        <v>0</v>
      </c>
    </row>
    <row r="57" spans="6:10" ht="15">
      <c r="F57" s="37" t="s">
        <v>125</v>
      </c>
      <c r="G57" s="9"/>
      <c r="H57" s="9"/>
      <c r="I57" s="39"/>
      <c r="J57" s="34">
        <v>2552522</v>
      </c>
    </row>
    <row r="58" spans="6:10" ht="15">
      <c r="F58" s="37" t="s">
        <v>126</v>
      </c>
      <c r="G58" s="9"/>
      <c r="H58" s="9"/>
      <c r="I58" s="39"/>
      <c r="J58" s="34">
        <f>J57</f>
        <v>2552522</v>
      </c>
    </row>
    <row r="59" spans="6:10" ht="15">
      <c r="F59" s="37" t="s">
        <v>127</v>
      </c>
      <c r="G59" s="9"/>
      <c r="H59" s="9"/>
      <c r="I59" s="29"/>
      <c r="J59" s="34">
        <v>2234760</v>
      </c>
    </row>
    <row r="60" spans="6:10" ht="15">
      <c r="F60" s="4"/>
      <c r="G60" s="4"/>
      <c r="H60" s="4"/>
      <c r="I60" s="4"/>
      <c r="J60" s="8"/>
    </row>
    <row r="61" spans="6:10" ht="15">
      <c r="F61" s="4"/>
      <c r="G61" s="4"/>
      <c r="H61" s="4"/>
      <c r="I61" s="4"/>
      <c r="J61" s="8"/>
    </row>
    <row r="62" spans="6:10" ht="15">
      <c r="F62" s="4"/>
      <c r="G62" s="4"/>
      <c r="H62" s="4"/>
      <c r="I62" s="4"/>
      <c r="J62" s="8"/>
    </row>
    <row r="63" spans="6:10" ht="15">
      <c r="F63" s="4"/>
      <c r="G63" s="4"/>
      <c r="H63" s="4"/>
      <c r="I63" s="4"/>
      <c r="J63" s="8"/>
    </row>
    <row r="64" spans="6:10" ht="15">
      <c r="F64" s="4"/>
      <c r="G64" s="4"/>
      <c r="H64" s="4"/>
      <c r="I64" s="4"/>
      <c r="J64" s="8"/>
    </row>
    <row r="65" spans="6:10" ht="15">
      <c r="F65" s="4"/>
      <c r="G65" s="4"/>
      <c r="H65" s="4"/>
      <c r="I65" s="4"/>
      <c r="J65" s="8"/>
    </row>
    <row r="66" spans="6:10" ht="15">
      <c r="F66" s="4"/>
      <c r="G66" s="4"/>
      <c r="H66" s="4"/>
      <c r="I66" s="4"/>
      <c r="J66" s="8"/>
    </row>
    <row r="67" spans="2:3" ht="15.75">
      <c r="B67" s="22" t="s">
        <v>128</v>
      </c>
      <c r="C67" s="3" t="s">
        <v>129</v>
      </c>
    </row>
    <row r="68" ht="15">
      <c r="C68" t="s">
        <v>246</v>
      </c>
    </row>
    <row r="69" spans="3:4" ht="15">
      <c r="C69" t="s">
        <v>247</v>
      </c>
      <c r="D69" t="s">
        <v>248</v>
      </c>
    </row>
    <row r="70" ht="15">
      <c r="D70" t="s">
        <v>254</v>
      </c>
    </row>
    <row r="71" ht="15">
      <c r="D71" t="s">
        <v>251</v>
      </c>
    </row>
    <row r="72" ht="15">
      <c r="D72" t="s">
        <v>253</v>
      </c>
    </row>
    <row r="73" ht="15">
      <c r="D73" t="s">
        <v>252</v>
      </c>
    </row>
    <row r="75" spans="3:4" ht="15">
      <c r="C75" t="s">
        <v>249</v>
      </c>
      <c r="D75" t="s">
        <v>250</v>
      </c>
    </row>
    <row r="77" ht="15">
      <c r="B77" s="11"/>
    </row>
    <row r="78" spans="2:3" ht="15.75">
      <c r="B78" s="22" t="s">
        <v>130</v>
      </c>
      <c r="C78" s="3" t="s">
        <v>217</v>
      </c>
    </row>
    <row r="79" ht="15">
      <c r="C79" t="s">
        <v>131</v>
      </c>
    </row>
    <row r="81" spans="3:4" ht="15">
      <c r="C81" t="s">
        <v>132</v>
      </c>
      <c r="D81" t="s">
        <v>133</v>
      </c>
    </row>
    <row r="82" ht="15">
      <c r="D82" t="s">
        <v>134</v>
      </c>
    </row>
    <row r="84" spans="3:4" ht="15">
      <c r="C84" t="s">
        <v>135</v>
      </c>
      <c r="D84" t="s">
        <v>136</v>
      </c>
    </row>
    <row r="85" ht="15">
      <c r="D85" t="s">
        <v>137</v>
      </c>
    </row>
    <row r="86" ht="15">
      <c r="D86" t="s">
        <v>138</v>
      </c>
    </row>
    <row r="87" ht="15">
      <c r="D87" t="s">
        <v>139</v>
      </c>
    </row>
    <row r="89" spans="3:4" ht="15">
      <c r="C89" t="s">
        <v>140</v>
      </c>
      <c r="D89" t="s">
        <v>141</v>
      </c>
    </row>
    <row r="90" ht="15">
      <c r="D90" t="s">
        <v>142</v>
      </c>
    </row>
    <row r="92" ht="15">
      <c r="C92" t="s">
        <v>229</v>
      </c>
    </row>
    <row r="93" ht="15">
      <c r="C93" t="s">
        <v>230</v>
      </c>
    </row>
    <row r="94" ht="15">
      <c r="C94" t="s">
        <v>218</v>
      </c>
    </row>
    <row r="95" ht="15">
      <c r="C95" t="s">
        <v>219</v>
      </c>
    </row>
    <row r="97" ht="15">
      <c r="C97" t="s">
        <v>220</v>
      </c>
    </row>
    <row r="98" ht="15">
      <c r="C98" t="s">
        <v>221</v>
      </c>
    </row>
    <row r="99" ht="15">
      <c r="C99" t="s">
        <v>222</v>
      </c>
    </row>
    <row r="101" ht="15">
      <c r="C101" t="s">
        <v>223</v>
      </c>
    </row>
    <row r="102" ht="15">
      <c r="C102" t="s">
        <v>224</v>
      </c>
    </row>
    <row r="103" ht="15">
      <c r="C103" t="s">
        <v>225</v>
      </c>
    </row>
    <row r="104" ht="15">
      <c r="C104" t="s">
        <v>226</v>
      </c>
    </row>
    <row r="105" ht="15">
      <c r="C105" t="s">
        <v>231</v>
      </c>
    </row>
    <row r="107" ht="15">
      <c r="C107" t="s">
        <v>232</v>
      </c>
    </row>
    <row r="108" ht="15">
      <c r="C108" t="s">
        <v>233</v>
      </c>
    </row>
    <row r="109" ht="15">
      <c r="C109" t="s">
        <v>234</v>
      </c>
    </row>
    <row r="110" ht="15">
      <c r="C110" t="s">
        <v>235</v>
      </c>
    </row>
    <row r="111" ht="15">
      <c r="C111" t="s">
        <v>236</v>
      </c>
    </row>
    <row r="114" spans="2:3" ht="15.75">
      <c r="B114" s="22" t="s">
        <v>143</v>
      </c>
      <c r="C114" s="3" t="s">
        <v>144</v>
      </c>
    </row>
    <row r="115" ht="15">
      <c r="C115" t="s">
        <v>145</v>
      </c>
    </row>
    <row r="118" spans="2:3" ht="15.75">
      <c r="B118" s="22" t="s">
        <v>146</v>
      </c>
      <c r="C118" s="3" t="s">
        <v>147</v>
      </c>
    </row>
    <row r="119" ht="15">
      <c r="C119" t="s">
        <v>148</v>
      </c>
    </row>
    <row r="120" ht="15">
      <c r="C120" t="s">
        <v>149</v>
      </c>
    </row>
    <row r="121" ht="15">
      <c r="C121" t="s">
        <v>150</v>
      </c>
    </row>
    <row r="129" spans="2:3" ht="15.75">
      <c r="B129" s="22" t="s">
        <v>151</v>
      </c>
      <c r="C129" s="3" t="s">
        <v>152</v>
      </c>
    </row>
    <row r="130" ht="15">
      <c r="C130" t="s">
        <v>210</v>
      </c>
    </row>
    <row r="132" spans="8:10" ht="15">
      <c r="H132" s="2" t="s">
        <v>0</v>
      </c>
      <c r="J132" s="2" t="s">
        <v>0</v>
      </c>
    </row>
    <row r="133" spans="8:10" ht="15">
      <c r="H133" s="2"/>
      <c r="J133" s="2"/>
    </row>
    <row r="134" spans="3:4" ht="15.75">
      <c r="C134" t="s">
        <v>132</v>
      </c>
      <c r="D134" s="3" t="s">
        <v>93</v>
      </c>
    </row>
    <row r="135" spans="4:10" ht="15.75">
      <c r="D135" s="3" t="s">
        <v>153</v>
      </c>
      <c r="H135" s="6"/>
      <c r="I135" s="6"/>
      <c r="J135" s="6"/>
    </row>
    <row r="136" spans="4:10" ht="15">
      <c r="D136" t="s">
        <v>154</v>
      </c>
      <c r="H136" s="6">
        <v>2912766</v>
      </c>
      <c r="I136" s="6"/>
      <c r="J136" s="6"/>
    </row>
    <row r="137" spans="4:10" ht="15">
      <c r="D137" t="s">
        <v>155</v>
      </c>
      <c r="H137" s="6"/>
      <c r="I137" s="6"/>
      <c r="J137" s="6"/>
    </row>
    <row r="138" spans="4:10" ht="15">
      <c r="D138" t="s">
        <v>156</v>
      </c>
      <c r="H138" s="7">
        <v>-644274</v>
      </c>
      <c r="I138" s="6"/>
      <c r="J138" s="6">
        <f>H136+H138</f>
        <v>2268492</v>
      </c>
    </row>
    <row r="139" spans="8:10" ht="15">
      <c r="H139" s="8"/>
      <c r="I139" s="6"/>
      <c r="J139" s="6"/>
    </row>
    <row r="140" spans="4:10" ht="15.75">
      <c r="D140" s="3" t="s">
        <v>157</v>
      </c>
      <c r="H140" s="6"/>
      <c r="I140" s="6"/>
      <c r="J140" s="6"/>
    </row>
    <row r="141" spans="4:10" ht="15">
      <c r="D141" t="s">
        <v>158</v>
      </c>
      <c r="H141" s="6">
        <v>2615985</v>
      </c>
      <c r="I141" s="6"/>
      <c r="J141" s="6"/>
    </row>
    <row r="142" spans="4:10" ht="15">
      <c r="D142" t="s">
        <v>159</v>
      </c>
      <c r="H142" s="6"/>
      <c r="I142" s="6"/>
      <c r="J142" s="6"/>
    </row>
    <row r="143" spans="4:10" ht="15">
      <c r="D143" t="s">
        <v>156</v>
      </c>
      <c r="H143" s="7">
        <v>-632400</v>
      </c>
      <c r="I143" s="6"/>
      <c r="J143" s="6">
        <f>H141+H143</f>
        <v>1983585</v>
      </c>
    </row>
    <row r="144" spans="8:14" ht="15.75" thickBot="1">
      <c r="H144" s="6"/>
      <c r="I144" s="6"/>
      <c r="J144" s="24">
        <f>SUM(J138:J143)</f>
        <v>4252077</v>
      </c>
      <c r="N144" s="1"/>
    </row>
    <row r="145" spans="8:14" ht="15.75" thickTop="1">
      <c r="H145" s="6"/>
      <c r="I145" s="6"/>
      <c r="J145" s="8"/>
      <c r="N145" s="1"/>
    </row>
    <row r="146" spans="8:10" ht="15">
      <c r="H146" s="6"/>
      <c r="I146" s="6"/>
      <c r="J146" s="6"/>
    </row>
    <row r="147" spans="3:10" ht="15.75">
      <c r="C147" t="s">
        <v>135</v>
      </c>
      <c r="D147" s="3" t="s">
        <v>79</v>
      </c>
      <c r="H147" s="6"/>
      <c r="I147" s="6"/>
      <c r="J147" s="6"/>
    </row>
    <row r="148" spans="4:10" ht="15.75">
      <c r="D148" s="3" t="s">
        <v>157</v>
      </c>
      <c r="H148" s="6"/>
      <c r="I148" s="6"/>
      <c r="J148" s="6"/>
    </row>
    <row r="149" spans="4:10" ht="15">
      <c r="D149" s="11" t="s">
        <v>6</v>
      </c>
      <c r="H149" s="6"/>
      <c r="I149" s="6"/>
      <c r="J149" s="6">
        <v>18691625</v>
      </c>
    </row>
    <row r="150" spans="4:10" ht="15">
      <c r="D150" t="s">
        <v>155</v>
      </c>
      <c r="H150" s="6"/>
      <c r="I150" s="6"/>
      <c r="J150" s="6"/>
    </row>
    <row r="151" spans="4:10" ht="15">
      <c r="D151" t="s">
        <v>156</v>
      </c>
      <c r="H151" s="6"/>
      <c r="I151" s="6"/>
      <c r="J151" s="6">
        <f>-H143-H138</f>
        <v>1276674</v>
      </c>
    </row>
    <row r="152" spans="8:14" ht="15.75" thickBot="1">
      <c r="H152" s="6"/>
      <c r="I152" s="6"/>
      <c r="J152" s="24">
        <f>SUM(J149:J151)</f>
        <v>19968299</v>
      </c>
      <c r="N152" s="1"/>
    </row>
    <row r="153" spans="8:14" ht="15.75" thickTop="1">
      <c r="H153" s="6"/>
      <c r="I153" s="6"/>
      <c r="J153" s="8"/>
      <c r="N153" s="1"/>
    </row>
    <row r="154" spans="8:14" ht="15">
      <c r="H154" s="6"/>
      <c r="I154" s="6"/>
      <c r="J154" s="8"/>
      <c r="N154" s="1"/>
    </row>
    <row r="156" spans="2:3" ht="15.75">
      <c r="B156" s="22" t="s">
        <v>160</v>
      </c>
      <c r="C156" s="3" t="s">
        <v>161</v>
      </c>
    </row>
    <row r="157" ht="15">
      <c r="C157" t="s">
        <v>162</v>
      </c>
    </row>
    <row r="158" ht="15">
      <c r="C158" t="s">
        <v>216</v>
      </c>
    </row>
    <row r="159" ht="15">
      <c r="C159" t="s">
        <v>238</v>
      </c>
    </row>
    <row r="160" ht="15">
      <c r="C160" t="s">
        <v>163</v>
      </c>
    </row>
    <row r="163" spans="2:3" ht="15.75">
      <c r="B163" s="22" t="s">
        <v>164</v>
      </c>
      <c r="C163" s="3" t="s">
        <v>165</v>
      </c>
    </row>
    <row r="164" ht="15">
      <c r="C164" t="s">
        <v>214</v>
      </c>
    </row>
    <row r="165" ht="15">
      <c r="C165" t="s">
        <v>166</v>
      </c>
    </row>
    <row r="166" ht="15">
      <c r="C166" t="s">
        <v>167</v>
      </c>
    </row>
    <row r="169" spans="2:3" ht="15.75">
      <c r="B169" s="22" t="s">
        <v>168</v>
      </c>
      <c r="C169" s="3" t="s">
        <v>169</v>
      </c>
    </row>
    <row r="170" ht="15">
      <c r="C170" t="s">
        <v>215</v>
      </c>
    </row>
    <row r="171" ht="15">
      <c r="C171" t="s">
        <v>170</v>
      </c>
    </row>
    <row r="190" spans="2:3" ht="15.75">
      <c r="B190" s="22" t="s">
        <v>171</v>
      </c>
      <c r="C190" s="3" t="s">
        <v>172</v>
      </c>
    </row>
    <row r="192" spans="7:11" ht="15">
      <c r="G192" s="2" t="s">
        <v>17</v>
      </c>
      <c r="I192" s="2" t="s">
        <v>173</v>
      </c>
      <c r="K192" s="2" t="s">
        <v>174</v>
      </c>
    </row>
    <row r="193" spans="7:11" ht="15">
      <c r="G193" s="10" t="s">
        <v>0</v>
      </c>
      <c r="I193" s="10" t="s">
        <v>0</v>
      </c>
      <c r="K193" s="10" t="s">
        <v>0</v>
      </c>
    </row>
    <row r="194" ht="15">
      <c r="C194" t="s">
        <v>175</v>
      </c>
    </row>
    <row r="195" spans="4:11" ht="15">
      <c r="D195" t="s">
        <v>176</v>
      </c>
      <c r="G195" s="6">
        <v>50083633</v>
      </c>
      <c r="I195" s="6">
        <v>8694222</v>
      </c>
      <c r="K195" s="6">
        <v>34673729</v>
      </c>
    </row>
    <row r="196" spans="3:11" ht="15">
      <c r="C196" t="s">
        <v>177</v>
      </c>
      <c r="G196" s="6"/>
      <c r="I196" s="6"/>
      <c r="K196" s="6"/>
    </row>
    <row r="197" spans="4:11" ht="15">
      <c r="D197" t="s">
        <v>178</v>
      </c>
      <c r="G197" s="6">
        <v>26540805</v>
      </c>
      <c r="I197" s="6">
        <v>3976509</v>
      </c>
      <c r="K197" s="6">
        <v>19941543</v>
      </c>
    </row>
    <row r="198" spans="3:11" ht="15">
      <c r="C198" t="s">
        <v>179</v>
      </c>
      <c r="G198" s="6"/>
      <c r="I198" s="6"/>
      <c r="K198" s="6"/>
    </row>
    <row r="199" spans="4:11" ht="15">
      <c r="D199" t="s">
        <v>180</v>
      </c>
      <c r="G199" s="6"/>
      <c r="I199" s="6"/>
      <c r="K199" s="6"/>
    </row>
    <row r="200" spans="4:11" ht="15">
      <c r="D200" t="s">
        <v>181</v>
      </c>
      <c r="G200" s="6">
        <v>22732352</v>
      </c>
      <c r="I200" s="6">
        <v>2476917</v>
      </c>
      <c r="K200" s="6">
        <v>43243519</v>
      </c>
    </row>
    <row r="201" spans="3:11" ht="15">
      <c r="C201" t="s">
        <v>182</v>
      </c>
      <c r="G201" s="6">
        <v>2673340</v>
      </c>
      <c r="I201" s="6">
        <v>-382539</v>
      </c>
      <c r="K201" s="6">
        <v>1786755</v>
      </c>
    </row>
    <row r="202" spans="3:11" ht="15">
      <c r="C202" t="s">
        <v>183</v>
      </c>
      <c r="G202" s="6">
        <v>1417178</v>
      </c>
      <c r="I202" s="6">
        <v>-7720</v>
      </c>
      <c r="K202" s="6">
        <v>1901850</v>
      </c>
    </row>
    <row r="203" spans="3:11" ht="15">
      <c r="C203" t="s">
        <v>184</v>
      </c>
      <c r="G203" s="6">
        <v>0</v>
      </c>
      <c r="I203" s="6">
        <v>-23441</v>
      </c>
      <c r="K203" s="6">
        <v>87877</v>
      </c>
    </row>
    <row r="204" spans="3:11" ht="15">
      <c r="C204" t="s">
        <v>185</v>
      </c>
      <c r="G204" s="6"/>
      <c r="I204" s="6"/>
      <c r="K204" s="6"/>
    </row>
    <row r="205" spans="4:11" ht="15">
      <c r="D205" t="s">
        <v>186</v>
      </c>
      <c r="G205" s="6">
        <v>966246</v>
      </c>
      <c r="I205" s="6">
        <v>-158371</v>
      </c>
      <c r="K205" s="6">
        <v>421379</v>
      </c>
    </row>
    <row r="206" spans="3:11" ht="15">
      <c r="C206" t="s">
        <v>187</v>
      </c>
      <c r="G206" s="7">
        <v>1186916</v>
      </c>
      <c r="I206" s="7">
        <v>-18321</v>
      </c>
      <c r="K206" s="7">
        <v>2040561</v>
      </c>
    </row>
    <row r="207" spans="7:11" ht="15">
      <c r="G207" s="8">
        <v>105600470</v>
      </c>
      <c r="I207" s="8">
        <f>SUM(I194:I206)</f>
        <v>14557256</v>
      </c>
      <c r="K207" s="8">
        <f>SUM(K194:K206)</f>
        <v>104097213</v>
      </c>
    </row>
    <row r="208" spans="7:11" ht="15">
      <c r="G208" s="4"/>
      <c r="I208" s="4"/>
      <c r="K208" s="4"/>
    </row>
    <row r="209" spans="3:11" ht="15">
      <c r="C209" t="s">
        <v>188</v>
      </c>
      <c r="G209" s="8">
        <v>0</v>
      </c>
      <c r="I209" s="8">
        <v>-65354</v>
      </c>
      <c r="K209" s="8">
        <v>0</v>
      </c>
    </row>
    <row r="210" spans="7:11" ht="15.75" thickBot="1">
      <c r="G210" s="24">
        <f>SUM(G207:G209)</f>
        <v>105600470</v>
      </c>
      <c r="I210" s="24">
        <f>SUM(I207:I209)</f>
        <v>14491902</v>
      </c>
      <c r="K210" s="24">
        <f>SUM(K207:K209)</f>
        <v>104097213</v>
      </c>
    </row>
    <row r="211" ht="15.75" thickTop="1"/>
    <row r="213" spans="2:3" ht="15.75">
      <c r="B213" s="22" t="s">
        <v>189</v>
      </c>
      <c r="C213" s="3" t="s">
        <v>190</v>
      </c>
    </row>
    <row r="214" spans="2:3" ht="15.75">
      <c r="B214" s="22"/>
      <c r="C214" s="3" t="s">
        <v>191</v>
      </c>
    </row>
    <row r="215" ht="15">
      <c r="C215" t="s">
        <v>192</v>
      </c>
    </row>
    <row r="216" ht="15">
      <c r="C216" t="s">
        <v>193</v>
      </c>
    </row>
    <row r="219" spans="2:3" ht="15.75">
      <c r="B219" s="22" t="s">
        <v>194</v>
      </c>
      <c r="C219" s="3" t="s">
        <v>195</v>
      </c>
    </row>
    <row r="220" spans="2:3" ht="15">
      <c r="B220" s="22"/>
      <c r="C220" s="60" t="s">
        <v>242</v>
      </c>
    </row>
    <row r="221" spans="2:3" ht="15">
      <c r="B221" s="22"/>
      <c r="C221" s="60" t="s">
        <v>243</v>
      </c>
    </row>
    <row r="222" spans="2:3" ht="15">
      <c r="B222" s="22"/>
      <c r="C222" s="60"/>
    </row>
    <row r="223" ht="15">
      <c r="C223" s="60"/>
    </row>
    <row r="224" spans="2:3" ht="15.75">
      <c r="B224" s="22" t="s">
        <v>196</v>
      </c>
      <c r="C224" s="3" t="s">
        <v>197</v>
      </c>
    </row>
    <row r="225" ht="15">
      <c r="C225" t="s">
        <v>260</v>
      </c>
    </row>
    <row r="226" ht="15">
      <c r="C226" t="s">
        <v>261</v>
      </c>
    </row>
    <row r="229" spans="2:3" ht="15.75">
      <c r="B229" s="22" t="s">
        <v>198</v>
      </c>
      <c r="C229" s="3" t="s">
        <v>199</v>
      </c>
    </row>
    <row r="230" ht="15">
      <c r="C230" t="s">
        <v>200</v>
      </c>
    </row>
    <row r="233" spans="2:3" ht="15.75">
      <c r="B233" s="22" t="s">
        <v>201</v>
      </c>
      <c r="C233" s="3" t="s">
        <v>7</v>
      </c>
    </row>
    <row r="234" ht="15">
      <c r="C234" t="s">
        <v>211</v>
      </c>
    </row>
    <row r="235" ht="15">
      <c r="C235" t="s">
        <v>212</v>
      </c>
    </row>
    <row r="236" ht="15">
      <c r="C236" t="s">
        <v>257</v>
      </c>
    </row>
    <row r="241" ht="15">
      <c r="B241" t="s">
        <v>202</v>
      </c>
    </row>
    <row r="242" ht="15">
      <c r="B242" t="s">
        <v>4</v>
      </c>
    </row>
    <row r="247" ht="15">
      <c r="B247" t="s">
        <v>203</v>
      </c>
    </row>
    <row r="248" ht="15">
      <c r="B248" t="s">
        <v>204</v>
      </c>
    </row>
    <row r="250" ht="15">
      <c r="B250" s="23" t="s">
        <v>213</v>
      </c>
    </row>
  </sheetData>
  <printOptions/>
  <pageMargins left="0.75" right="0.75" top="1" bottom="1" header="0.5" footer="0.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Leong Yew</dc:creator>
  <cp:keywords/>
  <dc:description/>
  <cp:lastModifiedBy>Admin 3</cp:lastModifiedBy>
  <cp:lastPrinted>2000-02-25T08:57:53Z</cp:lastPrinted>
  <dcterms:created xsi:type="dcterms:W3CDTF">2000-02-23T07:44:06Z</dcterms:created>
  <dcterms:modified xsi:type="dcterms:W3CDTF">2000-02-25T07:58:29Z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