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CONSOL BS-SC" sheetId="1" r:id="rId1"/>
    <sheet name="CONSOL INCOME STATEMENT" sheetId="2" r:id="rId2"/>
  </sheets>
  <definedNames>
    <definedName name="_xlnm.Print_Area" localSheetId="0">'CONSOL BS-SC'!$A$1:$G$55</definedName>
    <definedName name="_xlnm.Print_Titles" localSheetId="1">'CONSOL INCOME STATEMENT'!$8:$16</definedName>
  </definedNames>
  <calcPr fullCalcOnLoad="1"/>
</workbook>
</file>

<file path=xl/sharedStrings.xml><?xml version="1.0" encoding="utf-8"?>
<sst xmlns="http://schemas.openxmlformats.org/spreadsheetml/2006/main" count="141" uniqueCount="111">
  <si>
    <t>LAY HONG BERHAD (107129-H)</t>
  </si>
  <si>
    <t>Incorporated in Malaysia</t>
  </si>
  <si>
    <t>The figures have not been audited</t>
  </si>
  <si>
    <t>CONSOLIDATED INCOME STATEMENT</t>
  </si>
  <si>
    <t xml:space="preserve">CURRENT </t>
  </si>
  <si>
    <t>YEAR</t>
  </si>
  <si>
    <t>QUARTER</t>
  </si>
  <si>
    <t>RM' 000</t>
  </si>
  <si>
    <t>(a)</t>
  </si>
  <si>
    <t xml:space="preserve">Turnover 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</si>
  <si>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</si>
  <si>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</si>
  <si>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</si>
  <si>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</si>
  <si>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</si>
  <si>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</t>
  </si>
  <si>
    <t xml:space="preserve">items, income tax, minority interests and </t>
  </si>
  <si>
    <t>extraordinary items</t>
  </si>
  <si>
    <t>Interest on borrowings</t>
  </si>
  <si>
    <t xml:space="preserve">Depreciation and amortisation </t>
  </si>
  <si>
    <t>(d)</t>
  </si>
  <si>
    <t>Exceptional items</t>
  </si>
  <si>
    <t>(e)</t>
  </si>
  <si>
    <t>Operating profit after interest on borrowings,</t>
  </si>
  <si>
    <t>depreciation, amortisation and exceptional</t>
  </si>
  <si>
    <t xml:space="preserve">items, but before income tax, minority  </t>
  </si>
  <si>
    <t>interests and extraordinary items</t>
  </si>
  <si>
    <t>(f)</t>
  </si>
  <si>
    <t>Share in the results of associated company</t>
  </si>
  <si>
    <t>(g)</t>
  </si>
  <si>
    <t>Profit before taxation, minority interests and</t>
  </si>
  <si>
    <t>(h)</t>
  </si>
  <si>
    <t>Taxation</t>
  </si>
  <si>
    <t>(i)</t>
  </si>
  <si>
    <t>Profit after taxation before deducting</t>
  </si>
  <si>
    <t>minority interests</t>
  </si>
  <si>
    <t>(ii)</t>
  </si>
  <si>
    <t>Less minority interests</t>
  </si>
  <si>
    <t>(j)</t>
  </si>
  <si>
    <t xml:space="preserve">Profit after taxation attributable to members </t>
  </si>
  <si>
    <t>of the company</t>
  </si>
  <si>
    <t>(k)</t>
  </si>
  <si>
    <t>Extraordinary items</t>
  </si>
  <si>
    <t>(l)</t>
  </si>
  <si>
    <t xml:space="preserve">Profit after taxation and extraordinary items </t>
  </si>
  <si>
    <t>attributable to members of the company</t>
  </si>
  <si>
    <t>CONSOLIDATED BALANCE SHEET</t>
  </si>
  <si>
    <t xml:space="preserve">FINANCIAL </t>
  </si>
  <si>
    <t xml:space="preserve"> QUARTER</t>
  </si>
  <si>
    <t xml:space="preserve">YEAR </t>
  </si>
  <si>
    <t>AS AT</t>
  </si>
  <si>
    <t>31/3/99</t>
  </si>
  <si>
    <t>Fixed Assets</t>
  </si>
  <si>
    <t>Investment in Associated Company</t>
  </si>
  <si>
    <t>Long Term Investments</t>
  </si>
  <si>
    <t>Current Assets</t>
  </si>
  <si>
    <t>Stocks</t>
  </si>
  <si>
    <t>Trade Debtors</t>
  </si>
  <si>
    <t>Placements with financial institutions</t>
  </si>
  <si>
    <t>Cash &amp; bank balances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</si>
  <si>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</si>
  <si>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</si>
  <si>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</si>
  <si>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</si>
  <si>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</si>
  <si>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</si>
  <si>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</si>
  <si>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</si>
  <si>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</si>
  <si>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</si>
  <si>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</si>
  <si>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Revaluation Reserve</t>
  </si>
  <si>
    <t>Capital Reserve</t>
  </si>
  <si>
    <t>Reserve on Consolidation</t>
  </si>
  <si>
    <t>Retained Profits</t>
  </si>
  <si>
    <t>Minority Interests</t>
  </si>
  <si>
    <t>Long Term Borrowings</t>
  </si>
  <si>
    <t>Deferred taxation</t>
  </si>
  <si>
    <t>Net Tangible Assets Per Share (RM)</t>
  </si>
  <si>
    <t>31/03/2000</t>
  </si>
  <si>
    <t xml:space="preserve">PRECEDING </t>
  </si>
  <si>
    <t>YEAR END</t>
  </si>
  <si>
    <t xml:space="preserve">END OF </t>
  </si>
  <si>
    <t>Intangible Assets</t>
  </si>
  <si>
    <t>Other Long Term Liabilities</t>
  </si>
  <si>
    <t>Hire Purchase Creditors</t>
  </si>
  <si>
    <t>Quarterly report on consolidated results for the financial quarter ended 31 March 2000</t>
  </si>
  <si>
    <t>INDIVIDUAL QUARTER</t>
  </si>
  <si>
    <t xml:space="preserve">CUMULATIVE QUARTER </t>
  </si>
  <si>
    <t>YEAR COR-</t>
  </si>
  <si>
    <t xml:space="preserve">RESPONDING </t>
  </si>
  <si>
    <t>TO DATE</t>
  </si>
  <si>
    <t>PERIOD</t>
  </si>
  <si>
    <t>31/3/2000</t>
  </si>
  <si>
    <t>31/3/1999</t>
  </si>
  <si>
    <t xml:space="preserve">Earnings per share based on 2(j) above after  </t>
  </si>
  <si>
    <t xml:space="preserve">deducting any provision for preference </t>
  </si>
  <si>
    <t>dividends, if any :-</t>
  </si>
  <si>
    <t>Basic (based on 17,500,000 ordinary</t>
  </si>
  <si>
    <t>shares ) (Sen)</t>
  </si>
  <si>
    <t>Fully diluted (based on …..</t>
  </si>
  <si>
    <t>ordinary shares ) (Sen)</t>
  </si>
  <si>
    <t>Dividend per share (Sen)</t>
  </si>
  <si>
    <t xml:space="preserve">Dividend Description </t>
  </si>
  <si>
    <t>FINANCIAL YEAR END</t>
  </si>
  <si>
    <t>Final - 10 sen</t>
  </si>
  <si>
    <t>Final</t>
  </si>
  <si>
    <t>Special - 2.5 Sen</t>
  </si>
  <si>
    <t>Net tangible assets per share (RM)</t>
  </si>
  <si>
    <t>AS AT END OF CURRENT</t>
  </si>
  <si>
    <t>AS AT PRECEDING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</si>
</sst>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_)"/>
    <numFmt numFmtId="175" formatCode="_(* #,##0.0000_);_(* \(#,##0.0000\);_(* &quot;-&quot;??_);_(@_)"/>
    <numFmt numFmtId="176" formatCode="0.0000"/>
    <numFmt numFmtId="177" formatCode="_(* #,##0.0_);_(* \(#,##0.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172" fontId="6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0" fontId="0" fillId="0" borderId="0" xfId="20" applyAlignment="1">
      <alignment horizontal="center"/>
      <protection/>
    </xf>
    <xf numFmtId="0" fontId="0" fillId="0" borderId="0" xfId="20" applyAlignment="1">
      <alignment horizontal="left"/>
      <protection/>
    </xf>
    <xf numFmtId="0" fontId="6" fillId="0" borderId="0" xfId="20" applyFont="1" applyAlignment="1">
      <alignment horizontal="left"/>
      <protection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20" applyFont="1">
      <alignment/>
      <protection/>
    </xf>
    <xf numFmtId="175" fontId="0" fillId="0" borderId="0" xfId="15" applyNumberFormat="1" applyAlignment="1">
      <alignment/>
    </xf>
    <xf numFmtId="0" fontId="8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49" fontId="1" fillId="0" borderId="0" xfId="20" applyNumberFormat="1" applyFont="1">
      <alignment/>
      <protection/>
    </xf>
    <xf numFmtId="0" fontId="0" fillId="0" borderId="0" xfId="20" applyFont="1">
      <alignment/>
      <protection/>
    </xf>
    <xf numFmtId="172" fontId="0" fillId="0" borderId="0" xfId="15" applyNumberFormat="1" applyFont="1" applyAlignment="1">
      <alignment/>
    </xf>
    <xf numFmtId="172" fontId="7" fillId="0" borderId="0" xfId="15" applyNumberFormat="1" applyFont="1" applyAlignment="1">
      <alignment horizontal="right"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172" fontId="6" fillId="0" borderId="0" xfId="15" applyNumberFormat="1" applyFont="1" applyAlignment="1">
      <alignment horizontal="right"/>
    </xf>
    <xf numFmtId="0" fontId="6" fillId="0" borderId="0" xfId="20" applyFont="1" applyAlignment="1">
      <alignment horizontal="right"/>
      <protection/>
    </xf>
    <xf numFmtId="172" fontId="6" fillId="0" borderId="0" xfId="15" applyNumberFormat="1" applyFont="1" applyBorder="1" applyAlignment="1">
      <alignment horizontal="right"/>
    </xf>
    <xf numFmtId="49" fontId="6" fillId="0" borderId="0" xfId="20" applyNumberFormat="1" applyFont="1">
      <alignment/>
      <protection/>
    </xf>
    <xf numFmtId="172" fontId="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/>
    </xf>
    <xf numFmtId="43" fontId="5" fillId="0" borderId="0" xfId="15" applyFont="1" applyAlignment="1">
      <alignment horizontal="right"/>
    </xf>
    <xf numFmtId="43" fontId="6" fillId="0" borderId="0" xfId="15" applyNumberFormat="1" applyFont="1" applyAlignment="1">
      <alignment horizontal="right"/>
    </xf>
    <xf numFmtId="43" fontId="6" fillId="0" borderId="0" xfId="15" applyNumberFormat="1" applyFont="1" applyAlignment="1">
      <alignment horizontal="center"/>
    </xf>
    <xf numFmtId="43" fontId="6" fillId="0" borderId="0" xfId="15" applyFont="1" applyAlignment="1">
      <alignment horizontal="right"/>
    </xf>
    <xf numFmtId="175" fontId="6" fillId="0" borderId="0" xfId="15" applyNumberFormat="1" applyFont="1" applyAlignment="1">
      <alignment/>
    </xf>
    <xf numFmtId="172" fontId="5" fillId="0" borderId="0" xfId="15" applyNumberFormat="1" applyFont="1" applyAlignment="1">
      <alignment horizontal="center"/>
    </xf>
    <xf numFmtId="0" fontId="5" fillId="0" borderId="0" xfId="20" applyFont="1" applyAlignment="1">
      <alignment horizontal="center"/>
      <protection/>
    </xf>
    <xf numFmtId="172" fontId="7" fillId="0" borderId="0" xfId="15" applyNumberFormat="1" applyFont="1" applyAlignment="1">
      <alignment horizontal="center"/>
    </xf>
    <xf numFmtId="0" fontId="7" fillId="0" borderId="0" xfId="20" applyFont="1" applyAlignment="1">
      <alignment horizontal="center"/>
      <protection/>
    </xf>
    <xf numFmtId="176" fontId="6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_SCPLBS12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C43">
      <selection activeCell="C58" sqref="C58"/>
    </sheetView>
  </sheetViews>
  <sheetFormatPr defaultColWidth="9.140625" defaultRowHeight="12.75"/>
  <cols>
    <col min="1" max="1" width="4.7109375" style="2" customWidth="1"/>
    <col min="2" max="2" width="3.140625" style="2" customWidth="1"/>
    <col min="3" max="3" width="31.421875" style="2" customWidth="1"/>
    <col min="4" max="4" width="7.7109375" style="2" customWidth="1"/>
    <col min="5" max="5" width="9.421875" style="2" customWidth="1"/>
    <col min="6" max="6" width="8.8515625" style="2" customWidth="1"/>
    <col min="7" max="7" width="10.57421875" style="2" customWidth="1"/>
    <col min="8" max="8" width="11.140625" style="2" customWidth="1"/>
    <col min="9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46</v>
      </c>
    </row>
    <row r="5" spans="4:8" ht="12.75">
      <c r="D5" s="5"/>
      <c r="E5" s="4" t="s">
        <v>50</v>
      </c>
      <c r="F5" s="4"/>
      <c r="G5" s="4" t="s">
        <v>50</v>
      </c>
      <c r="H5" s="9"/>
    </row>
    <row r="6" spans="4:8" ht="12.75">
      <c r="D6" s="5"/>
      <c r="E6" s="4" t="s">
        <v>82</v>
      </c>
      <c r="F6" s="4"/>
      <c r="G6" s="4" t="s">
        <v>80</v>
      </c>
      <c r="H6" s="9"/>
    </row>
    <row r="7" spans="4:8" ht="12.75">
      <c r="D7" s="5"/>
      <c r="E7" s="4" t="s">
        <v>4</v>
      </c>
      <c r="F7" s="4"/>
      <c r="G7" s="4" t="s">
        <v>47</v>
      </c>
      <c r="H7" s="9"/>
    </row>
    <row r="8" spans="4:8" ht="12.75">
      <c r="D8" s="5"/>
      <c r="E8" s="4" t="s">
        <v>48</v>
      </c>
      <c r="F8" s="4"/>
      <c r="G8" s="4" t="s">
        <v>81</v>
      </c>
      <c r="H8" s="9"/>
    </row>
    <row r="9" spans="1:8" ht="12.75">
      <c r="A9" s="10"/>
      <c r="E9" s="4" t="s">
        <v>79</v>
      </c>
      <c r="F9" s="4"/>
      <c r="G9" s="4" t="s">
        <v>51</v>
      </c>
      <c r="H9" s="9"/>
    </row>
    <row r="10" spans="1:8" ht="12.75">
      <c r="A10" s="10"/>
      <c r="E10" s="17" t="s">
        <v>7</v>
      </c>
      <c r="F10" s="18"/>
      <c r="G10" s="17" t="s">
        <v>7</v>
      </c>
      <c r="H10" s="9"/>
    </row>
    <row r="11" ht="12.75">
      <c r="A11" s="10"/>
    </row>
    <row r="12" spans="1:8" ht="12.75">
      <c r="A12" s="11">
        <v>1</v>
      </c>
      <c r="B12" s="2" t="s">
        <v>52</v>
      </c>
      <c r="E12" s="7">
        <v>48857</v>
      </c>
      <c r="F12" s="7"/>
      <c r="G12" s="7">
        <v>36301</v>
      </c>
      <c r="H12" s="7"/>
    </row>
    <row r="13" spans="1:8" ht="12.75">
      <c r="A13" s="11">
        <v>2</v>
      </c>
      <c r="B13" s="2" t="s">
        <v>53</v>
      </c>
      <c r="E13" s="7">
        <v>18</v>
      </c>
      <c r="F13" s="7"/>
      <c r="G13" s="7">
        <v>0</v>
      </c>
      <c r="H13" s="7"/>
    </row>
    <row r="14" spans="1:8" ht="12.75">
      <c r="A14" s="11">
        <v>3</v>
      </c>
      <c r="B14" s="2" t="s">
        <v>54</v>
      </c>
      <c r="E14" s="7">
        <v>806</v>
      </c>
      <c r="F14" s="7"/>
      <c r="G14" s="7">
        <v>658</v>
      </c>
      <c r="H14" s="7"/>
    </row>
    <row r="15" spans="1:8" ht="12.75">
      <c r="A15" s="11">
        <v>4</v>
      </c>
      <c r="B15" s="15" t="s">
        <v>83</v>
      </c>
      <c r="E15" s="7">
        <v>2563</v>
      </c>
      <c r="G15" s="7">
        <v>1993</v>
      </c>
      <c r="H15" s="7"/>
    </row>
    <row r="16" spans="1:8" ht="12.75">
      <c r="A16" s="11"/>
      <c r="B16" s="15"/>
      <c r="E16" s="7"/>
      <c r="H16" s="7"/>
    </row>
    <row r="17" spans="1:8" ht="12.75">
      <c r="A17" s="11">
        <v>5</v>
      </c>
      <c r="B17" s="2" t="s">
        <v>55</v>
      </c>
      <c r="E17" s="7"/>
      <c r="F17" s="7"/>
      <c r="G17" s="7"/>
      <c r="H17" s="7"/>
    </row>
    <row r="18" spans="1:8" ht="12.75">
      <c r="A18" s="11"/>
      <c r="C18" s="2" t="s">
        <v>56</v>
      </c>
      <c r="E18" s="7">
        <v>17066</v>
      </c>
      <c r="F18" s="7"/>
      <c r="G18" s="7">
        <v>12584</v>
      </c>
      <c r="H18" s="7"/>
    </row>
    <row r="19" spans="1:8" ht="12.75">
      <c r="A19" s="11"/>
      <c r="C19" s="2" t="s">
        <v>57</v>
      </c>
      <c r="E19" s="7">
        <v>5216</v>
      </c>
      <c r="F19" s="7"/>
      <c r="G19" s="7">
        <v>7544</v>
      </c>
      <c r="H19" s="7"/>
    </row>
    <row r="20" spans="1:8" ht="12.75">
      <c r="A20" s="11"/>
      <c r="C20" s="2" t="s">
        <v>58</v>
      </c>
      <c r="E20" s="7">
        <v>5417</v>
      </c>
      <c r="F20" s="7"/>
      <c r="G20" s="7">
        <v>2023</v>
      </c>
      <c r="H20" s="7"/>
    </row>
    <row r="21" spans="1:8" ht="12.75">
      <c r="A21" s="11"/>
      <c r="C21" s="2" t="s">
        <v>59</v>
      </c>
      <c r="E21" s="7">
        <v>572</v>
      </c>
      <c r="F21" s="7"/>
      <c r="G21" s="7">
        <v>261</v>
      </c>
      <c r="H21" s="7"/>
    </row>
    <row r="22" spans="1:8" ht="12.75">
      <c r="A22" s="11"/>
      <c r="C22" s="2" t="s">
        <v>60</v>
      </c>
      <c r="E22" s="7">
        <v>973</v>
      </c>
      <c r="F22" s="7"/>
      <c r="G22" s="7">
        <v>1506</v>
      </c>
      <c r="H22" s="7"/>
    </row>
    <row r="23" spans="1:8" ht="12.75">
      <c r="A23" s="11"/>
      <c r="E23" s="8">
        <f>SUM(E18:E22)</f>
        <v>29244</v>
      </c>
      <c r="F23" s="7"/>
      <c r="G23" s="8">
        <f>SUM(G18:G22)</f>
        <v>23918</v>
      </c>
      <c r="H23" s="12"/>
    </row>
    <row r="24" spans="1:8" ht="12.75">
      <c r="A24" s="11">
        <v>6</v>
      </c>
      <c r="B24" s="2" t="s">
        <v>61</v>
      </c>
      <c r="E24" s="7"/>
      <c r="F24" s="7"/>
      <c r="G24" s="7"/>
      <c r="H24" s="7"/>
    </row>
    <row r="25" spans="1:8" ht="12.75">
      <c r="A25" s="11"/>
      <c r="C25" s="2" t="s">
        <v>62</v>
      </c>
      <c r="E25" s="7">
        <v>10704</v>
      </c>
      <c r="F25" s="7"/>
      <c r="G25" s="7">
        <v>3772</v>
      </c>
      <c r="H25" s="7"/>
    </row>
    <row r="26" spans="1:8" ht="12.75">
      <c r="A26" s="11"/>
      <c r="C26" s="2" t="s">
        <v>63</v>
      </c>
      <c r="E26" s="7">
        <v>5398</v>
      </c>
      <c r="F26" s="7"/>
      <c r="G26" s="7">
        <v>6132</v>
      </c>
      <c r="H26" s="7"/>
    </row>
    <row r="27" spans="1:8" ht="12.75">
      <c r="A27" s="11"/>
      <c r="C27" s="2" t="s">
        <v>64</v>
      </c>
      <c r="E27" s="7">
        <v>8190</v>
      </c>
      <c r="F27" s="7"/>
      <c r="G27" s="7">
        <f>3399</f>
        <v>3399</v>
      </c>
      <c r="H27" s="7"/>
    </row>
    <row r="28" spans="1:8" ht="12.75">
      <c r="A28" s="11"/>
      <c r="C28" s="2" t="s">
        <v>65</v>
      </c>
      <c r="E28" s="7">
        <v>1243</v>
      </c>
      <c r="F28" s="7"/>
      <c r="G28" s="7">
        <v>965</v>
      </c>
      <c r="H28" s="7"/>
    </row>
    <row r="29" spans="1:8" ht="12.75">
      <c r="A29" s="11"/>
      <c r="C29" s="2" t="s">
        <v>66</v>
      </c>
      <c r="E29" s="7">
        <f>630+630</f>
        <v>1260</v>
      </c>
      <c r="F29" s="7"/>
      <c r="G29" s="7">
        <v>1575</v>
      </c>
      <c r="H29" s="7"/>
    </row>
    <row r="30" spans="1:8" ht="12.75">
      <c r="A30" s="11"/>
      <c r="E30" s="8">
        <f>SUM(E25:E29)</f>
        <v>26795</v>
      </c>
      <c r="F30" s="7"/>
      <c r="G30" s="8">
        <f>SUM(G25:G29)</f>
        <v>15843</v>
      </c>
      <c r="H30" s="12"/>
    </row>
    <row r="31" spans="1:8" ht="12.75">
      <c r="A31" s="11"/>
      <c r="E31" s="7"/>
      <c r="F31" s="7"/>
      <c r="G31" s="7"/>
      <c r="H31" s="7"/>
    </row>
    <row r="32" spans="1:8" ht="12.75">
      <c r="A32" s="11">
        <v>7</v>
      </c>
      <c r="B32" s="2" t="s">
        <v>67</v>
      </c>
      <c r="E32" s="7">
        <f>E23-E30</f>
        <v>2449</v>
      </c>
      <c r="F32" s="7"/>
      <c r="G32" s="7">
        <f>G23-G30</f>
        <v>8075</v>
      </c>
      <c r="H32" s="7"/>
    </row>
    <row r="33" spans="1:8" ht="12.75">
      <c r="A33" s="11"/>
      <c r="E33" s="7"/>
      <c r="F33" s="7"/>
      <c r="G33" s="7"/>
      <c r="H33" s="7"/>
    </row>
    <row r="34" spans="1:8" ht="12.75">
      <c r="A34" s="11"/>
      <c r="E34" s="8">
        <f>E32+E15+E14+E13+E12</f>
        <v>54693</v>
      </c>
      <c r="F34" s="7"/>
      <c r="G34" s="8">
        <f>G32+G15+G14+G13+G12</f>
        <v>47027</v>
      </c>
      <c r="H34" s="12"/>
    </row>
    <row r="35" spans="1:8" ht="12.75">
      <c r="A35" s="11">
        <v>8</v>
      </c>
      <c r="B35" s="2" t="s">
        <v>68</v>
      </c>
      <c r="E35" s="7"/>
      <c r="F35" s="7"/>
      <c r="G35" s="7"/>
      <c r="H35" s="7"/>
    </row>
    <row r="36" spans="1:8" ht="6.75" customHeight="1">
      <c r="A36" s="11"/>
      <c r="E36" s="7"/>
      <c r="F36" s="7"/>
      <c r="G36" s="7"/>
      <c r="H36" s="7"/>
    </row>
    <row r="37" spans="1:8" ht="12.75">
      <c r="A37" s="11"/>
      <c r="B37" s="2" t="s">
        <v>69</v>
      </c>
      <c r="E37" s="7">
        <v>17500</v>
      </c>
      <c r="F37" s="7"/>
      <c r="G37" s="7">
        <v>17500</v>
      </c>
      <c r="H37" s="7"/>
    </row>
    <row r="38" spans="1:8" ht="12.75">
      <c r="A38" s="11"/>
      <c r="B38" s="2" t="s">
        <v>70</v>
      </c>
      <c r="E38" s="7"/>
      <c r="F38" s="7"/>
      <c r="G38" s="7"/>
      <c r="H38" s="7"/>
    </row>
    <row r="39" spans="1:8" ht="12.75">
      <c r="A39" s="11"/>
      <c r="C39" s="2" t="s">
        <v>71</v>
      </c>
      <c r="E39" s="7">
        <v>143</v>
      </c>
      <c r="F39" s="7"/>
      <c r="G39" s="7">
        <v>143</v>
      </c>
      <c r="H39" s="7"/>
    </row>
    <row r="40" spans="1:8" ht="12.75">
      <c r="A40" s="11"/>
      <c r="C40" s="2" t="s">
        <v>72</v>
      </c>
      <c r="E40" s="7">
        <v>539</v>
      </c>
      <c r="F40" s="7"/>
      <c r="G40" s="7">
        <v>539</v>
      </c>
      <c r="H40" s="7"/>
    </row>
    <row r="41" spans="1:8" ht="12.75">
      <c r="A41" s="11"/>
      <c r="C41" s="2" t="s">
        <v>73</v>
      </c>
      <c r="E41" s="7">
        <v>363</v>
      </c>
      <c r="F41" s="7"/>
      <c r="G41" s="7">
        <v>363</v>
      </c>
      <c r="H41" s="7"/>
    </row>
    <row r="42" spans="1:8" ht="12.75">
      <c r="A42" s="11"/>
      <c r="C42" s="2" t="s">
        <v>74</v>
      </c>
      <c r="E42" s="7">
        <f>24979</f>
        <v>24979</v>
      </c>
      <c r="F42" s="7"/>
      <c r="G42" s="7">
        <v>20482</v>
      </c>
      <c r="H42" s="7"/>
    </row>
    <row r="43" spans="1:8" ht="12.75">
      <c r="A43" s="11"/>
      <c r="E43" s="13">
        <f>SUM(E37:E42)</f>
        <v>43524</v>
      </c>
      <c r="F43" s="7"/>
      <c r="G43" s="13">
        <f>SUM(G37:G42)</f>
        <v>39027</v>
      </c>
      <c r="H43" s="12"/>
    </row>
    <row r="44" spans="1:8" ht="12.75">
      <c r="A44" s="11"/>
      <c r="E44" s="12"/>
      <c r="F44" s="12"/>
      <c r="G44" s="12"/>
      <c r="H44" s="12"/>
    </row>
    <row r="45" spans="1:8" ht="12.75">
      <c r="A45" s="11">
        <v>9</v>
      </c>
      <c r="B45" s="2" t="s">
        <v>75</v>
      </c>
      <c r="E45" s="7">
        <v>3768</v>
      </c>
      <c r="F45" s="7"/>
      <c r="G45" s="7">
        <v>2101</v>
      </c>
      <c r="H45" s="7"/>
    </row>
    <row r="46" spans="1:8" ht="12.75">
      <c r="A46" s="3"/>
      <c r="C46" s="24"/>
      <c r="E46" s="7"/>
      <c r="F46" s="7"/>
      <c r="G46" s="7"/>
      <c r="H46" s="7"/>
    </row>
    <row r="47" spans="1:8" ht="12.75">
      <c r="A47" s="11">
        <v>10</v>
      </c>
      <c r="B47" s="2" t="s">
        <v>76</v>
      </c>
      <c r="E47" s="7">
        <v>3263</v>
      </c>
      <c r="F47" s="7"/>
      <c r="G47" s="7">
        <f>1657</f>
        <v>1657</v>
      </c>
      <c r="H47" s="7"/>
    </row>
    <row r="48" spans="1:8" ht="12.75">
      <c r="A48" s="11"/>
      <c r="E48" s="7"/>
      <c r="F48" s="7"/>
      <c r="G48" s="7"/>
      <c r="H48" s="7"/>
    </row>
    <row r="49" spans="1:8" ht="12.75">
      <c r="A49" s="11">
        <v>11</v>
      </c>
      <c r="B49" s="15" t="s">
        <v>84</v>
      </c>
      <c r="E49" s="7"/>
      <c r="F49" s="7"/>
      <c r="G49" s="7"/>
      <c r="H49" s="7"/>
    </row>
    <row r="50" spans="3:8" ht="12.75">
      <c r="C50" s="2" t="s">
        <v>77</v>
      </c>
      <c r="E50" s="7">
        <v>4101</v>
      </c>
      <c r="F50" s="7"/>
      <c r="G50" s="7">
        <v>4227</v>
      </c>
      <c r="H50" s="7"/>
    </row>
    <row r="51" spans="1:8" ht="12.75">
      <c r="A51" s="11"/>
      <c r="C51" s="15" t="s">
        <v>85</v>
      </c>
      <c r="E51" s="7">
        <v>37</v>
      </c>
      <c r="F51" s="7"/>
      <c r="G51" s="7">
        <v>15</v>
      </c>
      <c r="H51" s="7"/>
    </row>
    <row r="52" spans="1:8" ht="12.75">
      <c r="A52" s="11"/>
      <c r="E52" s="7"/>
      <c r="F52" s="7"/>
      <c r="G52" s="7"/>
      <c r="H52" s="7"/>
    </row>
    <row r="53" spans="1:8" ht="12.75">
      <c r="A53" s="11"/>
      <c r="E53" s="8">
        <f>SUM(E43:E52)</f>
        <v>54693</v>
      </c>
      <c r="F53" s="7"/>
      <c r="G53" s="8">
        <f>SUM(G43:G52)</f>
        <v>47027</v>
      </c>
      <c r="H53" s="12"/>
    </row>
    <row r="54" spans="1:8" ht="12.75">
      <c r="A54" s="11"/>
      <c r="E54" s="7"/>
      <c r="F54" s="7"/>
      <c r="G54" s="7"/>
      <c r="H54" s="7"/>
    </row>
    <row r="55" spans="1:8" ht="12.75">
      <c r="A55" s="11">
        <v>12</v>
      </c>
      <c r="B55" s="15" t="s">
        <v>78</v>
      </c>
      <c r="E55" s="16">
        <f>(E43-E15)/17500</f>
        <v>2.3406285714285713</v>
      </c>
      <c r="F55" s="7"/>
      <c r="G55" s="16">
        <f>(G43-G15)/17500</f>
        <v>2.1162285714285716</v>
      </c>
      <c r="H55" s="14"/>
    </row>
    <row r="56" spans="1:8" ht="12.75">
      <c r="A56" s="11"/>
      <c r="E56" s="7"/>
      <c r="F56" s="7"/>
      <c r="G56" s="7"/>
      <c r="H56" s="7"/>
    </row>
    <row r="57" spans="1:8" ht="12.75">
      <c r="A57" s="3"/>
      <c r="E57" s="7"/>
      <c r="F57" s="7"/>
      <c r="G57" s="7"/>
      <c r="H57" s="7"/>
    </row>
    <row r="58" spans="1:8" ht="12.75">
      <c r="A58" s="3"/>
      <c r="E58" s="7"/>
      <c r="F58" s="7"/>
      <c r="G58" s="7"/>
      <c r="H58" s="7"/>
    </row>
    <row r="59" spans="1:8" ht="12.75">
      <c r="A59" s="3"/>
      <c r="E59" s="7"/>
      <c r="F59" s="7"/>
      <c r="G59" s="7"/>
      <c r="H59" s="7"/>
    </row>
    <row r="60" spans="1:8" ht="12.75">
      <c r="A60" s="3"/>
      <c r="E60" s="7"/>
      <c r="F60" s="7"/>
      <c r="G60" s="7"/>
      <c r="H60" s="7"/>
    </row>
    <row r="61" spans="5:8" ht="12.75">
      <c r="E61" s="7"/>
      <c r="F61" s="7"/>
      <c r="G61" s="7"/>
      <c r="H61" s="7"/>
    </row>
    <row r="62" spans="5:8" ht="12.75">
      <c r="E62" s="7"/>
      <c r="F62" s="7"/>
      <c r="G62" s="7"/>
      <c r="H62" s="7"/>
    </row>
    <row r="63" spans="5:8" ht="12.75">
      <c r="E63" s="7"/>
      <c r="F63" s="7"/>
      <c r="G63" s="7"/>
      <c r="H63" s="7"/>
    </row>
    <row r="64" spans="5:8" ht="12.75">
      <c r="E64" s="7"/>
      <c r="F64" s="7"/>
      <c r="G64" s="7"/>
      <c r="H64" s="7"/>
    </row>
    <row r="65" spans="5:8" ht="12.75">
      <c r="E65" s="7"/>
      <c r="F65" s="7"/>
      <c r="G65" s="7"/>
      <c r="H65" s="7"/>
    </row>
  </sheetData>
  <printOptions/>
  <pageMargins left="1.51" right="0.748031496062992" top="0.33" bottom="0.511811023622047" header="0.511811023622047" footer="0.511811023622047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75">
      <selection activeCell="F80" sqref="F80:H80"/>
    </sheetView>
  </sheetViews>
  <sheetFormatPr defaultColWidth="9.140625" defaultRowHeight="12.75"/>
  <cols>
    <col min="1" max="1" width="3.28125" style="2" customWidth="1"/>
    <col min="2" max="2" width="4.00390625" style="2" customWidth="1"/>
    <col min="3" max="3" width="3.421875" style="2" customWidth="1"/>
    <col min="4" max="4" width="29.140625" style="2" customWidth="1"/>
    <col min="5" max="5" width="3.7109375" style="2" customWidth="1"/>
    <col min="6" max="6" width="8.421875" style="2" customWidth="1"/>
    <col min="7" max="7" width="1.7109375" style="2" customWidth="1"/>
    <col min="8" max="8" width="9.7109375" style="2" customWidth="1"/>
    <col min="9" max="9" width="1.7109375" style="2" customWidth="1"/>
    <col min="10" max="10" width="8.8515625" style="2" customWidth="1"/>
    <col min="11" max="11" width="1.7109375" style="2" customWidth="1"/>
    <col min="12" max="12" width="13.8515625" style="2" customWidth="1"/>
    <col min="13" max="13" width="3.8515625" style="2" customWidth="1"/>
    <col min="14" max="16384" width="9.140625" style="2" customWidth="1"/>
  </cols>
  <sheetData>
    <row r="1" ht="12.75">
      <c r="A1" s="1" t="s">
        <v>0</v>
      </c>
    </row>
    <row r="2" ht="12.75">
      <c r="A2" s="2" t="s">
        <v>1</v>
      </c>
    </row>
    <row r="4" spans="1:12" ht="12.75">
      <c r="A4" s="19" t="s">
        <v>86</v>
      </c>
      <c r="B4" s="20"/>
      <c r="C4" s="20"/>
      <c r="D4" s="20"/>
      <c r="E4" s="20"/>
      <c r="F4" s="21"/>
      <c r="G4" s="20"/>
      <c r="H4" s="20"/>
      <c r="I4" s="20"/>
      <c r="J4" s="20"/>
      <c r="K4" s="3"/>
      <c r="L4" s="3"/>
    </row>
    <row r="5" spans="1:12" ht="12.75">
      <c r="A5" s="20" t="s">
        <v>2</v>
      </c>
      <c r="B5" s="20"/>
      <c r="C5" s="20"/>
      <c r="D5" s="20"/>
      <c r="E5" s="20"/>
      <c r="F5" s="21"/>
      <c r="G5" s="20"/>
      <c r="H5" s="20"/>
      <c r="I5" s="20"/>
      <c r="J5" s="20"/>
      <c r="K5" s="3"/>
      <c r="L5" s="3"/>
    </row>
    <row r="6" spans="1:12" ht="12.75">
      <c r="A6" s="20"/>
      <c r="B6" s="20"/>
      <c r="C6" s="20"/>
      <c r="D6" s="20"/>
      <c r="E6" s="20"/>
      <c r="F6" s="21"/>
      <c r="G6" s="20"/>
      <c r="H6" s="20"/>
      <c r="I6" s="20"/>
      <c r="J6" s="20"/>
      <c r="K6" s="3"/>
      <c r="L6" s="3"/>
    </row>
    <row r="7" spans="1:11" ht="12.75">
      <c r="A7" s="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2.75">
      <c r="A8" s="3"/>
      <c r="B8" s="3"/>
      <c r="C8" s="3"/>
      <c r="D8" s="3"/>
      <c r="E8" s="3"/>
      <c r="F8" s="36" t="s">
        <v>87</v>
      </c>
      <c r="G8" s="36"/>
      <c r="H8" s="36"/>
      <c r="I8" s="5"/>
      <c r="J8" s="37" t="s">
        <v>88</v>
      </c>
      <c r="K8" s="37"/>
      <c r="L8" s="37"/>
    </row>
    <row r="9" spans="1:12" ht="12.75">
      <c r="A9" s="3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3" ht="12.75">
      <c r="A10" s="3"/>
      <c r="B10" s="5"/>
      <c r="C10" s="5"/>
      <c r="D10" s="5"/>
      <c r="E10" s="5"/>
      <c r="F10" s="22" t="s">
        <v>4</v>
      </c>
      <c r="G10" s="4"/>
      <c r="H10" s="23" t="s">
        <v>80</v>
      </c>
      <c r="I10" s="5"/>
      <c r="J10" s="23" t="s">
        <v>4</v>
      </c>
      <c r="K10" s="4"/>
      <c r="L10" s="23" t="s">
        <v>80</v>
      </c>
      <c r="M10" s="5"/>
    </row>
    <row r="11" spans="1:13" ht="12.75">
      <c r="A11" s="3"/>
      <c r="B11" s="5"/>
      <c r="C11" s="5"/>
      <c r="D11" s="5"/>
      <c r="E11" s="5"/>
      <c r="F11" s="22" t="s">
        <v>5</v>
      </c>
      <c r="G11" s="4"/>
      <c r="H11" s="23" t="s">
        <v>89</v>
      </c>
      <c r="I11" s="5"/>
      <c r="J11" s="23" t="s">
        <v>49</v>
      </c>
      <c r="K11" s="4"/>
      <c r="L11" s="23" t="s">
        <v>89</v>
      </c>
      <c r="M11" s="5"/>
    </row>
    <row r="12" spans="1:13" ht="12.75">
      <c r="A12" s="3"/>
      <c r="B12" s="5"/>
      <c r="C12" s="5"/>
      <c r="D12" s="5"/>
      <c r="E12" s="5"/>
      <c r="F12" s="22" t="s">
        <v>6</v>
      </c>
      <c r="G12" s="4"/>
      <c r="H12" s="23" t="s">
        <v>90</v>
      </c>
      <c r="I12" s="5"/>
      <c r="J12" s="23" t="s">
        <v>91</v>
      </c>
      <c r="K12" s="4"/>
      <c r="L12" s="23" t="s">
        <v>90</v>
      </c>
      <c r="M12" s="5"/>
    </row>
    <row r="13" spans="1:13" ht="12.75">
      <c r="A13" s="3"/>
      <c r="B13" s="5"/>
      <c r="C13" s="5"/>
      <c r="D13" s="5"/>
      <c r="E13" s="5"/>
      <c r="F13" s="22"/>
      <c r="G13" s="4"/>
      <c r="H13" s="23" t="s">
        <v>6</v>
      </c>
      <c r="I13" s="5"/>
      <c r="J13" s="23"/>
      <c r="K13" s="5"/>
      <c r="L13" s="23" t="s">
        <v>92</v>
      </c>
      <c r="M13" s="5"/>
    </row>
    <row r="14" spans="1:13" ht="12.75">
      <c r="A14" s="3"/>
      <c r="B14" s="5"/>
      <c r="C14" s="5"/>
      <c r="D14" s="5"/>
      <c r="E14" s="5"/>
      <c r="F14" s="22"/>
      <c r="G14" s="4"/>
      <c r="H14" s="23"/>
      <c r="I14" s="5"/>
      <c r="J14" s="23"/>
      <c r="K14" s="5"/>
      <c r="L14" s="23"/>
      <c r="M14" s="5"/>
    </row>
    <row r="15" spans="1:13" ht="12.75">
      <c r="A15" s="3"/>
      <c r="B15" s="5"/>
      <c r="C15" s="5"/>
      <c r="D15" s="5"/>
      <c r="E15" s="5"/>
      <c r="F15" s="22" t="s">
        <v>93</v>
      </c>
      <c r="G15" s="4"/>
      <c r="H15" s="23" t="s">
        <v>94</v>
      </c>
      <c r="I15" s="4"/>
      <c r="J15" s="23" t="s">
        <v>93</v>
      </c>
      <c r="K15" s="4"/>
      <c r="L15" s="23" t="s">
        <v>94</v>
      </c>
      <c r="M15" s="5"/>
    </row>
    <row r="16" spans="1:13" ht="12.75">
      <c r="A16" s="3"/>
      <c r="B16" s="5"/>
      <c r="C16" s="5"/>
      <c r="D16" s="5"/>
      <c r="E16" s="5"/>
      <c r="F16" s="22" t="s">
        <v>7</v>
      </c>
      <c r="G16" s="4"/>
      <c r="H16" s="23" t="s">
        <v>7</v>
      </c>
      <c r="I16" s="5"/>
      <c r="J16" s="23" t="s">
        <v>7</v>
      </c>
      <c r="K16" s="4"/>
      <c r="L16" s="23" t="s">
        <v>7</v>
      </c>
      <c r="M16" s="5"/>
    </row>
    <row r="17" spans="1:13" ht="12.75">
      <c r="A17" s="3"/>
      <c r="B17" s="5"/>
      <c r="C17" s="5"/>
      <c r="D17" s="5"/>
      <c r="E17" s="5"/>
      <c r="F17" s="5"/>
      <c r="G17" s="5"/>
      <c r="H17" s="23"/>
      <c r="I17" s="5"/>
      <c r="J17" s="23"/>
      <c r="K17" s="5"/>
      <c r="L17" s="23"/>
      <c r="M17" s="5"/>
    </row>
    <row r="18" spans="1:13" ht="12.75">
      <c r="A18" s="3">
        <v>1</v>
      </c>
      <c r="B18" s="3" t="s">
        <v>8</v>
      </c>
      <c r="C18" s="3" t="s">
        <v>9</v>
      </c>
      <c r="D18" s="3"/>
      <c r="E18" s="3"/>
      <c r="F18" s="25">
        <v>19618</v>
      </c>
      <c r="G18" s="6"/>
      <c r="H18" s="25">
        <v>0</v>
      </c>
      <c r="I18" s="6"/>
      <c r="J18" s="25">
        <v>77553</v>
      </c>
      <c r="K18" s="6"/>
      <c r="L18" s="25">
        <v>69981</v>
      </c>
      <c r="M18" s="5"/>
    </row>
    <row r="19" spans="1:13" ht="7.5" customHeight="1">
      <c r="A19" s="3"/>
      <c r="B19" s="3"/>
      <c r="C19" s="3"/>
      <c r="D19" s="3"/>
      <c r="E19" s="3"/>
      <c r="F19" s="25"/>
      <c r="G19" s="6"/>
      <c r="H19" s="25"/>
      <c r="I19" s="6"/>
      <c r="J19" s="25"/>
      <c r="K19" s="6"/>
      <c r="L19" s="25"/>
      <c r="M19" s="5"/>
    </row>
    <row r="20" spans="1:13" ht="12.75">
      <c r="A20" s="3"/>
      <c r="B20" s="3" t="s">
        <v>10</v>
      </c>
      <c r="C20" s="3" t="s">
        <v>11</v>
      </c>
      <c r="D20" s="3"/>
      <c r="E20" s="3"/>
      <c r="F20" s="25">
        <v>0</v>
      </c>
      <c r="G20" s="6"/>
      <c r="H20" s="25">
        <v>0</v>
      </c>
      <c r="I20" s="6"/>
      <c r="J20" s="25">
        <v>12</v>
      </c>
      <c r="K20" s="6"/>
      <c r="L20" s="25">
        <v>15</v>
      </c>
      <c r="M20" s="5"/>
    </row>
    <row r="21" spans="1:13" ht="7.5" customHeight="1">
      <c r="A21" s="3"/>
      <c r="B21" s="3"/>
      <c r="C21" s="3"/>
      <c r="D21" s="3"/>
      <c r="E21" s="3"/>
      <c r="F21" s="25"/>
      <c r="G21" s="6"/>
      <c r="H21" s="25"/>
      <c r="I21" s="6"/>
      <c r="J21" s="25"/>
      <c r="K21" s="6"/>
      <c r="L21" s="25"/>
      <c r="M21" s="5"/>
    </row>
    <row r="22" spans="1:13" ht="12.75">
      <c r="A22" s="3"/>
      <c r="B22" s="3" t="s">
        <v>12</v>
      </c>
      <c r="C22" s="3" t="s">
        <v>13</v>
      </c>
      <c r="D22" s="3"/>
      <c r="E22" s="3"/>
      <c r="F22" s="25">
        <f>(16256+1350)/1000</f>
        <v>17.606</v>
      </c>
      <c r="G22" s="6"/>
      <c r="H22" s="25">
        <v>0</v>
      </c>
      <c r="I22" s="6"/>
      <c r="J22" s="25">
        <f>(325087+167697+5400)/1000</f>
        <v>498.184</v>
      </c>
      <c r="K22" s="6"/>
      <c r="L22" s="25">
        <f>282+25</f>
        <v>307</v>
      </c>
      <c r="M22" s="5"/>
    </row>
    <row r="23" spans="1:13" ht="7.5" customHeight="1">
      <c r="A23" s="3"/>
      <c r="B23" s="3"/>
      <c r="C23" s="3"/>
      <c r="D23" s="3"/>
      <c r="E23" s="3"/>
      <c r="F23" s="25"/>
      <c r="G23" s="6"/>
      <c r="H23" s="25"/>
      <c r="I23" s="6"/>
      <c r="J23" s="25"/>
      <c r="K23" s="6"/>
      <c r="L23" s="25"/>
      <c r="M23" s="5"/>
    </row>
    <row r="24" spans="1:13" ht="12.75">
      <c r="A24" s="3">
        <v>2</v>
      </c>
      <c r="B24" s="3" t="s">
        <v>8</v>
      </c>
      <c r="C24" s="3" t="s">
        <v>14</v>
      </c>
      <c r="D24" s="3"/>
      <c r="E24" s="3"/>
      <c r="F24" s="25">
        <f>F35+F33+F31+F29</f>
        <v>2534</v>
      </c>
      <c r="G24" s="6"/>
      <c r="H24" s="25">
        <v>0</v>
      </c>
      <c r="I24" s="6"/>
      <c r="J24" s="25">
        <f>J35+J33+J31+J29</f>
        <v>11688</v>
      </c>
      <c r="K24" s="6"/>
      <c r="L24" s="25">
        <f>L35+L33+L31+L29</f>
        <v>11525</v>
      </c>
      <c r="M24" s="5"/>
    </row>
    <row r="25" spans="1:13" ht="12.75">
      <c r="A25" s="3"/>
      <c r="B25" s="3"/>
      <c r="C25" s="3" t="s">
        <v>15</v>
      </c>
      <c r="D25" s="3"/>
      <c r="E25" s="3"/>
      <c r="F25" s="25"/>
      <c r="G25" s="6"/>
      <c r="H25" s="25"/>
      <c r="I25" s="6"/>
      <c r="J25" s="25"/>
      <c r="K25" s="6"/>
      <c r="L25" s="25"/>
      <c r="M25" s="5"/>
    </row>
    <row r="26" spans="1:13" ht="12.75">
      <c r="A26" s="3"/>
      <c r="B26" s="3"/>
      <c r="C26" s="3" t="s">
        <v>16</v>
      </c>
      <c r="D26" s="3"/>
      <c r="E26" s="3"/>
      <c r="F26" s="25"/>
      <c r="G26" s="6"/>
      <c r="H26" s="25"/>
      <c r="I26" s="6"/>
      <c r="J26" s="25"/>
      <c r="K26" s="6"/>
      <c r="L26" s="25"/>
      <c r="M26" s="5"/>
    </row>
    <row r="27" spans="1:13" ht="12.75">
      <c r="A27" s="3"/>
      <c r="B27" s="3"/>
      <c r="C27" s="3" t="s">
        <v>17</v>
      </c>
      <c r="D27" s="3"/>
      <c r="E27" s="3"/>
      <c r="F27" s="25"/>
      <c r="G27" s="6"/>
      <c r="H27" s="25"/>
      <c r="I27" s="6"/>
      <c r="J27" s="25"/>
      <c r="K27" s="6"/>
      <c r="L27" s="25"/>
      <c r="M27" s="5"/>
    </row>
    <row r="28" spans="1:13" ht="7.5" customHeight="1">
      <c r="A28" s="3"/>
      <c r="B28" s="3"/>
      <c r="C28" s="3"/>
      <c r="D28" s="3"/>
      <c r="E28" s="3"/>
      <c r="F28" s="25"/>
      <c r="G28" s="6"/>
      <c r="H28" s="25"/>
      <c r="I28" s="6"/>
      <c r="J28" s="25"/>
      <c r="K28" s="6"/>
      <c r="L28" s="25"/>
      <c r="M28" s="5"/>
    </row>
    <row r="29" spans="1:13" ht="12.75">
      <c r="A29" s="3"/>
      <c r="B29" s="3" t="s">
        <v>10</v>
      </c>
      <c r="C29" s="3" t="s">
        <v>18</v>
      </c>
      <c r="D29" s="3"/>
      <c r="E29" s="3"/>
      <c r="F29" s="25">
        <v>132</v>
      </c>
      <c r="G29" s="6"/>
      <c r="H29" s="25">
        <v>0</v>
      </c>
      <c r="I29" s="6"/>
      <c r="J29" s="25">
        <v>365</v>
      </c>
      <c r="K29" s="6"/>
      <c r="L29" s="25">
        <v>389</v>
      </c>
      <c r="M29" s="5"/>
    </row>
    <row r="30" spans="1:13" ht="7.5" customHeight="1">
      <c r="A30" s="3"/>
      <c r="B30" s="3"/>
      <c r="C30" s="3"/>
      <c r="D30" s="3"/>
      <c r="E30" s="3"/>
      <c r="F30" s="25"/>
      <c r="G30" s="6"/>
      <c r="H30" s="25"/>
      <c r="I30" s="6"/>
      <c r="J30" s="25"/>
      <c r="K30" s="6"/>
      <c r="L30" s="25"/>
      <c r="M30" s="5"/>
    </row>
    <row r="31" spans="1:13" ht="12.75">
      <c r="A31" s="3"/>
      <c r="B31" s="3" t="s">
        <v>12</v>
      </c>
      <c r="C31" s="3" t="s">
        <v>19</v>
      </c>
      <c r="D31" s="3"/>
      <c r="E31" s="3"/>
      <c r="F31" s="25">
        <v>875</v>
      </c>
      <c r="G31" s="6"/>
      <c r="H31" s="25">
        <v>0</v>
      </c>
      <c r="I31" s="6"/>
      <c r="J31" s="25">
        <v>3134</v>
      </c>
      <c r="K31" s="6"/>
      <c r="L31" s="25">
        <v>2826</v>
      </c>
      <c r="M31" s="5"/>
    </row>
    <row r="32" spans="1:13" ht="7.5" customHeight="1">
      <c r="A32" s="3"/>
      <c r="B32" s="3"/>
      <c r="C32" s="3"/>
      <c r="D32" s="3"/>
      <c r="E32" s="3"/>
      <c r="F32" s="25"/>
      <c r="G32" s="6"/>
      <c r="H32" s="25"/>
      <c r="I32" s="6"/>
      <c r="J32" s="25"/>
      <c r="K32" s="6"/>
      <c r="L32" s="25"/>
      <c r="M32" s="5"/>
    </row>
    <row r="33" spans="1:13" ht="12.75">
      <c r="A33" s="3"/>
      <c r="B33" s="3" t="s">
        <v>20</v>
      </c>
      <c r="C33" s="3" t="s">
        <v>21</v>
      </c>
      <c r="D33" s="3"/>
      <c r="E33" s="3"/>
      <c r="F33" s="25">
        <v>0</v>
      </c>
      <c r="G33" s="6"/>
      <c r="H33" s="25">
        <v>0</v>
      </c>
      <c r="I33" s="6"/>
      <c r="J33" s="25">
        <v>0</v>
      </c>
      <c r="K33" s="6"/>
      <c r="L33" s="25">
        <v>0</v>
      </c>
      <c r="M33" s="5"/>
    </row>
    <row r="34" spans="1:13" ht="7.5" customHeight="1">
      <c r="A34" s="3"/>
      <c r="B34" s="3"/>
      <c r="C34" s="3"/>
      <c r="D34" s="3"/>
      <c r="E34" s="3"/>
      <c r="F34" s="27"/>
      <c r="G34" s="6"/>
      <c r="H34" s="25"/>
      <c r="I34" s="6"/>
      <c r="J34" s="27"/>
      <c r="K34" s="6"/>
      <c r="L34" s="27"/>
      <c r="M34" s="5"/>
    </row>
    <row r="35" spans="1:13" ht="12.75">
      <c r="A35" s="3"/>
      <c r="B35" s="3" t="s">
        <v>22</v>
      </c>
      <c r="C35" s="3" t="s">
        <v>23</v>
      </c>
      <c r="D35" s="3"/>
      <c r="E35" s="3"/>
      <c r="F35" s="27">
        <v>1527</v>
      </c>
      <c r="G35" s="6"/>
      <c r="H35" s="25">
        <v>0</v>
      </c>
      <c r="I35" s="6"/>
      <c r="J35" s="27">
        <v>8189</v>
      </c>
      <c r="K35" s="6"/>
      <c r="L35" s="27">
        <v>8310</v>
      </c>
      <c r="M35" s="5"/>
    </row>
    <row r="36" spans="1:13" ht="12.75">
      <c r="A36" s="3"/>
      <c r="B36" s="3"/>
      <c r="C36" s="3" t="s">
        <v>24</v>
      </c>
      <c r="D36" s="3"/>
      <c r="E36" s="3"/>
      <c r="F36" s="25"/>
      <c r="G36" s="6"/>
      <c r="H36" s="25"/>
      <c r="I36" s="6"/>
      <c r="J36" s="25"/>
      <c r="K36" s="6"/>
      <c r="L36" s="25"/>
      <c r="M36" s="5"/>
    </row>
    <row r="37" spans="1:13" ht="12.75">
      <c r="A37" s="3"/>
      <c r="B37" s="3"/>
      <c r="C37" s="3" t="s">
        <v>25</v>
      </c>
      <c r="D37" s="3"/>
      <c r="E37" s="3"/>
      <c r="F37" s="25"/>
      <c r="G37" s="6"/>
      <c r="H37" s="25"/>
      <c r="I37" s="6"/>
      <c r="J37" s="25"/>
      <c r="K37" s="6"/>
      <c r="L37" s="25"/>
      <c r="M37" s="5"/>
    </row>
    <row r="38" spans="1:13" ht="12.75">
      <c r="A38" s="3"/>
      <c r="B38" s="3"/>
      <c r="C38" s="3" t="s">
        <v>26</v>
      </c>
      <c r="D38" s="3"/>
      <c r="E38" s="3"/>
      <c r="F38" s="25"/>
      <c r="G38" s="6"/>
      <c r="H38" s="25"/>
      <c r="I38" s="6"/>
      <c r="J38" s="25"/>
      <c r="K38" s="6"/>
      <c r="L38" s="25"/>
      <c r="M38" s="5"/>
    </row>
    <row r="39" spans="1:13" ht="7.5" customHeight="1">
      <c r="A39" s="3"/>
      <c r="B39" s="3"/>
      <c r="C39" s="3"/>
      <c r="D39" s="3"/>
      <c r="E39" s="3"/>
      <c r="F39" s="25"/>
      <c r="G39" s="6"/>
      <c r="H39" s="25"/>
      <c r="I39" s="6"/>
      <c r="J39" s="25"/>
      <c r="K39" s="6"/>
      <c r="L39" s="25"/>
      <c r="M39" s="5"/>
    </row>
    <row r="40" spans="1:13" ht="12.75">
      <c r="A40" s="3"/>
      <c r="B40" s="3" t="s">
        <v>27</v>
      </c>
      <c r="C40" s="3" t="s">
        <v>28</v>
      </c>
      <c r="D40" s="3"/>
      <c r="E40" s="3"/>
      <c r="F40" s="25">
        <v>-18</v>
      </c>
      <c r="G40" s="6"/>
      <c r="H40" s="25">
        <v>0</v>
      </c>
      <c r="I40" s="6"/>
      <c r="J40" s="25">
        <v>-32</v>
      </c>
      <c r="K40" s="6"/>
      <c r="L40" s="25">
        <v>0</v>
      </c>
      <c r="M40" s="5"/>
    </row>
    <row r="41" spans="1:13" ht="7.5" customHeight="1">
      <c r="A41" s="3"/>
      <c r="B41" s="3"/>
      <c r="C41" s="3"/>
      <c r="D41" s="3"/>
      <c r="E41" s="3"/>
      <c r="F41" s="27"/>
      <c r="G41" s="6"/>
      <c r="H41" s="25"/>
      <c r="I41" s="6"/>
      <c r="J41" s="27"/>
      <c r="K41" s="6"/>
      <c r="L41" s="27"/>
      <c r="M41" s="5"/>
    </row>
    <row r="42" spans="1:13" ht="12.75">
      <c r="A42" s="3"/>
      <c r="B42" s="3" t="s">
        <v>29</v>
      </c>
      <c r="C42" s="3" t="s">
        <v>30</v>
      </c>
      <c r="D42" s="3"/>
      <c r="E42" s="3"/>
      <c r="F42" s="27">
        <f>SUM(F35:F41)</f>
        <v>1509</v>
      </c>
      <c r="G42" s="6"/>
      <c r="H42" s="25">
        <v>0</v>
      </c>
      <c r="I42" s="6"/>
      <c r="J42" s="27">
        <f>SUM(J35:J41)</f>
        <v>8157</v>
      </c>
      <c r="K42" s="6"/>
      <c r="L42" s="27">
        <f>SUM(L35:L41)</f>
        <v>8310</v>
      </c>
      <c r="M42" s="5"/>
    </row>
    <row r="43" spans="1:13" ht="12.75">
      <c r="A43" s="3"/>
      <c r="B43" s="3"/>
      <c r="C43" s="3" t="s">
        <v>17</v>
      </c>
      <c r="D43" s="3"/>
      <c r="E43" s="3"/>
      <c r="F43" s="25"/>
      <c r="G43" s="6"/>
      <c r="H43" s="25"/>
      <c r="I43" s="6"/>
      <c r="J43" s="25"/>
      <c r="K43" s="6"/>
      <c r="L43" s="25"/>
      <c r="M43" s="5"/>
    </row>
    <row r="44" spans="1:13" ht="7.5" customHeight="1">
      <c r="A44" s="3"/>
      <c r="B44" s="3"/>
      <c r="C44" s="3"/>
      <c r="D44" s="3"/>
      <c r="E44" s="3"/>
      <c r="F44" s="25"/>
      <c r="G44" s="6"/>
      <c r="H44" s="25"/>
      <c r="I44" s="6"/>
      <c r="J44" s="25"/>
      <c r="K44" s="6"/>
      <c r="L44" s="25"/>
      <c r="M44" s="5"/>
    </row>
    <row r="45" spans="1:13" ht="12.75">
      <c r="A45" s="3"/>
      <c r="B45" s="3" t="s">
        <v>31</v>
      </c>
      <c r="C45" s="3" t="s">
        <v>32</v>
      </c>
      <c r="D45" s="3"/>
      <c r="E45" s="3"/>
      <c r="F45" s="25">
        <v>-307</v>
      </c>
      <c r="G45" s="6"/>
      <c r="H45" s="25">
        <v>0</v>
      </c>
      <c r="I45" s="6"/>
      <c r="J45" s="25">
        <v>-1307</v>
      </c>
      <c r="K45" s="6"/>
      <c r="L45" s="25">
        <v>-422</v>
      </c>
      <c r="M45" s="5"/>
    </row>
    <row r="46" spans="1:13" ht="7.5" customHeight="1">
      <c r="A46" s="3"/>
      <c r="B46" s="3"/>
      <c r="C46" s="3"/>
      <c r="D46" s="3"/>
      <c r="E46" s="3"/>
      <c r="F46" s="27"/>
      <c r="G46" s="6"/>
      <c r="H46" s="25"/>
      <c r="I46" s="6"/>
      <c r="J46" s="27"/>
      <c r="K46" s="6"/>
      <c r="L46" s="27"/>
      <c r="M46" s="5"/>
    </row>
    <row r="47" spans="1:13" ht="12.75">
      <c r="A47" s="3"/>
      <c r="B47" s="28" t="s">
        <v>33</v>
      </c>
      <c r="C47" s="28" t="s">
        <v>33</v>
      </c>
      <c r="D47" s="3" t="s">
        <v>34</v>
      </c>
      <c r="E47" s="3"/>
      <c r="F47" s="27">
        <f aca="true" t="shared" si="0" ref="F47:K47">SUM(F42:F45)</f>
        <v>1202</v>
      </c>
      <c r="G47" s="6">
        <f t="shared" si="0"/>
        <v>0</v>
      </c>
      <c r="H47" s="25">
        <f t="shared" si="0"/>
        <v>0</v>
      </c>
      <c r="I47" s="6">
        <f t="shared" si="0"/>
        <v>0</v>
      </c>
      <c r="J47" s="27">
        <f t="shared" si="0"/>
        <v>6850</v>
      </c>
      <c r="K47" s="6">
        <f t="shared" si="0"/>
        <v>0</v>
      </c>
      <c r="L47" s="27">
        <f>SUM(L42:L45)</f>
        <v>7888</v>
      </c>
      <c r="M47" s="5"/>
    </row>
    <row r="48" spans="1:13" ht="12.75">
      <c r="A48" s="3"/>
      <c r="B48" s="3"/>
      <c r="C48" s="3"/>
      <c r="D48" s="3" t="s">
        <v>35</v>
      </c>
      <c r="E48" s="3"/>
      <c r="F48" s="25"/>
      <c r="G48" s="6"/>
      <c r="H48" s="25"/>
      <c r="I48" s="6"/>
      <c r="J48" s="25"/>
      <c r="K48" s="6"/>
      <c r="L48" s="25"/>
      <c r="M48" s="5"/>
    </row>
    <row r="49" spans="1:13" ht="12.75">
      <c r="A49" s="3"/>
      <c r="B49" s="3"/>
      <c r="C49" s="3" t="s">
        <v>36</v>
      </c>
      <c r="D49" s="3" t="s">
        <v>37</v>
      </c>
      <c r="E49" s="3"/>
      <c r="F49" s="25">
        <v>-319</v>
      </c>
      <c r="G49" s="6"/>
      <c r="H49" s="25">
        <v>0</v>
      </c>
      <c r="I49" s="6"/>
      <c r="J49" s="25">
        <v>-1093</v>
      </c>
      <c r="K49" s="6"/>
      <c r="L49" s="25">
        <v>-420</v>
      </c>
      <c r="M49" s="5"/>
    </row>
    <row r="50" spans="1:13" ht="7.5" customHeight="1">
      <c r="A50" s="3"/>
      <c r="B50" s="3"/>
      <c r="C50" s="3"/>
      <c r="D50" s="3"/>
      <c r="E50" s="3"/>
      <c r="F50" s="25"/>
      <c r="G50" s="6"/>
      <c r="H50" s="25"/>
      <c r="I50" s="6"/>
      <c r="J50" s="25"/>
      <c r="K50" s="6"/>
      <c r="L50" s="25"/>
      <c r="M50" s="5"/>
    </row>
    <row r="51" spans="1:13" ht="12.75">
      <c r="A51" s="3"/>
      <c r="B51" s="3" t="s">
        <v>38</v>
      </c>
      <c r="C51" s="3" t="s">
        <v>39</v>
      </c>
      <c r="D51" s="3"/>
      <c r="E51" s="3"/>
      <c r="F51" s="27">
        <f>F47+F49</f>
        <v>883</v>
      </c>
      <c r="G51" s="6"/>
      <c r="H51" s="25">
        <v>0</v>
      </c>
      <c r="I51" s="6"/>
      <c r="J51" s="27">
        <f>J47+J49</f>
        <v>5757</v>
      </c>
      <c r="K51" s="6"/>
      <c r="L51" s="27">
        <f>SUM(L47:L50)</f>
        <v>7468</v>
      </c>
      <c r="M51" s="5"/>
    </row>
    <row r="52" spans="1:13" ht="12.75">
      <c r="A52" s="3"/>
      <c r="B52" s="3"/>
      <c r="C52" s="3" t="s">
        <v>40</v>
      </c>
      <c r="D52" s="3"/>
      <c r="E52" s="3"/>
      <c r="F52" s="25"/>
      <c r="G52" s="6"/>
      <c r="H52" s="25"/>
      <c r="I52" s="6"/>
      <c r="J52" s="25"/>
      <c r="K52" s="6"/>
      <c r="L52" s="25"/>
      <c r="M52" s="5"/>
    </row>
    <row r="53" spans="1:13" ht="7.5" customHeight="1">
      <c r="A53" s="3"/>
      <c r="B53" s="3"/>
      <c r="C53" s="3"/>
      <c r="D53" s="3"/>
      <c r="E53" s="3"/>
      <c r="F53" s="25"/>
      <c r="G53" s="6"/>
      <c r="H53" s="25"/>
      <c r="I53" s="6"/>
      <c r="J53" s="25"/>
      <c r="K53" s="6"/>
      <c r="L53" s="25"/>
      <c r="M53" s="5"/>
    </row>
    <row r="54" spans="1:13" ht="12.75">
      <c r="A54" s="3"/>
      <c r="B54" s="3" t="s">
        <v>41</v>
      </c>
      <c r="C54" s="28" t="s">
        <v>33</v>
      </c>
      <c r="D54" s="3" t="s">
        <v>42</v>
      </c>
      <c r="E54" s="3"/>
      <c r="F54" s="25">
        <v>0</v>
      </c>
      <c r="G54" s="6"/>
      <c r="H54" s="25">
        <v>0</v>
      </c>
      <c r="I54" s="6"/>
      <c r="J54" s="27">
        <v>0</v>
      </c>
      <c r="K54" s="6"/>
      <c r="L54" s="27">
        <v>0</v>
      </c>
      <c r="M54" s="5"/>
    </row>
    <row r="55" spans="1:13" ht="7.5" customHeight="1">
      <c r="A55" s="3"/>
      <c r="B55" s="3"/>
      <c r="C55" s="3"/>
      <c r="D55" s="3"/>
      <c r="E55" s="3"/>
      <c r="F55" s="25"/>
      <c r="G55" s="6"/>
      <c r="H55" s="25"/>
      <c r="I55" s="6"/>
      <c r="J55" s="25"/>
      <c r="K55" s="6"/>
      <c r="L55" s="26"/>
      <c r="M55" s="5"/>
    </row>
    <row r="56" spans="1:13" ht="12.75">
      <c r="A56" s="3"/>
      <c r="B56" s="3" t="s">
        <v>43</v>
      </c>
      <c r="C56" s="3" t="s">
        <v>44</v>
      </c>
      <c r="D56" s="3"/>
      <c r="E56" s="3"/>
      <c r="F56" s="25">
        <f aca="true" t="shared" si="1" ref="F56:K56">F51+F54</f>
        <v>883</v>
      </c>
      <c r="G56" s="6">
        <f t="shared" si="1"/>
        <v>0</v>
      </c>
      <c r="H56" s="25">
        <f t="shared" si="1"/>
        <v>0</v>
      </c>
      <c r="I56" s="6">
        <f t="shared" si="1"/>
        <v>0</v>
      </c>
      <c r="J56" s="25">
        <f t="shared" si="1"/>
        <v>5757</v>
      </c>
      <c r="K56" s="6">
        <f t="shared" si="1"/>
        <v>0</v>
      </c>
      <c r="L56" s="25">
        <f>L51+L54</f>
        <v>7468</v>
      </c>
      <c r="M56" s="5"/>
    </row>
    <row r="57" spans="1:13" ht="12.75">
      <c r="A57" s="3"/>
      <c r="B57" s="3"/>
      <c r="C57" s="3" t="s">
        <v>45</v>
      </c>
      <c r="D57" s="3"/>
      <c r="E57" s="3"/>
      <c r="F57" s="29"/>
      <c r="G57" s="30"/>
      <c r="H57" s="29"/>
      <c r="I57" s="30"/>
      <c r="J57" s="29"/>
      <c r="K57" s="6"/>
      <c r="L57" s="29"/>
      <c r="M57" s="5"/>
    </row>
    <row r="58" spans="1:13" ht="12.75" customHeight="1">
      <c r="A58" s="3"/>
      <c r="B58" s="3"/>
      <c r="C58" s="3"/>
      <c r="D58" s="3"/>
      <c r="E58" s="3"/>
      <c r="F58" s="29"/>
      <c r="G58" s="30"/>
      <c r="H58" s="29"/>
      <c r="I58" s="30"/>
      <c r="J58" s="29"/>
      <c r="K58" s="6"/>
      <c r="L58" s="29"/>
      <c r="M58" s="5"/>
    </row>
    <row r="59" spans="1:13" ht="12.75" customHeight="1">
      <c r="A59" s="3"/>
      <c r="B59" s="3"/>
      <c r="C59" s="3"/>
      <c r="D59" s="3"/>
      <c r="E59" s="3"/>
      <c r="F59" s="29"/>
      <c r="G59" s="30"/>
      <c r="H59" s="29"/>
      <c r="I59" s="30"/>
      <c r="J59" s="29"/>
      <c r="K59" s="6"/>
      <c r="L59" s="29"/>
      <c r="M59" s="5"/>
    </row>
    <row r="60" spans="1:13" ht="12.75" customHeight="1">
      <c r="A60" s="3"/>
      <c r="B60" s="3"/>
      <c r="C60" s="3"/>
      <c r="D60" s="3"/>
      <c r="E60" s="3"/>
      <c r="F60" s="29"/>
      <c r="G60" s="30"/>
      <c r="H60" s="29"/>
      <c r="I60" s="30"/>
      <c r="J60" s="29"/>
      <c r="K60" s="6"/>
      <c r="L60" s="29"/>
      <c r="M60" s="5"/>
    </row>
    <row r="61" spans="1:13" ht="12.75" customHeight="1">
      <c r="A61" s="3"/>
      <c r="B61" s="3"/>
      <c r="C61" s="3"/>
      <c r="D61" s="3"/>
      <c r="E61" s="3"/>
      <c r="F61" s="29"/>
      <c r="G61" s="30"/>
      <c r="H61" s="29"/>
      <c r="I61" s="30"/>
      <c r="J61" s="29"/>
      <c r="K61" s="6"/>
      <c r="L61" s="29"/>
      <c r="M61" s="5"/>
    </row>
    <row r="62" spans="1:13" ht="12.75">
      <c r="A62" s="3">
        <v>3</v>
      </c>
      <c r="B62" s="3" t="s">
        <v>8</v>
      </c>
      <c r="C62" s="3" t="s">
        <v>95</v>
      </c>
      <c r="D62" s="3"/>
      <c r="E62" s="3"/>
      <c r="F62" s="26"/>
      <c r="G62" s="3"/>
      <c r="H62" s="26"/>
      <c r="I62" s="3"/>
      <c r="J62" s="26"/>
      <c r="K62" s="6"/>
      <c r="L62" s="31"/>
      <c r="M62" s="5"/>
    </row>
    <row r="63" spans="1:13" ht="12.75">
      <c r="A63" s="3"/>
      <c r="B63" s="3"/>
      <c r="C63" s="3" t="s">
        <v>96</v>
      </c>
      <c r="D63" s="3"/>
      <c r="E63" s="3"/>
      <c r="F63" s="25"/>
      <c r="G63" s="6"/>
      <c r="H63" s="25"/>
      <c r="I63" s="6"/>
      <c r="J63" s="25"/>
      <c r="K63" s="6"/>
      <c r="L63" s="25"/>
      <c r="M63" s="5"/>
    </row>
    <row r="64" spans="1:13" ht="12.75">
      <c r="A64" s="3"/>
      <c r="B64" s="3"/>
      <c r="C64" s="3" t="s">
        <v>97</v>
      </c>
      <c r="D64" s="3"/>
      <c r="E64" s="3"/>
      <c r="F64" s="25"/>
      <c r="G64" s="6"/>
      <c r="H64" s="25"/>
      <c r="I64" s="6"/>
      <c r="J64" s="25"/>
      <c r="K64" s="6"/>
      <c r="L64" s="25"/>
      <c r="M64" s="5"/>
    </row>
    <row r="65" spans="1:13" ht="12.75">
      <c r="A65" s="3"/>
      <c r="B65" s="3"/>
      <c r="C65" s="3"/>
      <c r="D65" s="3"/>
      <c r="E65" s="3"/>
      <c r="F65" s="25"/>
      <c r="G65" s="6"/>
      <c r="H65" s="25"/>
      <c r="I65" s="6"/>
      <c r="J65" s="25"/>
      <c r="K65" s="6"/>
      <c r="L65" s="25"/>
      <c r="M65" s="5"/>
    </row>
    <row r="66" spans="1:13" ht="12.75">
      <c r="A66" s="3"/>
      <c r="B66" s="3"/>
      <c r="C66" s="28" t="s">
        <v>33</v>
      </c>
      <c r="D66" s="3" t="s">
        <v>98</v>
      </c>
      <c r="E66" s="3"/>
      <c r="F66" s="32">
        <f>F56/17500*100</f>
        <v>5.045714285714286</v>
      </c>
      <c r="G66" s="6"/>
      <c r="H66" s="25">
        <v>0</v>
      </c>
      <c r="I66" s="6"/>
      <c r="J66" s="33">
        <f>J56/17500*100</f>
        <v>32.89714285714286</v>
      </c>
      <c r="K66" s="6"/>
      <c r="L66" s="33">
        <v>42.674285714285716</v>
      </c>
      <c r="M66" s="5"/>
    </row>
    <row r="67" spans="1:13" ht="12.75">
      <c r="A67" s="3"/>
      <c r="B67" s="3"/>
      <c r="C67" s="3"/>
      <c r="D67" s="3" t="s">
        <v>99</v>
      </c>
      <c r="E67" s="3"/>
      <c r="F67" s="25"/>
      <c r="G67" s="6"/>
      <c r="H67" s="25"/>
      <c r="I67" s="6"/>
      <c r="J67" s="25"/>
      <c r="K67" s="6"/>
      <c r="L67" s="25"/>
      <c r="M67" s="5"/>
    </row>
    <row r="68" spans="1:13" ht="12.75">
      <c r="A68" s="3"/>
      <c r="B68" s="3"/>
      <c r="C68" s="3"/>
      <c r="D68" s="3"/>
      <c r="E68" s="3"/>
      <c r="F68" s="25"/>
      <c r="G68" s="6"/>
      <c r="H68" s="25"/>
      <c r="I68" s="6"/>
      <c r="J68" s="25"/>
      <c r="K68" s="6"/>
      <c r="L68" s="25"/>
      <c r="M68" s="5"/>
    </row>
    <row r="69" spans="1:13" ht="12.75">
      <c r="A69" s="3"/>
      <c r="B69" s="3"/>
      <c r="C69" s="3" t="s">
        <v>36</v>
      </c>
      <c r="D69" s="3" t="s">
        <v>100</v>
      </c>
      <c r="E69" s="3"/>
      <c r="F69" s="25">
        <v>0</v>
      </c>
      <c r="G69" s="6"/>
      <c r="H69" s="25">
        <v>0</v>
      </c>
      <c r="I69" s="6"/>
      <c r="J69" s="25">
        <v>0</v>
      </c>
      <c r="K69" s="6"/>
      <c r="L69" s="25">
        <v>0</v>
      </c>
      <c r="M69" s="5"/>
    </row>
    <row r="70" spans="1:13" ht="12.75">
      <c r="A70" s="3"/>
      <c r="B70" s="3"/>
      <c r="C70" s="3"/>
      <c r="D70" s="3" t="s">
        <v>101</v>
      </c>
      <c r="E70" s="3"/>
      <c r="F70" s="26"/>
      <c r="G70" s="3"/>
      <c r="H70" s="26"/>
      <c r="I70" s="3"/>
      <c r="J70" s="26"/>
      <c r="K70" s="3"/>
      <c r="L70" s="26"/>
      <c r="M70" s="5"/>
    </row>
    <row r="71" spans="1:13" ht="12.75">
      <c r="A71" s="3"/>
      <c r="B71" s="3"/>
      <c r="C71" s="3"/>
      <c r="D71" s="3"/>
      <c r="E71" s="3"/>
      <c r="F71" s="26"/>
      <c r="G71" s="3"/>
      <c r="H71" s="26"/>
      <c r="I71" s="3"/>
      <c r="J71" s="26"/>
      <c r="K71" s="3"/>
      <c r="L71" s="26"/>
      <c r="M71" s="5"/>
    </row>
    <row r="72" spans="1:13" ht="12.75">
      <c r="A72" s="3">
        <v>4</v>
      </c>
      <c r="B72" s="3" t="s">
        <v>8</v>
      </c>
      <c r="C72" s="3" t="s">
        <v>102</v>
      </c>
      <c r="D72" s="3"/>
      <c r="E72" s="3"/>
      <c r="F72" s="25">
        <v>10</v>
      </c>
      <c r="G72" s="3"/>
      <c r="H72" s="34">
        <v>0</v>
      </c>
      <c r="I72" s="3"/>
      <c r="J72" s="26">
        <v>10</v>
      </c>
      <c r="K72" s="3"/>
      <c r="L72" s="26">
        <v>12.5</v>
      </c>
      <c r="M72" s="5"/>
    </row>
    <row r="73" spans="1:13" ht="12.75">
      <c r="A73" s="3"/>
      <c r="B73" s="3"/>
      <c r="C73" s="3"/>
      <c r="D73" s="3"/>
      <c r="E73" s="3"/>
      <c r="F73" s="25"/>
      <c r="G73" s="3"/>
      <c r="H73" s="26"/>
      <c r="I73" s="3"/>
      <c r="J73" s="26"/>
      <c r="K73" s="3"/>
      <c r="L73" s="26"/>
      <c r="M73" s="5"/>
    </row>
    <row r="74" spans="1:13" ht="12.75">
      <c r="A74" s="3"/>
      <c r="B74" s="3" t="s">
        <v>10</v>
      </c>
      <c r="C74" s="3" t="s">
        <v>103</v>
      </c>
      <c r="D74" s="3"/>
      <c r="E74" s="3"/>
      <c r="F74" s="25" t="s">
        <v>106</v>
      </c>
      <c r="G74" s="3"/>
      <c r="H74" s="34">
        <v>0</v>
      </c>
      <c r="I74" s="3"/>
      <c r="J74" s="25" t="s">
        <v>106</v>
      </c>
      <c r="K74" s="3"/>
      <c r="L74" s="26" t="s">
        <v>105</v>
      </c>
      <c r="M74" s="5"/>
    </row>
    <row r="75" spans="1:13" ht="12.75">
      <c r="A75" s="3"/>
      <c r="B75" s="3"/>
      <c r="C75" s="3"/>
      <c r="D75" s="3"/>
      <c r="E75" s="3"/>
      <c r="F75" s="25"/>
      <c r="G75" s="3"/>
      <c r="H75" s="3"/>
      <c r="I75" s="3"/>
      <c r="J75" s="3"/>
      <c r="K75" s="3"/>
      <c r="L75" s="11" t="s">
        <v>107</v>
      </c>
      <c r="M75" s="5"/>
    </row>
    <row r="76" spans="1:13" ht="12.75">
      <c r="A76" s="3"/>
      <c r="B76" s="3"/>
      <c r="C76" s="3"/>
      <c r="D76" s="3"/>
      <c r="E76" s="3"/>
      <c r="F76" s="25"/>
      <c r="G76" s="3"/>
      <c r="H76" s="3"/>
      <c r="I76" s="3"/>
      <c r="J76" s="3"/>
      <c r="K76" s="3"/>
      <c r="L76" s="3"/>
      <c r="M76" s="5"/>
    </row>
    <row r="77" spans="1:13" ht="12.75">
      <c r="A77" s="3"/>
      <c r="B77" s="3"/>
      <c r="C77" s="3"/>
      <c r="D77" s="3"/>
      <c r="E77" s="3"/>
      <c r="F77" s="38" t="s">
        <v>109</v>
      </c>
      <c r="G77" s="38"/>
      <c r="H77" s="38"/>
      <c r="I77" s="5"/>
      <c r="J77" s="39" t="s">
        <v>110</v>
      </c>
      <c r="K77" s="39"/>
      <c r="L77" s="39"/>
      <c r="M77" s="5"/>
    </row>
    <row r="78" spans="1:13" ht="12.75">
      <c r="A78" s="3"/>
      <c r="B78" s="3"/>
      <c r="C78" s="3"/>
      <c r="D78" s="3"/>
      <c r="E78" s="3"/>
      <c r="F78" s="38" t="s">
        <v>6</v>
      </c>
      <c r="G78" s="38"/>
      <c r="H78" s="38"/>
      <c r="I78" s="5"/>
      <c r="J78" s="39" t="s">
        <v>104</v>
      </c>
      <c r="K78" s="39"/>
      <c r="L78" s="39"/>
      <c r="M78" s="5"/>
    </row>
    <row r="79" spans="1:12" ht="12.75">
      <c r="A79" s="3"/>
      <c r="B79" s="3"/>
      <c r="C79" s="3"/>
      <c r="D79" s="3"/>
      <c r="E79" s="3"/>
      <c r="F79" s="6"/>
      <c r="G79" s="3"/>
      <c r="H79" s="3"/>
      <c r="I79" s="3"/>
      <c r="J79" s="3"/>
      <c r="K79" s="3"/>
      <c r="L79" s="3"/>
    </row>
    <row r="80" spans="1:12" ht="12.75">
      <c r="A80" s="3">
        <v>5</v>
      </c>
      <c r="B80" s="3" t="s">
        <v>108</v>
      </c>
      <c r="C80" s="3"/>
      <c r="D80" s="3"/>
      <c r="E80" s="3"/>
      <c r="F80" s="40">
        <f>'CONSOL BS-SC'!E55</f>
        <v>2.3406285714285713</v>
      </c>
      <c r="G80" s="40"/>
      <c r="H80" s="40"/>
      <c r="I80" s="35"/>
      <c r="J80" s="40">
        <f>'CONSOL BS-SC'!G55</f>
        <v>2.1162285714285716</v>
      </c>
      <c r="K80" s="40"/>
      <c r="L80" s="40"/>
    </row>
    <row r="81" spans="1:12" ht="12.75">
      <c r="A81" s="3"/>
      <c r="B81" s="3"/>
      <c r="C81" s="3"/>
      <c r="D81" s="3"/>
      <c r="E81" s="3"/>
      <c r="F81" s="6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</sheetData>
  <mergeCells count="8">
    <mergeCell ref="F78:H78"/>
    <mergeCell ref="J78:L78"/>
    <mergeCell ref="F80:H80"/>
    <mergeCell ref="J80:L80"/>
    <mergeCell ref="F8:H8"/>
    <mergeCell ref="J8:L8"/>
    <mergeCell ref="F77:H77"/>
    <mergeCell ref="J77:L77"/>
  </mergeCells>
  <printOptions/>
  <pageMargins left="1" right="0.604807087" top="1.18110236220472" bottom="0.511811023622047" header="0" footer="0"/>
  <pageSetup horizontalDpi="180" verticalDpi="180" orientation="portrait" r:id="rId1"/>
  <rowBreaks count="1" manualBreakCount="1">
    <brk id="5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 Hong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Hong Berhad</dc:creator>
  <cp:keywords/>
  <dc:description/>
  <cp:lastModifiedBy>User</cp:lastModifiedBy>
  <cp:lastPrinted>2000-05-25T07:51:32Z</cp:lastPrinted>
  <dcterms:created xsi:type="dcterms:W3CDTF">2000-02-21T07:42:36Z</dcterms:created>
  <dcterms:modified xsi:type="dcterms:W3CDTF">2000-05-24T08:07:14Z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