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3990" activeTab="0"/>
  </bookViews>
  <sheets>
    <sheet name="PL" sheetId="1" r:id="rId1"/>
    <sheet name="BS" sheetId="2" r:id="rId2"/>
    <sheet name="Sheet3" sheetId="3" r:id="rId3"/>
    <sheet name="Sheet4" sheetId="4" r:id="rId4"/>
  </sheets>
  <definedNames>
    <definedName name="_xlnm.Print_Area" localSheetId="1">'BS'!$A$1:$G$51</definedName>
  </definedNames>
  <calcPr fullCalcOnLoad="1"/>
</workbook>
</file>

<file path=xl/sharedStrings.xml><?xml version="1.0" encoding="utf-8"?>
<sst xmlns="http://schemas.openxmlformats.org/spreadsheetml/2006/main" count="112" uniqueCount="92">
  <si>
    <t>LAY HONG BERHAD (107129-H)</t>
  </si>
  <si>
    <t>Incorporated in Malaysia</t>
  </si>
  <si>
    <t>CONSOLIDATED INCOME STATEMENT</t>
  </si>
  <si>
    <t>(a)</t>
  </si>
  <si>
    <t xml:space="preserve">Turnover </t>
  </si>
  <si>
    <t>(b)</t>
  </si>
  <si>
    <t>Investment income</t>
  </si>
  <si>
    <t>Other income including interest income</t>
  </si>
  <si>
    <t>QUARTER</t>
  </si>
  <si>
    <t>RM' 000</t>
  </si>
  <si>
    <t>(c)</t>
  </si>
  <si>
    <t>depreciation and amortisation, exceptional</t>
  </si>
  <si>
    <t xml:space="preserve">items, income tax, minority interests and </t>
  </si>
  <si>
    <t>extraordinary items</t>
  </si>
  <si>
    <t>Interest on borrowings</t>
  </si>
  <si>
    <t>Operating profit before interest on borrowings,</t>
  </si>
  <si>
    <t xml:space="preserve">Depreciation and amortisation </t>
  </si>
  <si>
    <t>(d)</t>
  </si>
  <si>
    <t>Exceptional items</t>
  </si>
  <si>
    <t>(e)</t>
  </si>
  <si>
    <t>Operating profit after interest on borrowings,</t>
  </si>
  <si>
    <t>interests and extraordinary items</t>
  </si>
  <si>
    <t>depreciation, amortisation and exceptional</t>
  </si>
  <si>
    <t xml:space="preserve">items, but before income tax, minority  </t>
  </si>
  <si>
    <t>(f)</t>
  </si>
  <si>
    <t>(g)</t>
  </si>
  <si>
    <t>Profit before taxation, minority interests and</t>
  </si>
  <si>
    <t>(h)</t>
  </si>
  <si>
    <t>Taxation</t>
  </si>
  <si>
    <t>(i)</t>
  </si>
  <si>
    <t>Profit after taxation before deducting</t>
  </si>
  <si>
    <t>minority interests</t>
  </si>
  <si>
    <t>(ii)</t>
  </si>
  <si>
    <t>Less minority interests</t>
  </si>
  <si>
    <t>(j)</t>
  </si>
  <si>
    <t xml:space="preserve">Profit after taxation attributable to members </t>
  </si>
  <si>
    <t>of the company</t>
  </si>
  <si>
    <t>(k)</t>
  </si>
  <si>
    <t>Extraordinary items</t>
  </si>
  <si>
    <t>(l)</t>
  </si>
  <si>
    <t xml:space="preserve">Profit after taxation and extraordinary items </t>
  </si>
  <si>
    <t>attributable to members of the company</t>
  </si>
  <si>
    <t>Fixed Assets</t>
  </si>
  <si>
    <t>Long Term Investments</t>
  </si>
  <si>
    <t>Current Assets</t>
  </si>
  <si>
    <t>Trade Debtors</t>
  </si>
  <si>
    <t>Stocks</t>
  </si>
  <si>
    <t>Current Liabilities</t>
  </si>
  <si>
    <t>Short Term Borrowings</t>
  </si>
  <si>
    <t>Trade Creditors</t>
  </si>
  <si>
    <t>Other Creditors</t>
  </si>
  <si>
    <t>Provision for Taxation</t>
  </si>
  <si>
    <t xml:space="preserve">Net Current Assets </t>
  </si>
  <si>
    <t>Shareholders' Funds</t>
  </si>
  <si>
    <t>Share Capital</t>
  </si>
  <si>
    <t>Reserves</t>
  </si>
  <si>
    <t>Revaluation Reserve</t>
  </si>
  <si>
    <t>Capital Reserve</t>
  </si>
  <si>
    <t>Minority Interests</t>
  </si>
  <si>
    <t>Long Term Borrowings</t>
  </si>
  <si>
    <t>Net Tangible Assets Per Share (sen)</t>
  </si>
  <si>
    <t>Reserve on Consolidation</t>
  </si>
  <si>
    <t>Share in the results of associated company</t>
  </si>
  <si>
    <t>Investment in Associated Company</t>
  </si>
  <si>
    <t xml:space="preserve">CURRENT </t>
  </si>
  <si>
    <t>The figures have not been audited</t>
  </si>
  <si>
    <t xml:space="preserve">to </t>
  </si>
  <si>
    <t>CUMULATIVE</t>
  </si>
  <si>
    <t>YEAR</t>
  </si>
  <si>
    <t xml:space="preserve">Earnings per share based on 2(j) above and  </t>
  </si>
  <si>
    <t>the number of ordinary shares in issue during</t>
  </si>
  <si>
    <t xml:space="preserve">the year of 17,500,000 (1998 : 17,500,000)(Sen) </t>
  </si>
  <si>
    <t>CONSOLIDATED BALANCE SHEET</t>
  </si>
  <si>
    <t>UNAUDITED</t>
  </si>
  <si>
    <t>Retained Profits</t>
  </si>
  <si>
    <t>Quarterly report on consolidated results for the 2nd financial quarter ended 30 September 1999</t>
  </si>
  <si>
    <t>as at 31/3/99</t>
  </si>
  <si>
    <t>FINANCIAL YEAR</t>
  </si>
  <si>
    <t>CURRENT QUARTER</t>
  </si>
  <si>
    <t>as at 30/09/1999</t>
  </si>
  <si>
    <t xml:space="preserve"> </t>
  </si>
  <si>
    <t>Goodwill Arising on Consolidation</t>
  </si>
  <si>
    <t>Proposed Dividend</t>
  </si>
  <si>
    <t>Deferred Taxation</t>
  </si>
  <si>
    <t>Other Debtors</t>
  </si>
  <si>
    <t>Cash &amp; Bank Balances</t>
  </si>
  <si>
    <t>Placements with Financial Institutions</t>
  </si>
  <si>
    <t xml:space="preserve">     PRECEDING </t>
  </si>
  <si>
    <t xml:space="preserve">  AUDITED </t>
  </si>
  <si>
    <t>30/9/99</t>
  </si>
  <si>
    <t>30/9/98</t>
  </si>
  <si>
    <t>-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</si>
</sst>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1" fillId="0" borderId="0" xfId="15" applyNumberFormat="1" applyFont="1" applyAlignment="1">
      <alignment/>
    </xf>
    <xf numFmtId="173" fontId="0" fillId="0" borderId="2" xfId="15" applyNumberFormat="1" applyBorder="1" applyAlignment="1">
      <alignment/>
    </xf>
    <xf numFmtId="43" fontId="0" fillId="0" borderId="0" xfId="15" applyNumberFormat="1" applyAlignment="1">
      <alignment/>
    </xf>
    <xf numFmtId="173" fontId="0" fillId="0" borderId="3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1" fillId="0" borderId="2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173" fontId="1" fillId="0" borderId="0" xfId="15" applyNumberFormat="1" applyFont="1" applyAlignment="1">
      <alignment horizontal="center"/>
    </xf>
    <xf numFmtId="0" fontId="0" fillId="0" borderId="0" xfId="0" applyAlignment="1">
      <alignment horizontal="right"/>
    </xf>
    <xf numFmtId="172" fontId="3" fillId="0" borderId="0" xfId="15" applyNumberFormat="1" applyFont="1" applyAlignment="1">
      <alignment/>
    </xf>
    <xf numFmtId="173" fontId="3" fillId="0" borderId="0" xfId="15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73" fontId="0" fillId="0" borderId="4" xfId="15" applyNumberForma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3" fontId="0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5">
      <selection activeCell="H37" sqref="H37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3.421875" style="0" customWidth="1"/>
    <col min="4" max="4" width="34.421875" style="0" customWidth="1"/>
    <col min="5" max="5" width="1.7109375" style="0" customWidth="1"/>
    <col min="6" max="6" width="11.00390625" style="0" customWidth="1"/>
    <col min="7" max="7" width="1.7109375" style="0" customWidth="1"/>
    <col min="8" max="8" width="11.00390625" style="0" bestFit="1" customWidth="1"/>
    <col min="9" max="9" width="1.7109375" style="0" customWidth="1"/>
    <col min="10" max="10" width="11.140625" style="0" customWidth="1"/>
  </cols>
  <sheetData>
    <row r="1" spans="1:4" ht="15">
      <c r="A1" s="17" t="s">
        <v>0</v>
      </c>
      <c r="B1" s="17"/>
      <c r="C1" s="17"/>
      <c r="D1" s="17"/>
    </row>
    <row r="2" ht="12.75">
      <c r="A2" t="s">
        <v>1</v>
      </c>
    </row>
    <row r="4" spans="1:9" ht="12.75">
      <c r="A4" s="19" t="s">
        <v>75</v>
      </c>
      <c r="B4" s="16"/>
      <c r="C4" s="16"/>
      <c r="D4" s="16"/>
      <c r="E4" s="16"/>
      <c r="F4" s="16"/>
      <c r="G4" s="16"/>
      <c r="H4" s="16"/>
      <c r="I4" s="16"/>
    </row>
    <row r="5" spans="1:9" ht="12.75">
      <c r="A5" s="2" t="s">
        <v>65</v>
      </c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10" ht="12.75">
      <c r="A7" s="16" t="s">
        <v>2</v>
      </c>
      <c r="B7" s="16"/>
      <c r="C7" s="16"/>
      <c r="D7" s="16"/>
      <c r="E7" s="2"/>
      <c r="F7" s="2"/>
      <c r="G7" s="2"/>
      <c r="H7" s="2"/>
      <c r="I7" s="2"/>
      <c r="J7" s="26" t="s">
        <v>87</v>
      </c>
    </row>
    <row r="8" spans="1:10" ht="12.75">
      <c r="A8" s="2"/>
      <c r="B8" s="2"/>
      <c r="C8" s="2"/>
      <c r="D8" s="2"/>
      <c r="E8" s="2"/>
      <c r="G8" s="2"/>
      <c r="H8" s="26" t="s">
        <v>64</v>
      </c>
      <c r="I8" s="29"/>
      <c r="J8" s="26" t="s">
        <v>68</v>
      </c>
    </row>
    <row r="9" spans="1:10" ht="12.75">
      <c r="A9" s="2"/>
      <c r="B9" s="2"/>
      <c r="C9" s="2"/>
      <c r="D9" s="2"/>
      <c r="E9" s="2"/>
      <c r="F9" s="26" t="s">
        <v>64</v>
      </c>
      <c r="G9" s="20"/>
      <c r="H9" s="26" t="s">
        <v>67</v>
      </c>
      <c r="I9" s="25"/>
      <c r="J9" s="26" t="s">
        <v>67</v>
      </c>
    </row>
    <row r="10" spans="1:10" ht="12.75">
      <c r="A10" s="2"/>
      <c r="B10" s="2"/>
      <c r="C10" s="2"/>
      <c r="D10" s="2"/>
      <c r="E10" s="2"/>
      <c r="F10" s="26" t="s">
        <v>8</v>
      </c>
      <c r="G10" s="20"/>
      <c r="H10" s="26" t="s">
        <v>8</v>
      </c>
      <c r="I10" s="25"/>
      <c r="J10" s="26" t="s">
        <v>8</v>
      </c>
    </row>
    <row r="11" spans="1:10" ht="12.75">
      <c r="A11" s="2"/>
      <c r="B11" s="2"/>
      <c r="C11" s="2"/>
      <c r="D11" s="2"/>
      <c r="E11" s="2"/>
      <c r="F11" s="27">
        <v>36167</v>
      </c>
      <c r="G11" s="2"/>
      <c r="H11" s="27">
        <v>36164</v>
      </c>
      <c r="I11" s="29"/>
      <c r="J11" s="27">
        <v>35799</v>
      </c>
    </row>
    <row r="12" spans="1:10" ht="9.75" customHeight="1">
      <c r="A12" s="2"/>
      <c r="B12" s="2"/>
      <c r="C12" s="2"/>
      <c r="D12" s="2"/>
      <c r="E12" s="2"/>
      <c r="F12" s="28" t="s">
        <v>66</v>
      </c>
      <c r="G12" s="2"/>
      <c r="H12" s="28" t="s">
        <v>66</v>
      </c>
      <c r="I12" s="29"/>
      <c r="J12" s="28" t="s">
        <v>66</v>
      </c>
    </row>
    <row r="13" spans="1:10" ht="12.75">
      <c r="A13" s="2"/>
      <c r="B13" s="2"/>
      <c r="C13" s="2"/>
      <c r="D13" s="2"/>
      <c r="E13" s="2"/>
      <c r="F13" s="27" t="s">
        <v>89</v>
      </c>
      <c r="G13" s="2"/>
      <c r="H13" s="27" t="s">
        <v>89</v>
      </c>
      <c r="I13" s="29"/>
      <c r="J13" s="27" t="s">
        <v>90</v>
      </c>
    </row>
    <row r="14" spans="1:10" ht="12.75">
      <c r="A14" s="2"/>
      <c r="B14" s="2"/>
      <c r="C14" s="2"/>
      <c r="D14" s="2"/>
      <c r="E14" s="2"/>
      <c r="F14" s="25" t="s">
        <v>9</v>
      </c>
      <c r="G14" s="18"/>
      <c r="H14" s="25" t="s">
        <v>9</v>
      </c>
      <c r="I14" s="25"/>
      <c r="J14" s="25" t="s">
        <v>9</v>
      </c>
    </row>
    <row r="15" spans="1:9" ht="9.7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10" ht="12.75">
      <c r="A16" s="2">
        <v>1</v>
      </c>
      <c r="B16" s="2" t="s">
        <v>3</v>
      </c>
      <c r="C16" s="2" t="s">
        <v>4</v>
      </c>
      <c r="D16" s="2"/>
      <c r="E16" s="2"/>
      <c r="F16" s="8">
        <v>20146</v>
      </c>
      <c r="G16" s="8"/>
      <c r="H16" s="8">
        <v>40369</v>
      </c>
      <c r="I16" s="8"/>
      <c r="J16" s="6">
        <v>35533</v>
      </c>
    </row>
    <row r="17" spans="1:10" ht="7.5" customHeight="1">
      <c r="A17" s="2"/>
      <c r="B17" s="2"/>
      <c r="C17" s="2"/>
      <c r="D17" s="2"/>
      <c r="E17" s="2"/>
      <c r="F17" s="8"/>
      <c r="G17" s="8"/>
      <c r="H17" s="8"/>
      <c r="I17" s="8"/>
      <c r="J17" s="6"/>
    </row>
    <row r="18" spans="1:10" ht="12.75">
      <c r="A18" s="2"/>
      <c r="B18" s="2" t="s">
        <v>5</v>
      </c>
      <c r="C18" s="2" t="s">
        <v>6</v>
      </c>
      <c r="D18" s="2"/>
      <c r="E18" s="2"/>
      <c r="F18" s="8">
        <v>3</v>
      </c>
      <c r="G18" s="8"/>
      <c r="H18" s="8">
        <v>10</v>
      </c>
      <c r="I18" s="8"/>
      <c r="J18" s="6">
        <v>15</v>
      </c>
    </row>
    <row r="19" spans="1:10" ht="7.5" customHeight="1">
      <c r="A19" s="2"/>
      <c r="B19" s="2"/>
      <c r="C19" s="2"/>
      <c r="D19" s="2"/>
      <c r="E19" s="2"/>
      <c r="F19" s="8"/>
      <c r="G19" s="8"/>
      <c r="H19" s="8"/>
      <c r="I19" s="8"/>
      <c r="J19" s="6"/>
    </row>
    <row r="20" spans="1:10" ht="12.75">
      <c r="A20" s="2"/>
      <c r="B20" s="2" t="s">
        <v>10</v>
      </c>
      <c r="C20" s="2" t="s">
        <v>7</v>
      </c>
      <c r="D20" s="2"/>
      <c r="E20" s="2"/>
      <c r="F20" s="8">
        <v>77</v>
      </c>
      <c r="G20" s="8"/>
      <c r="H20" s="8">
        <v>432</v>
      </c>
      <c r="I20" s="8"/>
      <c r="J20" s="6">
        <v>198</v>
      </c>
    </row>
    <row r="21" spans="1:10" ht="7.5" customHeight="1">
      <c r="A21" s="2"/>
      <c r="B21" s="2"/>
      <c r="C21" s="2"/>
      <c r="D21" s="2"/>
      <c r="E21" s="2"/>
      <c r="F21" s="8"/>
      <c r="G21" s="8"/>
      <c r="H21" s="8"/>
      <c r="I21" s="8"/>
      <c r="J21" s="6"/>
    </row>
    <row r="22" spans="1:10" ht="12.75">
      <c r="A22" s="2">
        <v>2</v>
      </c>
      <c r="B22" s="2" t="s">
        <v>3</v>
      </c>
      <c r="C22" s="2" t="s">
        <v>15</v>
      </c>
      <c r="D22" s="2"/>
      <c r="E22" s="2"/>
      <c r="F22" s="8">
        <f>F33-F29-F27-F31</f>
        <v>3051</v>
      </c>
      <c r="G22" s="8"/>
      <c r="H22" s="8">
        <f>H33-H29-H27-H31</f>
        <v>7033</v>
      </c>
      <c r="I22" s="8"/>
      <c r="J22" s="8">
        <v>3337</v>
      </c>
    </row>
    <row r="23" spans="1:10" ht="12.75">
      <c r="A23" s="2"/>
      <c r="B23" s="2"/>
      <c r="C23" s="2" t="s">
        <v>11</v>
      </c>
      <c r="D23" s="2"/>
      <c r="E23" s="2"/>
      <c r="F23" s="8"/>
      <c r="G23" s="8"/>
      <c r="H23" s="8"/>
      <c r="I23" s="8"/>
      <c r="J23" s="6"/>
    </row>
    <row r="24" spans="1:10" ht="12.75">
      <c r="A24" s="2"/>
      <c r="B24" s="2"/>
      <c r="C24" s="2" t="s">
        <v>12</v>
      </c>
      <c r="D24" s="2"/>
      <c r="E24" s="2"/>
      <c r="F24" s="8"/>
      <c r="G24" s="8"/>
      <c r="H24" s="8"/>
      <c r="I24" s="8"/>
      <c r="J24" s="6"/>
    </row>
    <row r="25" spans="1:10" ht="12.75">
      <c r="A25" s="2"/>
      <c r="B25" s="2"/>
      <c r="C25" s="2" t="s">
        <v>13</v>
      </c>
      <c r="D25" s="2"/>
      <c r="E25" s="2"/>
      <c r="F25" s="8"/>
      <c r="G25" s="8"/>
      <c r="H25" s="8"/>
      <c r="I25" s="8"/>
      <c r="J25" s="6"/>
    </row>
    <row r="26" spans="1:10" ht="7.5" customHeight="1">
      <c r="A26" s="2"/>
      <c r="B26" s="2"/>
      <c r="C26" s="2"/>
      <c r="D26" s="2"/>
      <c r="E26" s="2"/>
      <c r="F26" s="8"/>
      <c r="G26" s="8"/>
      <c r="H26" s="8"/>
      <c r="I26" s="8"/>
      <c r="J26" s="6"/>
    </row>
    <row r="27" spans="1:10" ht="12.75">
      <c r="A27" s="2"/>
      <c r="B27" s="2" t="s">
        <v>5</v>
      </c>
      <c r="C27" s="2" t="s">
        <v>14</v>
      </c>
      <c r="D27" s="2"/>
      <c r="E27" s="2"/>
      <c r="F27" s="8">
        <v>-86</v>
      </c>
      <c r="G27" s="8"/>
      <c r="H27" s="8">
        <v>-152</v>
      </c>
      <c r="I27" s="8"/>
      <c r="J27" s="6">
        <v>-209</v>
      </c>
    </row>
    <row r="28" spans="1:10" ht="7.5" customHeight="1">
      <c r="A28" s="2"/>
      <c r="B28" s="2"/>
      <c r="C28" s="2"/>
      <c r="D28" s="2"/>
      <c r="E28" s="2"/>
      <c r="F28" s="8"/>
      <c r="G28" s="8"/>
      <c r="H28" s="8"/>
      <c r="I28" s="8"/>
      <c r="J28" s="6"/>
    </row>
    <row r="29" spans="1:10" ht="12.75">
      <c r="A29" s="2"/>
      <c r="B29" s="2" t="s">
        <v>10</v>
      </c>
      <c r="C29" s="2" t="s">
        <v>16</v>
      </c>
      <c r="D29" s="2"/>
      <c r="E29" s="2"/>
      <c r="F29" s="8">
        <f>-768</f>
        <v>-768</v>
      </c>
      <c r="G29" s="8"/>
      <c r="H29" s="8">
        <f>-1495</f>
        <v>-1495</v>
      </c>
      <c r="I29" s="8"/>
      <c r="J29" s="6">
        <v>-1321</v>
      </c>
    </row>
    <row r="30" spans="1:10" ht="7.5" customHeight="1">
      <c r="A30" s="2"/>
      <c r="B30" s="2"/>
      <c r="C30" s="2"/>
      <c r="D30" s="2"/>
      <c r="E30" s="2"/>
      <c r="F30" s="8"/>
      <c r="G30" s="8"/>
      <c r="H30" s="8"/>
      <c r="I30" s="8"/>
      <c r="J30" s="6"/>
    </row>
    <row r="31" spans="1:10" ht="12.75">
      <c r="A31" s="2"/>
      <c r="B31" s="2" t="s">
        <v>17</v>
      </c>
      <c r="C31" s="2" t="s">
        <v>18</v>
      </c>
      <c r="D31" s="2"/>
      <c r="E31" s="2"/>
      <c r="F31" s="8">
        <v>0</v>
      </c>
      <c r="G31" s="8"/>
      <c r="H31" s="8">
        <v>0</v>
      </c>
      <c r="I31" s="8"/>
      <c r="J31" s="6">
        <v>0</v>
      </c>
    </row>
    <row r="32" spans="1:10" ht="7.5" customHeight="1">
      <c r="A32" s="2"/>
      <c r="B32" s="2"/>
      <c r="C32" s="2"/>
      <c r="D32" s="2"/>
      <c r="E32" s="2"/>
      <c r="F32" s="13"/>
      <c r="G32" s="8"/>
      <c r="H32" s="13"/>
      <c r="I32" s="8"/>
      <c r="J32" s="9"/>
    </row>
    <row r="33" spans="1:10" ht="12.75">
      <c r="A33" s="2"/>
      <c r="B33" s="2" t="s">
        <v>19</v>
      </c>
      <c r="C33" s="2" t="s">
        <v>20</v>
      </c>
      <c r="D33" s="2"/>
      <c r="E33" s="2"/>
      <c r="F33" s="8">
        <v>2197</v>
      </c>
      <c r="G33" s="8"/>
      <c r="H33" s="8">
        <f>8024-2638</f>
        <v>5386</v>
      </c>
      <c r="I33" s="8"/>
      <c r="J33" s="6">
        <f>2637-830</f>
        <v>1807</v>
      </c>
    </row>
    <row r="34" spans="1:10" ht="12.75">
      <c r="A34" s="2"/>
      <c r="B34" s="2"/>
      <c r="C34" s="2" t="s">
        <v>22</v>
      </c>
      <c r="D34" s="2"/>
      <c r="E34" s="2"/>
      <c r="F34" s="8"/>
      <c r="G34" s="8"/>
      <c r="H34" s="8"/>
      <c r="I34" s="8"/>
      <c r="J34" s="6"/>
    </row>
    <row r="35" spans="1:10" ht="12.75">
      <c r="A35" s="2"/>
      <c r="B35" s="2"/>
      <c r="C35" s="2" t="s">
        <v>23</v>
      </c>
      <c r="D35" s="2"/>
      <c r="E35" s="2"/>
      <c r="F35" s="8"/>
      <c r="G35" s="8"/>
      <c r="H35" s="8"/>
      <c r="I35" s="8"/>
      <c r="J35" s="6"/>
    </row>
    <row r="36" spans="1:10" ht="12.75">
      <c r="A36" s="2"/>
      <c r="B36" s="2"/>
      <c r="C36" s="2" t="s">
        <v>21</v>
      </c>
      <c r="D36" s="2"/>
      <c r="E36" s="2"/>
      <c r="F36" s="8" t="s">
        <v>80</v>
      </c>
      <c r="G36" s="8"/>
      <c r="H36" s="8"/>
      <c r="I36" s="8"/>
      <c r="J36" s="6"/>
    </row>
    <row r="37" spans="1:10" ht="7.5" customHeight="1">
      <c r="A37" s="2"/>
      <c r="B37" s="2"/>
      <c r="C37" s="2"/>
      <c r="D37" s="2"/>
      <c r="E37" s="2"/>
      <c r="F37" s="8"/>
      <c r="G37" s="8"/>
      <c r="H37" s="8"/>
      <c r="I37" s="8"/>
      <c r="J37" s="6"/>
    </row>
    <row r="38" spans="1:10" ht="12.75">
      <c r="A38" s="2"/>
      <c r="B38" s="2" t="s">
        <v>24</v>
      </c>
      <c r="C38" s="2" t="s">
        <v>62</v>
      </c>
      <c r="D38" s="2"/>
      <c r="E38" s="2"/>
      <c r="F38" s="8">
        <v>0</v>
      </c>
      <c r="G38" s="8"/>
      <c r="H38" s="8">
        <v>0</v>
      </c>
      <c r="I38" s="8"/>
      <c r="J38" s="6">
        <v>0</v>
      </c>
    </row>
    <row r="39" spans="1:10" ht="7.5" customHeight="1">
      <c r="A39" s="2"/>
      <c r="B39" s="2"/>
      <c r="C39" s="2"/>
      <c r="D39" s="2"/>
      <c r="E39" s="2"/>
      <c r="F39" s="13"/>
      <c r="G39" s="8"/>
      <c r="H39" s="13"/>
      <c r="I39" s="8"/>
      <c r="J39" s="9"/>
    </row>
    <row r="40" spans="1:10" ht="12.75">
      <c r="A40" s="2"/>
      <c r="B40" s="2" t="s">
        <v>25</v>
      </c>
      <c r="C40" s="2" t="s">
        <v>26</v>
      </c>
      <c r="D40" s="2"/>
      <c r="E40" s="2"/>
      <c r="F40" s="6">
        <f>SUM(F33:F39)</f>
        <v>2197</v>
      </c>
      <c r="G40" s="8"/>
      <c r="H40" s="6">
        <f>SUM(H33:H39)</f>
        <v>5386</v>
      </c>
      <c r="I40" s="8"/>
      <c r="J40" s="6">
        <f>SUM(J33:J39)</f>
        <v>1807</v>
      </c>
    </row>
    <row r="41" spans="1:10" ht="12.75">
      <c r="A41" s="2"/>
      <c r="B41" s="2"/>
      <c r="C41" s="2" t="s">
        <v>13</v>
      </c>
      <c r="D41" s="2"/>
      <c r="E41" s="2"/>
      <c r="F41" s="8"/>
      <c r="G41" s="8"/>
      <c r="H41" s="8"/>
      <c r="I41" s="8"/>
      <c r="J41" s="6"/>
    </row>
    <row r="42" spans="1:10" ht="7.5" customHeight="1">
      <c r="A42" s="2"/>
      <c r="B42" s="2"/>
      <c r="C42" s="2"/>
      <c r="D42" s="2"/>
      <c r="E42" s="2"/>
      <c r="F42" s="8"/>
      <c r="G42" s="8"/>
      <c r="H42" s="8"/>
      <c r="I42" s="8"/>
      <c r="J42" s="6"/>
    </row>
    <row r="43" spans="1:10" ht="12.75">
      <c r="A43" s="2"/>
      <c r="B43" s="2" t="s">
        <v>27</v>
      </c>
      <c r="C43" s="2" t="s">
        <v>28</v>
      </c>
      <c r="D43" s="2"/>
      <c r="E43" s="2"/>
      <c r="F43" s="8">
        <v>283</v>
      </c>
      <c r="G43" s="8"/>
      <c r="H43" s="8">
        <v>800</v>
      </c>
      <c r="I43" s="8"/>
      <c r="J43" s="6">
        <v>0</v>
      </c>
    </row>
    <row r="44" spans="1:10" ht="7.5" customHeight="1">
      <c r="A44" s="2"/>
      <c r="B44" s="2"/>
      <c r="C44" s="2"/>
      <c r="D44" s="2"/>
      <c r="E44" s="2"/>
      <c r="F44" s="13"/>
      <c r="G44" s="8"/>
      <c r="H44" s="13"/>
      <c r="I44" s="8"/>
      <c r="J44" s="9"/>
    </row>
    <row r="45" spans="1:10" ht="12.75">
      <c r="A45" s="2"/>
      <c r="B45" s="1" t="s">
        <v>29</v>
      </c>
      <c r="C45" s="1" t="s">
        <v>29</v>
      </c>
      <c r="D45" s="2" t="s">
        <v>30</v>
      </c>
      <c r="E45" s="2"/>
      <c r="F45" s="6">
        <f>F40-F43</f>
        <v>1914</v>
      </c>
      <c r="G45" s="8"/>
      <c r="H45" s="6">
        <f>H40-H43</f>
        <v>4586</v>
      </c>
      <c r="I45" s="8"/>
      <c r="J45" s="6">
        <f>J40-J43</f>
        <v>1807</v>
      </c>
    </row>
    <row r="46" spans="1:10" ht="12.75">
      <c r="A46" s="2"/>
      <c r="B46" s="2"/>
      <c r="C46" s="2"/>
      <c r="D46" s="2" t="s">
        <v>31</v>
      </c>
      <c r="E46" s="2"/>
      <c r="F46" s="8"/>
      <c r="G46" s="8"/>
      <c r="H46" s="8"/>
      <c r="I46" s="8"/>
      <c r="J46" s="6"/>
    </row>
    <row r="47" spans="1:10" ht="12.75">
      <c r="A47" s="2"/>
      <c r="B47" s="2"/>
      <c r="C47" s="2" t="s">
        <v>32</v>
      </c>
      <c r="D47" s="2" t="s">
        <v>33</v>
      </c>
      <c r="E47" s="2"/>
      <c r="F47" s="8">
        <v>-280</v>
      </c>
      <c r="G47" s="8"/>
      <c r="H47" s="8">
        <v>-547</v>
      </c>
      <c r="I47" s="8"/>
      <c r="J47" s="6">
        <f>-209+415</f>
        <v>206</v>
      </c>
    </row>
    <row r="48" spans="1:10" ht="7.5" customHeight="1">
      <c r="A48" s="2"/>
      <c r="B48" s="2"/>
      <c r="C48" s="2"/>
      <c r="D48" s="2"/>
      <c r="E48" s="2"/>
      <c r="F48" s="8"/>
      <c r="G48" s="8"/>
      <c r="H48" s="8"/>
      <c r="I48" s="8"/>
      <c r="J48" s="9"/>
    </row>
    <row r="49" spans="1:10" ht="12.75">
      <c r="A49" s="2"/>
      <c r="B49" s="2" t="s">
        <v>34</v>
      </c>
      <c r="C49" s="2" t="s">
        <v>35</v>
      </c>
      <c r="D49" s="2"/>
      <c r="E49" s="2"/>
      <c r="F49" s="7">
        <f>F45+F47</f>
        <v>1634</v>
      </c>
      <c r="G49" s="8"/>
      <c r="H49" s="7">
        <f>H45+H47</f>
        <v>4039</v>
      </c>
      <c r="I49" s="8"/>
      <c r="J49" s="7">
        <f>J45+J47</f>
        <v>2013</v>
      </c>
    </row>
    <row r="50" spans="1:10" ht="12.75">
      <c r="A50" s="2"/>
      <c r="B50" s="2"/>
      <c r="C50" s="2" t="s">
        <v>36</v>
      </c>
      <c r="D50" s="2"/>
      <c r="E50" s="2"/>
      <c r="F50" s="8"/>
      <c r="G50" s="8"/>
      <c r="H50" s="8"/>
      <c r="I50" s="8"/>
      <c r="J50" s="6"/>
    </row>
    <row r="51" spans="1:10" ht="7.5" customHeight="1">
      <c r="A51" s="2"/>
      <c r="B51" s="2"/>
      <c r="C51" s="2"/>
      <c r="D51" s="2"/>
      <c r="E51" s="2"/>
      <c r="F51" s="8"/>
      <c r="G51" s="8"/>
      <c r="H51" s="8"/>
      <c r="I51" s="8"/>
      <c r="J51" s="6"/>
    </row>
    <row r="52" spans="1:10" ht="12.75">
      <c r="A52" s="2"/>
      <c r="B52" s="2" t="s">
        <v>37</v>
      </c>
      <c r="C52" s="1" t="s">
        <v>29</v>
      </c>
      <c r="D52" s="2" t="s">
        <v>38</v>
      </c>
      <c r="E52" s="2"/>
      <c r="F52" s="8">
        <v>0</v>
      </c>
      <c r="G52" s="8"/>
      <c r="H52" s="8">
        <v>0</v>
      </c>
      <c r="I52" s="8"/>
      <c r="J52" s="6">
        <v>0</v>
      </c>
    </row>
    <row r="53" spans="1:10" ht="7.5" customHeight="1">
      <c r="A53" s="2"/>
      <c r="B53" s="2"/>
      <c r="C53" s="2"/>
      <c r="D53" s="2"/>
      <c r="E53" s="2"/>
      <c r="F53" s="8"/>
      <c r="G53" s="8"/>
      <c r="H53" s="8"/>
      <c r="I53" s="8"/>
      <c r="J53" s="6"/>
    </row>
    <row r="54" spans="1:10" ht="12.75">
      <c r="A54" s="2"/>
      <c r="B54" s="2" t="s">
        <v>39</v>
      </c>
      <c r="C54" s="2" t="s">
        <v>40</v>
      </c>
      <c r="D54" s="2"/>
      <c r="E54" s="2"/>
      <c r="F54" s="24">
        <f>F49</f>
        <v>1634</v>
      </c>
      <c r="G54" s="8"/>
      <c r="H54" s="24">
        <f>H49</f>
        <v>4039</v>
      </c>
      <c r="I54" s="8"/>
      <c r="J54" s="24">
        <f>J49</f>
        <v>2013</v>
      </c>
    </row>
    <row r="55" spans="1:10" ht="12.75">
      <c r="A55" s="2"/>
      <c r="B55" s="2"/>
      <c r="C55" s="2" t="s">
        <v>41</v>
      </c>
      <c r="D55" s="2"/>
      <c r="E55" s="2"/>
      <c r="F55" s="8"/>
      <c r="G55" s="8"/>
      <c r="H55" s="8"/>
      <c r="I55" s="8"/>
      <c r="J55" s="6"/>
    </row>
    <row r="56" spans="1:10" ht="7.5" customHeight="1">
      <c r="A56" s="2"/>
      <c r="B56" s="2"/>
      <c r="C56" s="2"/>
      <c r="D56" s="2"/>
      <c r="E56" s="2"/>
      <c r="F56" s="21"/>
      <c r="G56" s="8"/>
      <c r="H56" s="8"/>
      <c r="I56" s="8"/>
      <c r="J56" s="6"/>
    </row>
    <row r="57" spans="1:10" ht="12.75">
      <c r="A57" s="2">
        <v>3</v>
      </c>
      <c r="B57" s="2" t="s">
        <v>3</v>
      </c>
      <c r="C57" s="2" t="s">
        <v>69</v>
      </c>
      <c r="D57" s="2"/>
      <c r="E57" s="2"/>
      <c r="F57" s="3"/>
      <c r="G57" s="8"/>
      <c r="H57" s="3"/>
      <c r="I57" s="8"/>
      <c r="J57" s="3"/>
    </row>
    <row r="58" spans="1:10" ht="12.75">
      <c r="A58" s="2"/>
      <c r="B58" s="2"/>
      <c r="C58" s="2" t="s">
        <v>70</v>
      </c>
      <c r="D58" s="2"/>
      <c r="E58" s="2"/>
      <c r="F58" s="23">
        <f>F54/17500*100</f>
        <v>9.337142857142858</v>
      </c>
      <c r="G58" s="8"/>
      <c r="H58" s="23">
        <f>H54/17500*100</f>
        <v>23.080000000000002</v>
      </c>
      <c r="I58" s="8"/>
      <c r="J58" s="23">
        <f>J54/17500*100</f>
        <v>11.502857142857142</v>
      </c>
    </row>
    <row r="59" spans="1:10" ht="12.75">
      <c r="A59" s="2"/>
      <c r="B59" s="2"/>
      <c r="C59" s="2" t="s">
        <v>71</v>
      </c>
      <c r="D59" s="2"/>
      <c r="E59" s="2"/>
      <c r="F59" s="8"/>
      <c r="G59" s="8"/>
      <c r="H59" s="8"/>
      <c r="I59" s="8"/>
      <c r="J59" s="6"/>
    </row>
    <row r="60" spans="1:10" ht="12.75">
      <c r="A60" s="2"/>
      <c r="B60" s="2"/>
      <c r="C60" s="2"/>
      <c r="D60" s="2"/>
      <c r="E60" s="2"/>
      <c r="F60" s="8"/>
      <c r="G60" s="8"/>
      <c r="H60" s="8"/>
      <c r="I60" s="8"/>
      <c r="J60" s="6"/>
    </row>
    <row r="61" spans="1:10" ht="12.75">
      <c r="A61" s="2"/>
      <c r="B61" s="2"/>
      <c r="C61" s="2"/>
      <c r="D61" s="2"/>
      <c r="E61" s="2"/>
      <c r="F61" s="8"/>
      <c r="G61" s="8"/>
      <c r="H61" s="8"/>
      <c r="I61" s="8"/>
      <c r="J61" s="6"/>
    </row>
    <row r="62" spans="1:10" ht="12.75">
      <c r="A62" s="2"/>
      <c r="B62" s="2"/>
      <c r="C62" s="2"/>
      <c r="D62" s="2"/>
      <c r="E62" s="2"/>
      <c r="F62" s="8"/>
      <c r="G62" s="8"/>
      <c r="H62" s="8"/>
      <c r="I62" s="8"/>
      <c r="J62" s="6"/>
    </row>
    <row r="63" spans="1:10" ht="12.75">
      <c r="A63" s="2"/>
      <c r="B63" s="2"/>
      <c r="C63" s="2"/>
      <c r="D63" s="2"/>
      <c r="E63" s="2"/>
      <c r="F63" s="8"/>
      <c r="G63" s="8"/>
      <c r="H63" s="8"/>
      <c r="I63" s="8"/>
      <c r="J63" s="6"/>
    </row>
    <row r="64" spans="1:10" ht="12.75">
      <c r="A64" s="2"/>
      <c r="B64" s="2"/>
      <c r="C64" s="2"/>
      <c r="D64" s="2"/>
      <c r="E64" s="2"/>
      <c r="F64" s="8"/>
      <c r="G64" s="8"/>
      <c r="H64" s="8"/>
      <c r="I64" s="8"/>
      <c r="J64" s="6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</sheetData>
  <printOptions/>
  <pageMargins left="0.75" right="0.75" top="0.5" bottom="0.5" header="0" footer="0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C8" sqref="C8"/>
    </sheetView>
  </sheetViews>
  <sheetFormatPr defaultColWidth="9.140625" defaultRowHeight="12.75"/>
  <cols>
    <col min="1" max="1" width="4.7109375" style="0" customWidth="1"/>
    <col min="2" max="2" width="3.140625" style="0" customWidth="1"/>
    <col min="3" max="3" width="31.421875" style="0" customWidth="1"/>
    <col min="4" max="4" width="7.7109375" style="0" customWidth="1"/>
    <col min="5" max="5" width="9.421875" style="0" customWidth="1"/>
    <col min="6" max="6" width="8.8515625" style="0" customWidth="1"/>
    <col min="7" max="7" width="10.57421875" style="0" customWidth="1"/>
    <col min="8" max="8" width="11.140625" style="0" customWidth="1"/>
  </cols>
  <sheetData>
    <row r="1" ht="15">
      <c r="A1" s="17" t="s">
        <v>0</v>
      </c>
    </row>
    <row r="2" ht="12.75">
      <c r="A2" t="s">
        <v>1</v>
      </c>
    </row>
    <row r="4" ht="12.75">
      <c r="A4" s="16" t="s">
        <v>72</v>
      </c>
    </row>
    <row r="5" spans="4:8" ht="12.75">
      <c r="D5" s="15"/>
      <c r="E5" s="34" t="s">
        <v>73</v>
      </c>
      <c r="F5" s="31"/>
      <c r="G5" s="26" t="s">
        <v>88</v>
      </c>
      <c r="H5" s="3"/>
    </row>
    <row r="6" spans="4:8" ht="12.75">
      <c r="D6" s="14"/>
      <c r="E6" s="26" t="s">
        <v>78</v>
      </c>
      <c r="F6" s="31"/>
      <c r="G6" s="26" t="s">
        <v>77</v>
      </c>
      <c r="H6" s="3"/>
    </row>
    <row r="7" spans="1:8" ht="12.75">
      <c r="A7" s="4"/>
      <c r="E7" s="33" t="s">
        <v>79</v>
      </c>
      <c r="F7" s="22"/>
      <c r="G7" s="32" t="s">
        <v>76</v>
      </c>
      <c r="H7" s="3"/>
    </row>
    <row r="8" spans="1:8" ht="13.5" customHeight="1">
      <c r="A8" s="4"/>
      <c r="E8" s="32" t="s">
        <v>9</v>
      </c>
      <c r="F8" s="22"/>
      <c r="G8" s="32" t="s">
        <v>9</v>
      </c>
      <c r="H8" s="3"/>
    </row>
    <row r="9" ht="10.5" customHeight="1">
      <c r="A9" s="4"/>
    </row>
    <row r="10" spans="1:8" ht="12.75">
      <c r="A10" s="35">
        <v>1</v>
      </c>
      <c r="B10" t="s">
        <v>42</v>
      </c>
      <c r="E10" s="6">
        <v>36607</v>
      </c>
      <c r="F10" s="6"/>
      <c r="G10" s="6">
        <v>36301</v>
      </c>
      <c r="H10" s="6"/>
    </row>
    <row r="11" spans="1:8" ht="12.75">
      <c r="A11" s="35">
        <v>2</v>
      </c>
      <c r="B11" t="s">
        <v>63</v>
      </c>
      <c r="E11" s="6">
        <v>200</v>
      </c>
      <c r="F11" s="6"/>
      <c r="G11" s="36" t="s">
        <v>91</v>
      </c>
      <c r="H11" s="6"/>
    </row>
    <row r="12" spans="1:8" ht="12.75">
      <c r="A12" s="35">
        <v>3</v>
      </c>
      <c r="B12" t="s">
        <v>43</v>
      </c>
      <c r="E12" s="6">
        <f>633-E11</f>
        <v>433</v>
      </c>
      <c r="F12" s="6"/>
      <c r="G12" s="6">
        <v>658</v>
      </c>
      <c r="H12" s="6"/>
    </row>
    <row r="13" spans="1:8" ht="12.75">
      <c r="A13" s="35">
        <v>4</v>
      </c>
      <c r="B13" t="s">
        <v>81</v>
      </c>
      <c r="E13" s="6">
        <v>1993</v>
      </c>
      <c r="F13" s="6"/>
      <c r="G13" s="6">
        <v>1993</v>
      </c>
      <c r="H13" s="6"/>
    </row>
    <row r="14" spans="1:8" ht="12.75">
      <c r="A14" s="5"/>
      <c r="E14" s="6"/>
      <c r="F14" s="6"/>
      <c r="G14" s="6"/>
      <c r="H14" s="6"/>
    </row>
    <row r="15" spans="1:8" ht="12.75">
      <c r="A15" s="35">
        <v>5</v>
      </c>
      <c r="B15" t="s">
        <v>44</v>
      </c>
      <c r="E15" s="6"/>
      <c r="F15" s="6"/>
      <c r="G15" s="6"/>
      <c r="H15" s="6"/>
    </row>
    <row r="16" spans="1:8" ht="12.75">
      <c r="A16" s="5"/>
      <c r="C16" t="s">
        <v>46</v>
      </c>
      <c r="E16" s="6">
        <v>13354</v>
      </c>
      <c r="F16" s="6"/>
      <c r="G16" s="6">
        <v>12584</v>
      </c>
      <c r="H16" s="6"/>
    </row>
    <row r="17" spans="1:8" ht="12.75">
      <c r="A17" s="5"/>
      <c r="C17" t="s">
        <v>45</v>
      </c>
      <c r="E17" s="6">
        <v>9291</v>
      </c>
      <c r="F17" s="6"/>
      <c r="G17" s="6">
        <v>7544</v>
      </c>
      <c r="H17" s="6"/>
    </row>
    <row r="18" spans="1:8" ht="12.75">
      <c r="A18" s="5"/>
      <c r="C18" t="s">
        <v>86</v>
      </c>
      <c r="E18" s="6">
        <v>6281</v>
      </c>
      <c r="F18" s="6"/>
      <c r="G18" s="6">
        <v>2023</v>
      </c>
      <c r="H18" s="6"/>
    </row>
    <row r="19" spans="1:8" ht="12.75">
      <c r="A19" s="5"/>
      <c r="C19" t="s">
        <v>85</v>
      </c>
      <c r="E19" s="6">
        <v>427</v>
      </c>
      <c r="F19" s="6"/>
      <c r="G19" s="6">
        <v>261</v>
      </c>
      <c r="H19" s="6"/>
    </row>
    <row r="20" spans="1:8" ht="12.75">
      <c r="A20" s="5"/>
      <c r="C20" t="s">
        <v>84</v>
      </c>
      <c r="E20" s="6">
        <v>791</v>
      </c>
      <c r="F20" s="6"/>
      <c r="G20" s="6">
        <v>1506</v>
      </c>
      <c r="H20" s="6"/>
    </row>
    <row r="21" spans="1:8" ht="12.75">
      <c r="A21" s="5"/>
      <c r="E21" s="7">
        <f>SUM(E16:E20)</f>
        <v>30144</v>
      </c>
      <c r="F21" s="6"/>
      <c r="G21" s="7">
        <f>SUM(G16:G20)</f>
        <v>23918</v>
      </c>
      <c r="H21" s="12"/>
    </row>
    <row r="22" spans="1:8" ht="12.75">
      <c r="A22" s="35">
        <v>6</v>
      </c>
      <c r="B22" t="s">
        <v>47</v>
      </c>
      <c r="E22" s="6"/>
      <c r="F22" s="6"/>
      <c r="G22" s="6"/>
      <c r="H22" s="6"/>
    </row>
    <row r="23" spans="1:8" ht="12.75">
      <c r="A23" s="5"/>
      <c r="C23" t="s">
        <v>48</v>
      </c>
      <c r="E23" s="6">
        <v>7932</v>
      </c>
      <c r="F23" s="6"/>
      <c r="G23" s="6">
        <v>3772</v>
      </c>
      <c r="H23" s="6"/>
    </row>
    <row r="24" spans="1:8" ht="12.75">
      <c r="A24" s="5"/>
      <c r="C24" t="s">
        <v>49</v>
      </c>
      <c r="E24" s="6">
        <v>3754</v>
      </c>
      <c r="F24" s="6"/>
      <c r="G24" s="6">
        <v>6132</v>
      </c>
      <c r="H24" s="6"/>
    </row>
    <row r="25" spans="1:8" ht="12.75">
      <c r="A25" s="5"/>
      <c r="C25" t="s">
        <v>50</v>
      </c>
      <c r="E25" s="6">
        <f>3312+400+40</f>
        <v>3752</v>
      </c>
      <c r="F25" s="6"/>
      <c r="G25" s="6">
        <f>3399+15</f>
        <v>3414</v>
      </c>
      <c r="H25" s="6"/>
    </row>
    <row r="26" spans="1:8" ht="12.75">
      <c r="A26" s="5"/>
      <c r="C26" t="s">
        <v>51</v>
      </c>
      <c r="E26" s="6">
        <v>1055</v>
      </c>
      <c r="F26" s="6"/>
      <c r="G26" s="6">
        <v>965</v>
      </c>
      <c r="H26" s="6"/>
    </row>
    <row r="27" spans="1:8" ht="12.75">
      <c r="A27" s="5"/>
      <c r="C27" t="s">
        <v>82</v>
      </c>
      <c r="E27" s="6">
        <v>1575</v>
      </c>
      <c r="F27" s="6"/>
      <c r="G27" s="6">
        <v>1575</v>
      </c>
      <c r="H27" s="6"/>
    </row>
    <row r="28" spans="1:8" ht="12.75">
      <c r="A28" s="5"/>
      <c r="E28" s="7">
        <f>SUM(E23:E27)</f>
        <v>18068</v>
      </c>
      <c r="F28" s="6"/>
      <c r="G28" s="7">
        <f>SUM(G23:G27)</f>
        <v>15858</v>
      </c>
      <c r="H28" s="12"/>
    </row>
    <row r="29" spans="1:8" ht="12.75">
      <c r="A29" s="5"/>
      <c r="E29" s="6"/>
      <c r="F29" s="6"/>
      <c r="G29" s="6"/>
      <c r="H29" s="6"/>
    </row>
    <row r="30" spans="1:8" ht="12.75">
      <c r="A30" s="35">
        <v>7</v>
      </c>
      <c r="B30" t="s">
        <v>52</v>
      </c>
      <c r="E30" s="6">
        <f>E21-E28</f>
        <v>12076</v>
      </c>
      <c r="F30" s="6"/>
      <c r="G30" s="6">
        <f>G21-G28</f>
        <v>8060</v>
      </c>
      <c r="H30" s="6"/>
    </row>
    <row r="31" spans="1:8" ht="12.75">
      <c r="A31" s="5"/>
      <c r="E31" s="6"/>
      <c r="F31" s="6"/>
      <c r="G31" s="6"/>
      <c r="H31" s="6"/>
    </row>
    <row r="32" spans="1:8" ht="13.5" thickBot="1">
      <c r="A32" s="5"/>
      <c r="E32" s="30">
        <f>E30+E10+E11+E12+E13</f>
        <v>51309</v>
      </c>
      <c r="F32" s="6"/>
      <c r="G32" s="30" t="e">
        <f>G30+G10+G11+G12+G13</f>
        <v>#VALUE!</v>
      </c>
      <c r="H32" s="12"/>
    </row>
    <row r="33" spans="1:8" ht="12.75">
      <c r="A33" s="35">
        <v>8</v>
      </c>
      <c r="B33" t="s">
        <v>53</v>
      </c>
      <c r="E33" s="6"/>
      <c r="F33" s="6"/>
      <c r="G33" s="6"/>
      <c r="H33" s="6"/>
    </row>
    <row r="34" spans="1:8" ht="6.75" customHeight="1">
      <c r="A34" s="5"/>
      <c r="E34" s="6"/>
      <c r="F34" s="6"/>
      <c r="G34" s="6"/>
      <c r="H34" s="6"/>
    </row>
    <row r="35" spans="1:8" ht="12.75">
      <c r="A35" s="5"/>
      <c r="B35" t="s">
        <v>54</v>
      </c>
      <c r="E35" s="6">
        <v>17500</v>
      </c>
      <c r="F35" s="6"/>
      <c r="G35" s="6">
        <v>17500</v>
      </c>
      <c r="H35" s="6"/>
    </row>
    <row r="36" spans="1:8" ht="12.75">
      <c r="A36" s="5"/>
      <c r="B36" t="s">
        <v>55</v>
      </c>
      <c r="E36" s="6"/>
      <c r="F36" s="6"/>
      <c r="G36" s="6"/>
      <c r="H36" s="6"/>
    </row>
    <row r="37" spans="1:8" ht="12.75">
      <c r="A37" s="5"/>
      <c r="C37" t="s">
        <v>56</v>
      </c>
      <c r="E37" s="6">
        <v>143</v>
      </c>
      <c r="F37" s="6"/>
      <c r="G37" s="6">
        <v>143</v>
      </c>
      <c r="H37" s="6"/>
    </row>
    <row r="38" spans="1:8" ht="12.75">
      <c r="A38" s="5"/>
      <c r="C38" t="s">
        <v>57</v>
      </c>
      <c r="E38" s="6">
        <v>539</v>
      </c>
      <c r="F38" s="6"/>
      <c r="G38" s="6">
        <v>539</v>
      </c>
      <c r="H38" s="6"/>
    </row>
    <row r="39" spans="1:8" ht="12.75">
      <c r="A39" s="5"/>
      <c r="C39" t="s">
        <v>61</v>
      </c>
      <c r="E39" s="6">
        <v>363</v>
      </c>
      <c r="F39" s="6"/>
      <c r="G39" s="6">
        <v>363</v>
      </c>
      <c r="H39" s="6"/>
    </row>
    <row r="40" spans="1:8" ht="12.75">
      <c r="A40" s="5"/>
      <c r="C40" t="s">
        <v>74</v>
      </c>
      <c r="E40" s="6">
        <v>24522</v>
      </c>
      <c r="F40" s="6"/>
      <c r="G40" s="6">
        <v>20482</v>
      </c>
      <c r="H40" s="6"/>
    </row>
    <row r="41" spans="1:8" ht="12.75">
      <c r="A41" s="5"/>
      <c r="E41" s="11">
        <f>SUM(E35:E40)</f>
        <v>43067</v>
      </c>
      <c r="F41" s="6"/>
      <c r="G41" s="11">
        <f>SUM(G35:G40)</f>
        <v>39027</v>
      </c>
      <c r="H41" s="12"/>
    </row>
    <row r="42" spans="1:8" ht="12.75">
      <c r="A42" s="5"/>
      <c r="E42" s="12"/>
      <c r="F42" s="12"/>
      <c r="G42" s="12"/>
      <c r="H42" s="12"/>
    </row>
    <row r="43" spans="1:8" ht="12.75">
      <c r="A43" s="35">
        <v>9</v>
      </c>
      <c r="B43" t="s">
        <v>58</v>
      </c>
      <c r="E43" s="6">
        <v>2647</v>
      </c>
      <c r="F43" s="6"/>
      <c r="G43" s="6">
        <v>2101</v>
      </c>
      <c r="H43" s="6"/>
    </row>
    <row r="44" spans="1:8" ht="12.75">
      <c r="A44" s="2"/>
      <c r="E44" s="6"/>
      <c r="F44" s="6"/>
      <c r="G44" s="6"/>
      <c r="H44" s="6"/>
    </row>
    <row r="45" spans="1:8" ht="12.75">
      <c r="A45" s="35">
        <v>10</v>
      </c>
      <c r="B45" t="s">
        <v>59</v>
      </c>
      <c r="E45" s="6">
        <f>1368</f>
        <v>1368</v>
      </c>
      <c r="F45" s="6"/>
      <c r="G45" s="6">
        <f>1657</f>
        <v>1657</v>
      </c>
      <c r="H45" s="6"/>
    </row>
    <row r="46" spans="1:8" ht="12.75">
      <c r="A46" s="5"/>
      <c r="E46" s="6"/>
      <c r="F46" s="6"/>
      <c r="G46" s="6"/>
      <c r="H46" s="6"/>
    </row>
    <row r="47" spans="1:8" ht="12.75">
      <c r="A47" s="35">
        <v>11</v>
      </c>
      <c r="B47" t="s">
        <v>83</v>
      </c>
      <c r="E47" s="6">
        <v>4227</v>
      </c>
      <c r="F47" s="6"/>
      <c r="G47" s="6">
        <v>4227</v>
      </c>
      <c r="H47" s="6"/>
    </row>
    <row r="48" spans="1:8" ht="12.75">
      <c r="A48" s="5"/>
      <c r="E48" s="6"/>
      <c r="F48" s="6"/>
      <c r="G48" s="6"/>
      <c r="H48" s="6"/>
    </row>
    <row r="49" spans="1:8" ht="13.5" thickBot="1">
      <c r="A49" s="5"/>
      <c r="E49" s="30">
        <f>SUM(E41:E47)</f>
        <v>51309</v>
      </c>
      <c r="F49" s="6"/>
      <c r="G49" s="30">
        <f>SUM(G41:G47)</f>
        <v>47012</v>
      </c>
      <c r="H49" s="12"/>
    </row>
    <row r="50" spans="1:8" ht="12.75">
      <c r="A50" s="5"/>
      <c r="E50" s="6"/>
      <c r="F50" s="6"/>
      <c r="G50" s="6"/>
      <c r="H50" s="6"/>
    </row>
    <row r="51" spans="1:8" ht="12.75">
      <c r="A51" s="35">
        <v>12</v>
      </c>
      <c r="B51" t="s">
        <v>60</v>
      </c>
      <c r="E51" s="10">
        <f>E41/17500</f>
        <v>2.4609714285714284</v>
      </c>
      <c r="F51" s="6"/>
      <c r="G51" s="10">
        <f>G41/17500</f>
        <v>2.2301142857142855</v>
      </c>
      <c r="H51" s="10"/>
    </row>
    <row r="52" spans="1:8" ht="12.75">
      <c r="A52" s="5"/>
      <c r="E52" s="6"/>
      <c r="F52" s="6"/>
      <c r="G52" s="6"/>
      <c r="H52" s="6"/>
    </row>
    <row r="53" spans="1:8" ht="12.75">
      <c r="A53" s="2"/>
      <c r="E53" s="6"/>
      <c r="F53" s="6"/>
      <c r="G53" s="6"/>
      <c r="H53" s="6"/>
    </row>
    <row r="54" spans="1:8" ht="12.75">
      <c r="A54" s="2"/>
      <c r="E54" s="6"/>
      <c r="F54" s="6"/>
      <c r="G54" s="6"/>
      <c r="H54" s="6"/>
    </row>
    <row r="55" spans="1:8" ht="12.75">
      <c r="A55" s="2"/>
      <c r="E55" s="6"/>
      <c r="F55" s="6"/>
      <c r="G55" s="6"/>
      <c r="H55" s="6"/>
    </row>
    <row r="56" spans="1:8" ht="12.75">
      <c r="A56" s="2"/>
      <c r="E56" s="6"/>
      <c r="F56" s="6"/>
      <c r="G56" s="6"/>
      <c r="H56" s="6"/>
    </row>
    <row r="57" spans="5:8" ht="12.75">
      <c r="E57" s="6"/>
      <c r="F57" s="6"/>
      <c r="G57" s="6"/>
      <c r="H57" s="6"/>
    </row>
    <row r="58" spans="5:8" ht="12.75">
      <c r="E58" s="6"/>
      <c r="F58" s="6"/>
      <c r="G58" s="6"/>
      <c r="H58" s="6"/>
    </row>
    <row r="59" spans="5:8" ht="12.75">
      <c r="E59" s="6"/>
      <c r="F59" s="6"/>
      <c r="G59" s="6"/>
      <c r="H59" s="6"/>
    </row>
    <row r="60" spans="5:8" ht="12.75">
      <c r="E60" s="6"/>
      <c r="F60" s="6"/>
      <c r="G60" s="6"/>
      <c r="H60" s="6"/>
    </row>
    <row r="61" spans="5:8" ht="12.75">
      <c r="E61" s="6"/>
      <c r="F61" s="6"/>
      <c r="G61" s="6"/>
      <c r="H61" s="6"/>
    </row>
  </sheetData>
  <printOptions/>
  <pageMargins left="0.75" right="0.75" top="0.5" bottom="0.5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Lay Hong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Cheim</dc:creator>
  <cp:keywords/>
  <dc:description/>
  <cp:lastModifiedBy>User</cp:lastModifiedBy>
  <cp:lastPrinted>1999-11-26T07:41:30Z</cp:lastPrinted>
  <dcterms:created xsi:type="dcterms:W3CDTF">1999-10-12T07:15:43Z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