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336" yWindow="65431" windowWidth="9720" windowHeight="7320" activeTab="2"/>
  </bookViews>
  <sheets>
    <sheet name="B.S" sheetId="1" r:id="rId1"/>
    <sheet name="PL" sheetId="2" r:id="rId2"/>
    <sheet name="NOTES" sheetId="3" r:id="rId3"/>
  </sheets>
  <definedNames>
    <definedName name="_xlnm.Print_Area" localSheetId="0">'B.S'!$A$1:$H$64</definedName>
    <definedName name="_xlnm.Print_Area" localSheetId="2">'NOTES'!$A$1:$K$192</definedName>
    <definedName name="_xlnm.Print_Area" localSheetId="1">'PL'!$A$1:$J$57</definedName>
  </definedNames>
  <calcPr calcMode="manual" fullCalcOnLoad="1" calcCompleted="0" calcOnSave="0" iterate="1" iterateCount="1" iterateDelta="0"/>
</workbook>
</file>

<file path=xl/sharedStrings.xml><?xml version="1.0" encoding="utf-8"?>
<sst xmlns="http://schemas.openxmlformats.org/spreadsheetml/2006/main" count="331" uniqueCount="277">
  <si>
    <t>CONSOLIDATED BALANCE SHEET</t>
  </si>
  <si>
    <t>As At 30 September 2000</t>
  </si>
  <si>
    <t>Unaudited</t>
  </si>
  <si>
    <t>Audited</t>
  </si>
  <si>
    <t>As At End of</t>
  </si>
  <si>
    <t>As At Preceding</t>
  </si>
  <si>
    <t>Current Quarter</t>
  </si>
  <si>
    <t>Financial Year End</t>
  </si>
  <si>
    <t>30/06/2000</t>
  </si>
  <si>
    <t>RM'000</t>
  </si>
  <si>
    <t>ASSETS EMPLOYED</t>
  </si>
  <si>
    <t>FIXED ASSETS</t>
  </si>
  <si>
    <t>PROPERTY DEVELOPMENT EXPENDITURE</t>
  </si>
  <si>
    <t>INVESTMENT IN ASSOCIATED COMPANIES</t>
  </si>
  <si>
    <t>INVESTMENT IN JOINT VENTURES</t>
  </si>
  <si>
    <t>INVESTMENT PROPERTIES</t>
  </si>
  <si>
    <t>LONG-TERM INVESTMENTS</t>
  </si>
  <si>
    <t>INTANGIBLE ASSETS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</si>
  <si>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</si>
  <si>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</si>
  <si>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</si>
  <si>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</si>
  <si>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</si>
  <si>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</si>
  <si>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</si>
  <si>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</si>
  <si>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creditors, provisions and accruals</t>
  </si>
  <si>
    <t>Lease and hire-purchase creditors</t>
  </si>
  <si>
    <t>Amounts due to directors</t>
  </si>
  <si>
    <t>Bank borrowings</t>
  </si>
  <si>
    <t>Provision for taxation</t>
  </si>
  <si>
    <t>Proposed dividend</t>
  </si>
  <si>
    <t>NET CURRENT ASSETS/(LIABILITIES)</t>
  </si>
  <si>
    <t>EXPENDITURE CARRIED FORWARD</t>
  </si>
  <si>
    <t>FINANCED BY</t>
  </si>
  <si>
    <t>SHARE CAPITAL</t>
  </si>
  <si>
    <t>RESERVES</t>
  </si>
  <si>
    <t>Share premium</t>
  </si>
  <si>
    <t>Revaluation reserve</t>
  </si>
  <si>
    <t>Capital reserve</t>
  </si>
  <si>
    <t>Exchange Fluctuation</t>
  </si>
  <si>
    <t>Retained profits</t>
  </si>
  <si>
    <t>SHAREHOLDERS' FUNDS</t>
  </si>
  <si>
    <t>MINORITY INTERESTS</t>
  </si>
  <si>
    <t>LONG-TERM BORROWINGS</t>
  </si>
  <si>
    <t>OTHER LONG-TERM LIABILITIES</t>
  </si>
  <si>
    <t>Net Tangible Assets per Share (sen)</t>
  </si>
  <si>
    <t>BONIA CORPORATION BERHAD</t>
  </si>
  <si>
    <t>(COMPANY NO. 223934-T)</t>
  </si>
  <si>
    <t>[Incorporated in Malaysia]</t>
  </si>
  <si>
    <t>CONSOLIDATED INCOME STATEMENT</t>
  </si>
  <si>
    <t>For The Period Ending 30 September 2000</t>
  </si>
  <si>
    <t>Individual Quarter</t>
  </si>
  <si>
    <t>Cumulative Quarter</t>
  </si>
  <si>
    <t>Preceding Year</t>
  </si>
  <si>
    <t>Current Year</t>
  </si>
  <si>
    <t>Corresponding</t>
  </si>
  <si>
    <t>Quarter</t>
  </si>
  <si>
    <t>To-Date</t>
  </si>
  <si>
    <t>Period</t>
  </si>
  <si>
    <t>(a)</t>
  </si>
  <si>
    <t>Turnover</t>
  </si>
  <si>
    <t>(b)</t>
  </si>
  <si>
    <t>Investment income</t>
  </si>
  <si>
    <t>(c)</t>
  </si>
  <si>
    <t>Other income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</si>
  <si>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</si>
  <si>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</si>
  <si>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</si>
  <si>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</si>
  <si>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</si>
  <si>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</si>
  <si>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</si>
  <si>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</si>
  <si>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</si>
  <si>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</si>
  <si>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</si>
  <si>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 and exceptional items</t>
  </si>
  <si>
    <t>but before income tax, minority</t>
  </si>
  <si>
    <t>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</si>
  <si>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</si>
  <si>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</si>
  <si>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</si>
  <si>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</si>
  <si>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</si>
  <si>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</si>
  <si>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</si>
  <si>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</si>
  <si>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</si>
  <si>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</si>
  <si>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</si>
  <si>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Less: Minority interests</t>
  </si>
  <si>
    <t>(j)</t>
  </si>
  <si>
    <t>Profit/(Loss) after taxation attributable</t>
  </si>
  <si>
    <t>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</si>
  <si>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</si>
  <si>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</si>
  <si>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</si>
  <si>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</si>
  <si>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</si>
  <si>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</si>
  <si>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</t>
  </si>
  <si>
    <t>extraordinary items attributable to</t>
  </si>
  <si>
    <t>Earnings per share based on 2(j)</t>
  </si>
  <si>
    <t>above after deducting any provision</t>
  </si>
  <si>
    <t>for preference dividends, if any:-</t>
  </si>
  <si>
    <t>Basic (based on 33,300,000 ordinary</t>
  </si>
  <si>
    <t>shares) [sen]</t>
  </si>
  <si>
    <t>Fully diluted (based on 33,300,000 ordinary</t>
  </si>
  <si>
    <t>NOTES TO THE ACCOUNTS</t>
  </si>
  <si>
    <t>30 September 2000</t>
  </si>
  <si>
    <t>01.</t>
  </si>
  <si>
    <t>ACCOUNTING POLICIES</t>
  </si>
  <si>
    <t>The accounts of the Group are prepared using the same accounting policies, method of computation</t>
  </si>
  <si>
    <t>and basis of consolidation as compared with those used in the preparation of the most recent annual</t>
  </si>
  <si>
    <t>financial statements.</t>
  </si>
  <si>
    <t>02.</t>
  </si>
  <si>
    <t>EXCEPTIONAL ITEM</t>
  </si>
  <si>
    <t>There was no exceptional item for the financial period under review.</t>
  </si>
  <si>
    <t>03.</t>
  </si>
  <si>
    <t>EXTRAORDINARY ITEM</t>
  </si>
  <si>
    <t>There was no extraordinary item for the financial period under review.</t>
  </si>
  <si>
    <t>04.</t>
  </si>
  <si>
    <t>TAXATION</t>
  </si>
  <si>
    <t>Taxation comprises of:-</t>
  </si>
  <si>
    <t>INDIVIDUAL QUARTER</t>
  </si>
  <si>
    <t>CUMULATIVE QUARTER</t>
  </si>
  <si>
    <t>Provision for taxation:-</t>
  </si>
  <si>
    <t>-</t>
  </si>
  <si>
    <t>Current year</t>
  </si>
  <si>
    <t>(Over)/Under provision in prior year</t>
  </si>
  <si>
    <t>Transfer from deferred taxation</t>
  </si>
  <si>
    <t>05.</t>
  </si>
  <si>
    <t>PRE-ACQUISITION PROFITS OR LOSSES</t>
  </si>
  <si>
    <t>There was no pre-acquisition profits or losses for the financial period under review.</t>
  </si>
  <si>
    <t>06.</t>
  </si>
  <si>
    <t>PROFIT ON SALE OF INVESTMENTS AND/OR PROPERTIES</t>
  </si>
  <si>
    <t>There was no profit on sale of investments and/or properties for the financial period under review.</t>
  </si>
  <si>
    <t>07.</t>
  </si>
  <si>
    <t>QUOTED SECURITIES</t>
  </si>
  <si>
    <t>There were no purchases or disposals of quoted securities for the financial period under review.</t>
  </si>
  <si>
    <t>08.</t>
  </si>
  <si>
    <t>CHANGES IN THE COMPOSITION OF THE GROUP</t>
  </si>
  <si>
    <t>On 29 June 2000, the Board of Directors of the Company announced the acquisition of 100,000 issued</t>
  </si>
  <si>
    <t>and fully paid-up ordinary shares of RM1.00 each representing 100% equity interest in De Marts Marketing</t>
  </si>
  <si>
    <t>Sdn Bhd for a total cash consideration of RM100,000. The acquisition was completed during the</t>
  </si>
  <si>
    <t>financial period under review.</t>
  </si>
  <si>
    <t>09.</t>
  </si>
  <si>
    <t>STATUS OF THE CORPORATE PROPOSALS</t>
  </si>
  <si>
    <t>On 7 October 1999, an Extraordinary General Meeting (EGM) was convened and the shareholders of</t>
  </si>
  <si>
    <t>Bonia Corporation Berhad ("BCB") had approved all the following proposals:-</t>
  </si>
  <si>
    <t>Proposed joint venture between Pasti Anggun Sdn Bhd ("PASB"), a 70% subsidiary of BCB and</t>
  </si>
  <si>
    <t>Connaught Heights Sdn Bhd ("CHSB") to develop part of the land measuring approximately</t>
  </si>
  <si>
    <t>15.346 acres held under Geran 2962, Lot no. 18112, Mukim of Petaling, Daerah Kuala Lumpur for</t>
  </si>
  <si>
    <t>a total consideration of RM16.0 million to be satisfied by RM14.2 million cash and RM1.8 million</t>
  </si>
  <si>
    <t>by way of allotment of units of apartments.</t>
  </si>
  <si>
    <t>Proposed disposal of part of the land measuring approximately 1.01 acres held under Geran</t>
  </si>
  <si>
    <t>2962, Lot no. 18112, Mukim of Petaling, Daerah Kuala Lumpur by PASB to Project Malaysia Sdn</t>
  </si>
  <si>
    <t>Bhd ("PMSB") for a cash consideration of RM5.13 million.</t>
  </si>
  <si>
    <t>Proposed Rights Issue of 13,320,000 new ordinary shares of RM1.00 each on the basis of two (2)</t>
  </si>
  <si>
    <t>new ordinary shares for every three (3) existing ordinary shares held at an issue price of RM1.00</t>
  </si>
  <si>
    <t>per new ordinary share.</t>
  </si>
  <si>
    <t>As of to-date, the proposal (a) above have not been completed pending the approvals from the relevant</t>
  </si>
  <si>
    <t>authorities. The proposal (b) has been terminated due to non-compliance of the conditions precedent</t>
  </si>
  <si>
    <t>in the Sale and Purchase Agreement, as per announcement made to the KLSE on 21 July 2000. The</t>
  </si>
  <si>
    <t>proposed Rights Issue had been completed on 22 December 1999 and the 13,320,000 new ordinary</t>
  </si>
  <si>
    <t>shares was listed on the KLSE Second Board on 19 January 2000.</t>
  </si>
  <si>
    <t>On 21 August 2000, an Extraordinary General Meeting (EGM) was convened and the shareholders of</t>
  </si>
  <si>
    <t>Bonia Corporation Berhad ("BCB") had approved the following proposal:-</t>
  </si>
  <si>
    <t>Proposed disposal of part of the land measuring approximately 199,288 square feet held under</t>
  </si>
  <si>
    <t>Geran 2962, Lot No. 18112, Mukim of Petaling, Daerah Kuala Lumpur by Pasti Anggun Sdn Bhd</t>
  </si>
  <si>
    <t>("PASB") to Kuasa Mantap Sdn Bhd ("KMSB") for a cash consideration of RM19,928,000.</t>
  </si>
  <si>
    <t>authorities.</t>
  </si>
  <si>
    <t>10.</t>
  </si>
  <si>
    <t>SEASONAL/CYCLICAL FACTORS</t>
  </si>
  <si>
    <t>The business operations of the Group are generally dependent on the Malaysian economy, consumer</t>
  </si>
  <si>
    <t>confidence and Government support, as well as the major festive seasons.</t>
  </si>
  <si>
    <t>11.</t>
  </si>
  <si>
    <t>CHANGES IN SHARE CAPITAL</t>
  </si>
  <si>
    <t>The paid-up share capital of the Company was increased to 33,300,000 on 22 December 1999 by</t>
  </si>
  <si>
    <t>issuance of 13,320,000 new ordinary shares pursuant to the Rights Issue.</t>
  </si>
  <si>
    <t>There were no issuances and repayment of debt and equity securities, share buy-backs, share</t>
  </si>
  <si>
    <t>cancellations, shares held as treasury shares and resale of treasury shares for the current financial</t>
  </si>
  <si>
    <t>period-to-date.</t>
  </si>
  <si>
    <t>12.</t>
  </si>
  <si>
    <t>GROUP BORROWINGS AND DEBTS SECURITIES</t>
  </si>
  <si>
    <t>The total Group borrowings and debts securities as at 30 September 2000 are as follows:-</t>
  </si>
  <si>
    <t>Short-Term</t>
  </si>
  <si>
    <t>Long-Term</t>
  </si>
  <si>
    <t>Borrowings</t>
  </si>
  <si>
    <t>Secured</t>
  </si>
  <si>
    <t>Bank overdrafts</t>
  </si>
  <si>
    <t>Bankers' acceptances</t>
  </si>
  <si>
    <t>Revolving credits</t>
  </si>
  <si>
    <t>Term loans</t>
  </si>
  <si>
    <t>Unsecured</t>
  </si>
  <si>
    <t>Trust receipts</t>
  </si>
  <si>
    <t>Total</t>
  </si>
  <si>
    <t>13.</t>
  </si>
  <si>
    <t>CONTINGENT LIABILITIES</t>
  </si>
  <si>
    <t>The contingent liabilities of the Group as at 30 September 2000 comprise of corporate guarantee</t>
  </si>
  <si>
    <t>given to financial institutions for credit facilities granted to certain subsidiary companies; the amount</t>
  </si>
  <si>
    <t>utilised by these subsidiaries amounted to RM33.9 million.</t>
  </si>
  <si>
    <t>14.</t>
  </si>
  <si>
    <t>OFF BALANCE SHEET FINANCIAL INSTRUMENTS</t>
  </si>
  <si>
    <t>The Group does not have any financial instruments with off balance sheet risk as at 17 November 2000</t>
  </si>
  <si>
    <t>the latest practical date which is not earlier than 7 (seven) days from the date of issue of this</t>
  </si>
  <si>
    <t>quarterly report.</t>
  </si>
  <si>
    <t>15.</t>
  </si>
  <si>
    <t>MATERIAL LITIGATION</t>
  </si>
  <si>
    <t>The Group does not engaged in any material litigation as at 17 November 2000, the latest practicable</t>
  </si>
  <si>
    <t>date which is not earlier than 7 (seven) days from the date of issue of this quarterly report.</t>
  </si>
  <si>
    <t>16.</t>
  </si>
  <si>
    <t>SEGMENTAL REPORTING</t>
  </si>
  <si>
    <t>Profit/(Loss)</t>
  </si>
  <si>
    <t>Before</t>
  </si>
  <si>
    <t>Assets</t>
  </si>
  <si>
    <t>Employed</t>
  </si>
  <si>
    <t>Major segment by industry</t>
  </si>
  <si>
    <t>Trading</t>
  </si>
  <si>
    <t>Manufacturing</t>
  </si>
  <si>
    <t>Ataly, LB</t>
  </si>
  <si>
    <t>Investment and property development</t>
  </si>
  <si>
    <t>CBH,BCB Prop,LP,BCB</t>
  </si>
  <si>
    <t>Major segment by geographical region</t>
  </si>
  <si>
    <t>Malaysia</t>
  </si>
  <si>
    <t>Singapore</t>
  </si>
  <si>
    <t>AW</t>
  </si>
  <si>
    <t>17.</t>
  </si>
  <si>
    <t>MATERIAL CHANGES IN THE PROFIT BEFORE TAXATION</t>
  </si>
  <si>
    <t>No material changes in the profit/(loss) before taxation for the quarter reported on as compared with</t>
  </si>
  <si>
    <t>the preceding quarter.</t>
  </si>
  <si>
    <t>18.</t>
  </si>
  <si>
    <t>REVIEW OF PERFORMANCE OF THE COMPANY AND ITS SUBSIDIARIES</t>
  </si>
  <si>
    <t>The Malaysian economy recorded a strong Gross Domestic Product (GDP) growth of 8.8% in the second</t>
  </si>
  <si>
    <t>quarter ended June 2000. The improvement in the Malaysian economy has boosted consumer</t>
  </si>
  <si>
    <t>confidence and stimulated domestic consumption. One of the main driving forces within the Malaysian</t>
  </si>
  <si>
    <t>economic growth is from private consumption where it is estimated to have increased by 9.5% for the</t>
  </si>
  <si>
    <t>year 2000.</t>
  </si>
  <si>
    <t>The Group's businesses have benefited from the improvement in the economy and the retail market</t>
  </si>
  <si>
    <t>coupled with festive seasons and Government's effort to promote Malaysia as a shopping 'paradise',</t>
  </si>
  <si>
    <t>enabling it to register a profit before taxation of RM1.794 million for the first quarter ending</t>
  </si>
  <si>
    <t>30 September 2000.</t>
  </si>
  <si>
    <t>The higher tax charge of the Group for the financial period under review was due mainly to operating</t>
  </si>
  <si>
    <t>losses of certain subsidiary companies for which no Group relief is available.</t>
  </si>
  <si>
    <t>In the opinion of the Directors, the results of the current financial period under review have not been</t>
  </si>
  <si>
    <t>affected by any transaction or event of a material or unusual nature. There has not arisen any</t>
  </si>
  <si>
    <t>significant trend or event of a material and unusual nature, which would affect substantially the results</t>
  </si>
  <si>
    <t>and the operations of the Group, between the date up to which the report refers and the date of this</t>
  </si>
  <si>
    <t>announcement.</t>
  </si>
  <si>
    <t>19.</t>
  </si>
  <si>
    <t>CURRENT YEAR PROSPECTS</t>
  </si>
  <si>
    <t>With the much improved Malaysian economy coupled with the Government's extensive effort</t>
  </si>
  <si>
    <t>to promote Malaysia as one of the tourist destination and shopping 'haven', the retail market is expected to</t>
  </si>
  <si>
    <t>improve further with higher consumer spending. Barring unforeseen circumstances, the Board of</t>
  </si>
  <si>
    <t>Directors armed with excellent products, brand positioning, extensive research and development and</t>
  </si>
  <si>
    <t>years of retail management skills, expects the performance of the Group to be more favourable for the</t>
  </si>
  <si>
    <t>current financial year with much better results.</t>
  </si>
  <si>
    <t>20.</t>
  </si>
  <si>
    <t>VARIANCE FROM PROFIT FORECAST</t>
  </si>
  <si>
    <t>The explanatory notes for any variance in actual profit from forecast profit for the year will be duly</t>
  </si>
  <si>
    <t>incorporated in the announcement of results for the final quarter, if applicable.</t>
  </si>
  <si>
    <t>The Company did not provide any profit guarantee during the period under review.</t>
  </si>
  <si>
    <t>21.</t>
  </si>
  <si>
    <t>DIVIDEND</t>
  </si>
  <si>
    <t>The shareholders approved the first and final dividend of 3% (1999: 1%) per ordinary share, less 28%</t>
  </si>
  <si>
    <t>income tax for the financial year ended 30 June 2000 at the Annual General Meeting (AGM) held on</t>
  </si>
  <si>
    <t>22.</t>
  </si>
  <si>
    <t>YEAR 2000 ("Y2K") READINESS</t>
  </si>
  <si>
    <t>As at 30 September 2000, the Group's computer systems and applications function properly and without</t>
  </si>
  <si>
    <t>interruption.</t>
  </si>
  <si>
    <t>By Order of the Board,</t>
  </si>
  <si>
    <t>TEOH KOK JONG</t>
  </si>
  <si>
    <t>Company Secretary</t>
  </si>
  <si>
    <t>Kuala Lumpur</t>
  </si>
  <si>
    <t>17 November 2000</t>
  </si>
  <si>
    <t>16 November 2000. No dividend is recommended for the quarter ended 30 September 2000.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</si>
</sst>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"/>
    <numFmt numFmtId="165" formatCode="#,##0.0"/>
    <numFmt numFmtId="166" formatCode="#,##0.0000"/>
    <numFmt numFmtId="167" formatCode="0.0%"/>
    <numFmt numFmtId="168" formatCode="dd/mm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3"/>
      <color indexed="8"/>
      <name val="CG Omega"/>
      <family val="0"/>
    </font>
    <font>
      <sz val="11"/>
      <name val="Arial"/>
      <family val="0"/>
    </font>
    <font>
      <b/>
      <sz val="15"/>
      <name val="Arial"/>
      <family val="0"/>
    </font>
    <font>
      <b/>
      <sz val="12"/>
      <color indexed="12"/>
      <name val="Times New Roman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  <font>
      <sz val="9"/>
      <name val="Arial"/>
      <family val="0"/>
    </font>
    <font>
      <u val="single"/>
      <sz val="12"/>
      <name val="Arial"/>
      <family val="0"/>
    </font>
    <font>
      <b/>
      <sz val="13"/>
      <name val="CG Omeg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</cellStyleXfs>
  <cellXfs count="91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0" fontId="0" fillId="0" borderId="2" xfId="0" applyAlignment="1">
      <alignment/>
    </xf>
    <xf numFmtId="3" fontId="0" fillId="0" borderId="2" xfId="0" applyNumberFormat="1" applyFont="1" applyAlignment="1">
      <alignment/>
    </xf>
    <xf numFmtId="3" fontId="0" fillId="0" borderId="3" xfId="0" applyNumberFormat="1" applyAlignment="1">
      <alignment/>
    </xf>
    <xf numFmtId="3" fontId="0" fillId="0" borderId="4" xfId="0" applyNumberFormat="1" applyAlignment="1">
      <alignment/>
    </xf>
    <xf numFmtId="0" fontId="0" fillId="0" borderId="4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4" xfId="0" applyNumberFormat="1" applyFont="1" applyAlignment="1">
      <alignment horizontal="centerContinuous"/>
    </xf>
    <xf numFmtId="0" fontId="0" fillId="0" borderId="5" xfId="0" applyAlignment="1">
      <alignment/>
    </xf>
    <xf numFmtId="0" fontId="12" fillId="0" borderId="0" xfId="0" applyNumberFormat="1" applyFont="1" applyAlignment="1">
      <alignment/>
    </xf>
    <xf numFmtId="0" fontId="5" fillId="0" borderId="6" xfId="0" applyNumberFormat="1" applyFont="1" applyAlignment="1">
      <alignment horizontal="center"/>
    </xf>
    <xf numFmtId="0" fontId="5" fillId="0" borderId="7" xfId="0" applyNumberFormat="1" applyFont="1" applyAlignment="1">
      <alignment horizontal="center"/>
    </xf>
    <xf numFmtId="0" fontId="5" fillId="0" borderId="5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0" fillId="0" borderId="5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8" xfId="0" applyFont="1" applyAlignment="1">
      <alignment/>
    </xf>
    <xf numFmtId="0" fontId="0" fillId="0" borderId="1" xfId="0" applyFont="1" applyAlignment="1">
      <alignment/>
    </xf>
    <xf numFmtId="0" fontId="0" fillId="0" borderId="5" xfId="0" applyFont="1" applyAlignment="1">
      <alignment/>
    </xf>
    <xf numFmtId="0" fontId="0" fillId="0" borderId="2" xfId="0" applyFont="1" applyAlignment="1">
      <alignment/>
    </xf>
    <xf numFmtId="0" fontId="5" fillId="0" borderId="0" xfId="0" applyNumberFormat="1" applyFont="1" applyAlignment="1">
      <alignment/>
    </xf>
    <xf numFmtId="4" fontId="14" fillId="0" borderId="5" xfId="0" applyNumberFormat="1" applyFont="1" applyAlignment="1">
      <alignment/>
    </xf>
    <xf numFmtId="4" fontId="0" fillId="0" borderId="2" xfId="0" applyNumberFormat="1" applyFont="1" applyAlignment="1">
      <alignment/>
    </xf>
    <xf numFmtId="0" fontId="14" fillId="0" borderId="5" xfId="0" applyFont="1" applyAlignment="1">
      <alignment/>
    </xf>
    <xf numFmtId="165" fontId="0" fillId="0" borderId="2" xfId="0" applyNumberFormat="1" applyFont="1" applyAlignment="1">
      <alignment/>
    </xf>
    <xf numFmtId="0" fontId="5" fillId="0" borderId="0" xfId="0" applyFont="1" applyAlignment="1">
      <alignment horizontal="center"/>
    </xf>
    <xf numFmtId="165" fontId="0" fillId="0" borderId="2" xfId="0" applyNumberFormat="1" applyFont="1" applyAlignment="1">
      <alignment horizontal="center"/>
    </xf>
    <xf numFmtId="4" fontId="0" fillId="0" borderId="5" xfId="0" applyNumberFormat="1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6" xfId="0" applyNumberFormat="1" applyFont="1" applyAlignment="1">
      <alignment horizontal="centerContinuous"/>
    </xf>
    <xf numFmtId="0" fontId="15" fillId="0" borderId="8" xfId="0" applyNumberFormat="1" applyFont="1" applyAlignment="1">
      <alignment horizontal="center"/>
    </xf>
    <xf numFmtId="0" fontId="15" fillId="0" borderId="1" xfId="0" applyNumberFormat="1" applyFont="1" applyAlignment="1">
      <alignment horizontal="center"/>
    </xf>
    <xf numFmtId="3" fontId="0" fillId="0" borderId="5" xfId="0" applyNumberFormat="1" applyAlignment="1">
      <alignment/>
    </xf>
    <xf numFmtId="3" fontId="14" fillId="0" borderId="5" xfId="0" applyNumberFormat="1" applyFont="1" applyAlignment="1">
      <alignment/>
    </xf>
    <xf numFmtId="3" fontId="14" fillId="0" borderId="2" xfId="0" applyNumberFormat="1" applyFont="1" applyAlignment="1">
      <alignment/>
    </xf>
    <xf numFmtId="3" fontId="0" fillId="0" borderId="8" xfId="0" applyNumberFormat="1" applyAlignment="1">
      <alignment/>
    </xf>
    <xf numFmtId="0" fontId="0" fillId="0" borderId="4" xfId="0" applyNumberFormat="1" applyAlignment="1">
      <alignment/>
    </xf>
    <xf numFmtId="0" fontId="16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7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4" fontId="13" fillId="0" borderId="5" xfId="0" applyNumberFormat="1" applyFont="1" applyAlignment="1">
      <alignment horizontal="center"/>
    </xf>
    <xf numFmtId="14" fontId="14" fillId="0" borderId="2" xfId="0" applyNumberFormat="1" applyFont="1" applyAlignment="1">
      <alignment horizontal="center"/>
    </xf>
    <xf numFmtId="14" fontId="0" fillId="0" borderId="5" xfId="0" applyNumberFormat="1" applyFont="1" applyAlignment="1">
      <alignment horizontal="right"/>
    </xf>
    <xf numFmtId="14" fontId="13" fillId="0" borderId="2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Continuous"/>
    </xf>
    <xf numFmtId="0" fontId="0" fillId="0" borderId="9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3" fontId="0" fillId="0" borderId="2" xfId="0" applyNumberFormat="1" applyFont="1" applyAlignment="1">
      <alignment horizontal="right"/>
    </xf>
    <xf numFmtId="0" fontId="0" fillId="0" borderId="0" xfId="0" applyNumberFormat="1" applyAlignment="1">
      <alignment horizontal="left"/>
    </xf>
  </cellXfs>
  <cellStyles count="3">
    <cellStyle name="Normal" xfId="0"/>
    <cellStyle name="Normal_ConADJ" xfId="15"/>
    <cellStyle name="Normal_ConPL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OutlineSymbols="0" zoomScale="78" zoomScaleNormal="78"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2" width="3.6640625" style="0" customWidth="1"/>
    <col min="3" max="3" width="12.6640625" style="0" customWidth="1"/>
    <col min="4" max="4" width="21.6640625" style="0" customWidth="1"/>
    <col min="5" max="5" width="14.6640625" style="0" customWidth="1"/>
    <col min="6" max="6" width="1.66796875" style="0" customWidth="1"/>
    <col min="7" max="7" width="14.6640625" style="0" customWidth="1"/>
    <col min="8" max="8" width="1.66796875" style="0" customWidth="1"/>
    <col min="9" max="16384" width="9.6640625" style="0" customWidth="1"/>
  </cols>
  <sheetData>
    <row r="1" spans="1:7" ht="29.25">
      <c r="A1" s="1" t="str">
        <f>PL!A1</f>
        <v>BONIA CORPORATION BERHAD</v>
      </c>
      <c r="B1" s="2"/>
      <c r="C1" s="2"/>
      <c r="D1" s="2"/>
      <c r="E1" s="2"/>
      <c r="F1" s="2"/>
      <c r="G1" s="2"/>
    </row>
    <row r="2" spans="1:7" ht="15">
      <c r="A2" s="2" t="str">
        <f>PL!A2</f>
        <v>(COMPANY NO. 223934-T)</v>
      </c>
      <c r="B2" s="2"/>
      <c r="C2" s="2"/>
      <c r="D2" s="2"/>
      <c r="E2" s="2"/>
      <c r="F2" s="2"/>
      <c r="G2" s="2"/>
    </row>
    <row r="3" spans="1:7" ht="15">
      <c r="A3" s="3" t="str">
        <f>PL!A3</f>
        <v>[Incorporated in Malaysia]</v>
      </c>
      <c r="B3" s="2"/>
      <c r="C3" s="2"/>
      <c r="D3" s="2"/>
      <c r="E3" s="2"/>
      <c r="F3" s="2"/>
      <c r="G3" s="2"/>
    </row>
    <row r="4" spans="1:7" ht="12.75" customHeight="1">
      <c r="A4" s="2"/>
      <c r="B4" s="2"/>
      <c r="C4" s="2"/>
      <c r="D4" s="2"/>
      <c r="E4" s="2"/>
      <c r="F4" s="2"/>
      <c r="G4" s="2"/>
    </row>
    <row r="5" spans="1:7" ht="19.5">
      <c r="A5" s="4" t="s">
        <v>0</v>
      </c>
      <c r="B5" s="2"/>
      <c r="C5" s="2"/>
      <c r="D5" s="2"/>
      <c r="E5" s="2"/>
      <c r="F5" s="2"/>
      <c r="G5" s="2"/>
    </row>
    <row r="6" spans="1:7" ht="15.75">
      <c r="A6" s="5" t="s">
        <v>1</v>
      </c>
      <c r="B6" s="2"/>
      <c r="C6" s="2"/>
      <c r="D6" s="2"/>
      <c r="E6" s="2"/>
      <c r="F6" s="2"/>
      <c r="G6" s="2"/>
    </row>
    <row r="7" ht="12.75" customHeight="1">
      <c r="A7" s="6"/>
    </row>
    <row r="8" spans="5:7" ht="15.75">
      <c r="E8" s="7" t="s">
        <v>2</v>
      </c>
      <c r="F8" s="8"/>
      <c r="G8" s="7" t="s">
        <v>3</v>
      </c>
    </row>
    <row r="9" spans="5:7" ht="15">
      <c r="E9" s="9" t="s">
        <v>4</v>
      </c>
      <c r="F9" s="10"/>
      <c r="G9" s="9" t="s">
        <v>5</v>
      </c>
    </row>
    <row r="10" spans="5:7" ht="15">
      <c r="E10" s="9" t="s">
        <v>6</v>
      </c>
      <c r="F10" s="10"/>
      <c r="G10" s="9" t="s">
        <v>7</v>
      </c>
    </row>
    <row r="11" spans="5:7" ht="15.75">
      <c r="E11" s="75">
        <v>35337</v>
      </c>
      <c r="F11" s="8"/>
      <c r="G11" s="7" t="s">
        <v>8</v>
      </c>
    </row>
    <row r="12" spans="5:7" ht="12.75" customHeight="1">
      <c r="E12" s="11" t="s">
        <v>9</v>
      </c>
      <c r="F12" s="11"/>
      <c r="G12" s="11" t="s">
        <v>9</v>
      </c>
    </row>
    <row r="13" spans="2:7" ht="15.75">
      <c r="B13" s="12" t="s">
        <v>10</v>
      </c>
      <c r="E13" s="13"/>
      <c r="F13" s="13"/>
      <c r="G13" s="13"/>
    </row>
    <row r="14" spans="1:7" ht="15.75">
      <c r="A14" s="7">
        <v>1</v>
      </c>
      <c r="B14" t="s">
        <v>11</v>
      </c>
      <c r="E14" s="13">
        <f>#REF!</f>
        <v>32082</v>
      </c>
      <c r="F14" s="13"/>
      <c r="G14" s="13">
        <v>32244</v>
      </c>
    </row>
    <row r="15" spans="1:7" ht="15.75">
      <c r="A15" s="7">
        <v>2</v>
      </c>
      <c r="B15" s="14" t="s">
        <v>12</v>
      </c>
      <c r="C15" s="15"/>
      <c r="D15" s="15"/>
      <c r="E15" s="16">
        <f>#REF!</f>
        <v>32995</v>
      </c>
      <c r="F15" s="16"/>
      <c r="G15" s="16">
        <v>32075</v>
      </c>
    </row>
    <row r="16" spans="1:7" ht="15.75">
      <c r="A16" s="7">
        <v>3</v>
      </c>
      <c r="B16" t="s">
        <v>13</v>
      </c>
      <c r="E16" s="13">
        <f>#REF!</f>
        <v>178</v>
      </c>
      <c r="F16" s="13"/>
      <c r="G16" s="13">
        <v>178</v>
      </c>
    </row>
    <row r="17" spans="1:7" ht="15.75">
      <c r="A17" s="7">
        <v>4</v>
      </c>
      <c r="B17" t="s">
        <v>14</v>
      </c>
      <c r="E17" s="13">
        <f>#REF!</f>
        <v>3382</v>
      </c>
      <c r="F17" s="13"/>
      <c r="G17" s="13">
        <v>3382</v>
      </c>
    </row>
    <row r="18" spans="1:7" ht="15.75">
      <c r="A18" s="7">
        <v>5</v>
      </c>
      <c r="B18" t="s">
        <v>15</v>
      </c>
      <c r="E18" s="13">
        <f>#REF!</f>
        <v>9686</v>
      </c>
      <c r="F18" s="13"/>
      <c r="G18" s="13">
        <v>9686</v>
      </c>
    </row>
    <row r="19" spans="1:7" ht="15.75">
      <c r="A19" s="7">
        <v>6</v>
      </c>
      <c r="B19" s="14" t="s">
        <v>16</v>
      </c>
      <c r="E19" s="13">
        <f>#REF!</f>
        <v>196</v>
      </c>
      <c r="F19" s="13"/>
      <c r="G19" s="13">
        <f>#REF!</f>
        <v>197</v>
      </c>
    </row>
    <row r="20" spans="1:7" ht="15.75">
      <c r="A20" s="7">
        <v>7</v>
      </c>
      <c r="B20" t="s">
        <v>17</v>
      </c>
      <c r="E20" s="13">
        <f>#REF!</f>
        <v>5691</v>
      </c>
      <c r="F20" s="13"/>
      <c r="G20" s="13">
        <v>5692</v>
      </c>
    </row>
    <row r="21" spans="1:7" ht="12.75" customHeight="1">
      <c r="A21" s="17"/>
      <c r="E21" s="13"/>
      <c r="F21" s="13"/>
      <c r="G21" s="13"/>
    </row>
    <row r="22" spans="1:8" ht="15.75">
      <c r="A22" s="7">
        <v>8</v>
      </c>
      <c r="B22" t="s">
        <v>18</v>
      </c>
      <c r="E22" s="18"/>
      <c r="F22" s="19"/>
      <c r="G22" s="18"/>
      <c r="H22" s="20"/>
    </row>
    <row r="23" spans="1:8" ht="15.75">
      <c r="A23" s="17"/>
      <c r="C23" s="14" t="s">
        <v>19</v>
      </c>
      <c r="D23" s="15"/>
      <c r="E23" s="21">
        <f>#REF!</f>
        <v>23016</v>
      </c>
      <c r="F23" s="21"/>
      <c r="G23" s="21">
        <v>18655</v>
      </c>
      <c r="H23" s="20"/>
    </row>
    <row r="24" spans="1:8" ht="15.75">
      <c r="A24" s="17"/>
      <c r="C24" s="14" t="s">
        <v>20</v>
      </c>
      <c r="D24" s="15"/>
      <c r="E24" s="21">
        <f>#REF!</f>
        <v>11383</v>
      </c>
      <c r="F24" s="21"/>
      <c r="G24" s="21">
        <v>10006</v>
      </c>
      <c r="H24" s="20"/>
    </row>
    <row r="25" spans="1:8" ht="15.75">
      <c r="A25" s="17"/>
      <c r="C25" s="14" t="s">
        <v>21</v>
      </c>
      <c r="E25" s="19">
        <f>#REF!</f>
        <v>8025</v>
      </c>
      <c r="F25" s="19"/>
      <c r="G25" s="19">
        <v>6838</v>
      </c>
      <c r="H25" s="20"/>
    </row>
    <row r="26" spans="1:8" ht="15.75">
      <c r="A26" s="17"/>
      <c r="C26" s="14" t="s">
        <v>22</v>
      </c>
      <c r="E26" s="19">
        <f>#REF!</f>
        <v>2018</v>
      </c>
      <c r="F26" s="19"/>
      <c r="G26" s="19">
        <v>1795</v>
      </c>
      <c r="H26" s="20"/>
    </row>
    <row r="27" spans="1:8" ht="15.75">
      <c r="A27" s="17"/>
      <c r="C27" t="s">
        <v>23</v>
      </c>
      <c r="E27" s="19">
        <f>#REF!</f>
        <v>1702</v>
      </c>
      <c r="F27" s="19"/>
      <c r="G27" s="19">
        <v>1134</v>
      </c>
      <c r="H27" s="20"/>
    </row>
    <row r="28" spans="1:8" ht="15.75">
      <c r="A28" s="17"/>
      <c r="E28" s="18">
        <f>SUM(E23:E27)</f>
        <v>46144</v>
      </c>
      <c r="F28" s="19"/>
      <c r="G28" s="18">
        <f>SUM(G23:G27)</f>
        <v>38428</v>
      </c>
      <c r="H28" s="20"/>
    </row>
    <row r="29" spans="1:8" ht="15.75">
      <c r="A29" s="7">
        <v>9</v>
      </c>
      <c r="B29" t="s">
        <v>24</v>
      </c>
      <c r="E29" s="18"/>
      <c r="F29" s="19"/>
      <c r="G29" s="18"/>
      <c r="H29" s="20"/>
    </row>
    <row r="30" spans="1:8" ht="15.75">
      <c r="A30" s="17"/>
      <c r="C30" t="s">
        <v>25</v>
      </c>
      <c r="E30" s="19">
        <f>#REF!</f>
        <v>19325</v>
      </c>
      <c r="F30" s="19"/>
      <c r="G30" s="19">
        <v>6091</v>
      </c>
      <c r="H30" s="20"/>
    </row>
    <row r="31" spans="1:8" ht="15.75">
      <c r="A31" s="17"/>
      <c r="C31" s="14" t="s">
        <v>26</v>
      </c>
      <c r="E31" s="19">
        <f>#REF!</f>
        <v>4293</v>
      </c>
      <c r="F31" s="19"/>
      <c r="G31" s="19">
        <v>3866</v>
      </c>
      <c r="H31" s="20"/>
    </row>
    <row r="32" spans="1:8" ht="15.75">
      <c r="A32" s="17"/>
      <c r="C32" t="s">
        <v>27</v>
      </c>
      <c r="E32" s="19">
        <f>#REF!</f>
        <v>11</v>
      </c>
      <c r="F32" s="19"/>
      <c r="G32" s="19">
        <v>15</v>
      </c>
      <c r="H32" s="20"/>
    </row>
    <row r="33" spans="1:8" ht="15.75">
      <c r="A33" s="17"/>
      <c r="C33" t="s">
        <v>28</v>
      </c>
      <c r="E33" s="19">
        <f>#REF!</f>
        <v>0</v>
      </c>
      <c r="F33" s="19"/>
      <c r="G33" s="19">
        <v>0</v>
      </c>
      <c r="H33" s="20"/>
    </row>
    <row r="34" spans="1:8" ht="15.75">
      <c r="A34" s="17"/>
      <c r="C34" s="14" t="s">
        <v>29</v>
      </c>
      <c r="D34" s="15"/>
      <c r="E34" s="21">
        <f>#REF!</f>
        <v>25522</v>
      </c>
      <c r="F34" s="21"/>
      <c r="G34" s="21">
        <v>33998</v>
      </c>
      <c r="H34" s="20"/>
    </row>
    <row r="35" spans="1:8" ht="15.75">
      <c r="A35" s="17"/>
      <c r="C35" s="14" t="s">
        <v>30</v>
      </c>
      <c r="E35" s="19">
        <f>#REF!</f>
        <v>1129</v>
      </c>
      <c r="F35" s="19"/>
      <c r="G35" s="19">
        <v>1023</v>
      </c>
      <c r="H35" s="20"/>
    </row>
    <row r="36" spans="1:8" ht="15.75">
      <c r="A36" s="17"/>
      <c r="C36" t="s">
        <v>31</v>
      </c>
      <c r="E36" s="19">
        <f>#REF!</f>
        <v>721</v>
      </c>
      <c r="F36" s="19"/>
      <c r="G36" s="19">
        <v>719</v>
      </c>
      <c r="H36" s="20"/>
    </row>
    <row r="37" spans="1:8" ht="15.75">
      <c r="A37" s="17"/>
      <c r="E37" s="18">
        <f>SUM(E30:E36)</f>
        <v>51001</v>
      </c>
      <c r="F37" s="19"/>
      <c r="G37" s="18">
        <f>SUM(G30:G36)</f>
        <v>45712</v>
      </c>
      <c r="H37" s="20"/>
    </row>
    <row r="38" spans="1:7" ht="12.75" customHeight="1">
      <c r="A38" s="7"/>
      <c r="B38" s="14"/>
      <c r="E38" s="22"/>
      <c r="F38" s="13"/>
      <c r="G38" s="22"/>
    </row>
    <row r="39" spans="1:7" ht="15.75">
      <c r="A39" s="7">
        <v>10</v>
      </c>
      <c r="B39" s="14" t="s">
        <v>32</v>
      </c>
      <c r="E39" s="13">
        <f>E28-E37</f>
        <v>-4857</v>
      </c>
      <c r="F39" s="13"/>
      <c r="G39" s="13">
        <f>G28-G37</f>
        <v>-7284</v>
      </c>
    </row>
    <row r="40" spans="1:7" ht="12.75" customHeight="1">
      <c r="A40" s="7"/>
      <c r="B40" s="14"/>
      <c r="E40" s="13"/>
      <c r="F40" s="13"/>
      <c r="G40" s="13"/>
    </row>
    <row r="41" spans="1:7" ht="15.75">
      <c r="A41" s="7">
        <v>11</v>
      </c>
      <c r="B41" t="s">
        <v>33</v>
      </c>
      <c r="E41" s="13">
        <f>#REF!</f>
        <v>105</v>
      </c>
      <c r="F41" s="13"/>
      <c r="G41" s="13">
        <v>153</v>
      </c>
    </row>
    <row r="42" spans="1:7" ht="12.75" customHeight="1">
      <c r="A42" s="17"/>
      <c r="E42" s="13"/>
      <c r="F42" s="13"/>
      <c r="G42" s="13"/>
    </row>
    <row r="43" spans="1:7" ht="15.75">
      <c r="A43" s="17"/>
      <c r="E43" s="22">
        <f>SUM(E14:E20)+E41+E39</f>
        <v>79458</v>
      </c>
      <c r="F43" s="13"/>
      <c r="G43" s="22">
        <f>SUM(G14:G20)+G41+G39</f>
        <v>76323</v>
      </c>
    </row>
    <row r="44" spans="1:7" ht="12.75" customHeight="1">
      <c r="A44" s="17"/>
      <c r="B44" s="12"/>
      <c r="E44" s="23"/>
      <c r="F44" s="13"/>
      <c r="G44" s="23"/>
    </row>
    <row r="45" spans="1:7" ht="15.75">
      <c r="A45" s="17"/>
      <c r="B45" s="12" t="s">
        <v>34</v>
      </c>
      <c r="E45" s="13"/>
      <c r="F45" s="13"/>
      <c r="G45" s="13"/>
    </row>
    <row r="46" spans="1:7" ht="15.75">
      <c r="A46" s="17"/>
      <c r="B46" s="14" t="s">
        <v>35</v>
      </c>
      <c r="C46" s="15"/>
      <c r="D46" s="15"/>
      <c r="E46" s="16">
        <f>#REF!</f>
        <v>33300</v>
      </c>
      <c r="F46" s="16"/>
      <c r="G46" s="16">
        <v>33300</v>
      </c>
    </row>
    <row r="47" spans="1:7" ht="12.75" customHeight="1">
      <c r="A47" s="17"/>
      <c r="E47" s="13"/>
      <c r="F47" s="13"/>
      <c r="G47" s="13"/>
    </row>
    <row r="48" spans="1:8" ht="15.75">
      <c r="A48" s="17"/>
      <c r="B48" t="s">
        <v>36</v>
      </c>
      <c r="E48" s="18"/>
      <c r="F48" s="19"/>
      <c r="G48" s="18"/>
      <c r="H48" s="20"/>
    </row>
    <row r="49" spans="1:8" ht="15.75">
      <c r="A49" s="17"/>
      <c r="C49" s="14" t="s">
        <v>37</v>
      </c>
      <c r="E49" s="19">
        <f>#REF!</f>
        <v>1386</v>
      </c>
      <c r="F49" s="19"/>
      <c r="G49" s="19">
        <v>1386</v>
      </c>
      <c r="H49" s="20"/>
    </row>
    <row r="50" spans="1:8" ht="15.75">
      <c r="A50" s="17"/>
      <c r="C50" s="14" t="s">
        <v>38</v>
      </c>
      <c r="E50" s="19">
        <f>#REF!</f>
        <v>0</v>
      </c>
      <c r="F50" s="19"/>
      <c r="G50" s="19">
        <f>#REF!</f>
        <v>0</v>
      </c>
      <c r="H50" s="20"/>
    </row>
    <row r="51" spans="1:8" ht="15.75">
      <c r="A51" s="17"/>
      <c r="C51" s="14" t="s">
        <v>39</v>
      </c>
      <c r="E51" s="19">
        <f>#REF!</f>
        <v>382</v>
      </c>
      <c r="F51" s="19"/>
      <c r="G51" s="19">
        <f>#REF!</f>
        <v>382</v>
      </c>
      <c r="H51" s="20"/>
    </row>
    <row r="52" spans="1:8" ht="15.75">
      <c r="A52" s="17"/>
      <c r="C52" s="14" t="s">
        <v>40</v>
      </c>
      <c r="E52" s="19">
        <f>#REF!+#REF!</f>
        <v>1968</v>
      </c>
      <c r="F52" s="19"/>
      <c r="G52" s="19">
        <v>1812</v>
      </c>
      <c r="H52" s="20"/>
    </row>
    <row r="53" spans="1:8" ht="15.75">
      <c r="A53" s="17"/>
      <c r="C53" s="14" t="s">
        <v>41</v>
      </c>
      <c r="E53" s="19">
        <f>#REF!</f>
        <v>11931</v>
      </c>
      <c r="F53" s="19"/>
      <c r="G53" s="19">
        <v>10736</v>
      </c>
      <c r="H53" s="20"/>
    </row>
    <row r="54" spans="1:7" ht="15.75">
      <c r="A54" s="17"/>
      <c r="E54" s="22">
        <f>SUM(E49:E53)</f>
        <v>15667</v>
      </c>
      <c r="F54" s="13"/>
      <c r="G54" s="22">
        <f>SUM(G49:G53)</f>
        <v>14316</v>
      </c>
    </row>
    <row r="55" spans="1:7" ht="15.75">
      <c r="A55" s="7">
        <v>12</v>
      </c>
      <c r="B55" s="14" t="s">
        <v>42</v>
      </c>
      <c r="C55" s="15"/>
      <c r="D55" s="15"/>
      <c r="E55" s="16">
        <f>E54+E46</f>
        <v>48967</v>
      </c>
      <c r="F55" s="16"/>
      <c r="G55" s="16">
        <f>G54+G46</f>
        <v>47616</v>
      </c>
    </row>
    <row r="56" spans="1:7" ht="12.75" customHeight="1">
      <c r="A56" s="17"/>
      <c r="E56" s="13"/>
      <c r="F56" s="13"/>
      <c r="G56" s="13"/>
    </row>
    <row r="57" spans="1:7" ht="15.75">
      <c r="A57" s="7">
        <v>13</v>
      </c>
      <c r="B57" t="s">
        <v>43</v>
      </c>
      <c r="E57" s="13">
        <f>#REF!</f>
        <v>2534</v>
      </c>
      <c r="F57" s="13"/>
      <c r="G57" s="13">
        <v>2511</v>
      </c>
    </row>
    <row r="58" spans="1:7" ht="15.75">
      <c r="A58" s="7">
        <v>14</v>
      </c>
      <c r="B58" t="s">
        <v>44</v>
      </c>
      <c r="E58" s="13">
        <f>#REF!</f>
        <v>27870</v>
      </c>
      <c r="F58" s="13"/>
      <c r="G58" s="13">
        <v>26097</v>
      </c>
    </row>
    <row r="59" spans="1:7" ht="15.75">
      <c r="A59" s="7">
        <v>15</v>
      </c>
      <c r="B59" t="s">
        <v>45</v>
      </c>
      <c r="E59" s="13">
        <f>#REF!</f>
        <v>87</v>
      </c>
      <c r="F59" s="13"/>
      <c r="G59" s="13">
        <v>99</v>
      </c>
    </row>
    <row r="60" spans="1:7" ht="12.75" customHeight="1">
      <c r="A60" s="17"/>
      <c r="E60" s="13"/>
      <c r="F60" s="13"/>
      <c r="G60" s="13"/>
    </row>
    <row r="61" spans="1:7" ht="15.75">
      <c r="A61" s="17"/>
      <c r="E61" s="22">
        <f>SUM(E55:E59)</f>
        <v>79458</v>
      </c>
      <c r="F61" s="13"/>
      <c r="G61" s="22">
        <f>SUM(G55:G59)</f>
        <v>76323</v>
      </c>
    </row>
    <row r="62" spans="1:7" ht="12.75" customHeight="1">
      <c r="A62" s="17"/>
      <c r="E62" s="23"/>
      <c r="F62" s="13"/>
      <c r="G62" s="23"/>
    </row>
    <row r="63" spans="1:7" ht="15.75">
      <c r="A63" s="7">
        <v>16</v>
      </c>
      <c r="B63" t="s">
        <v>46</v>
      </c>
      <c r="E63" s="13">
        <f>#REF!</f>
        <v>129.64264264264264</v>
      </c>
      <c r="F63" s="13"/>
      <c r="G63" s="13">
        <f>#REF!</f>
        <v>125.43843843843845</v>
      </c>
    </row>
    <row r="64" spans="5:7" ht="15">
      <c r="E64" s="23"/>
      <c r="G64" s="24"/>
    </row>
    <row r="65" spans="5:7" ht="15">
      <c r="E65" s="13">
        <f>E43-E61</f>
        <v>0</v>
      </c>
      <c r="F65" s="13"/>
      <c r="G65" s="13">
        <f>G43-G61</f>
        <v>0</v>
      </c>
    </row>
  </sheetData>
  <printOptions horizontalCentered="1" verticalCentered="1"/>
  <pageMargins left="0.11811023622047245" right="0.07874015748031496" top="0.1968503937007874" bottom="0.1968503937007874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OutlineSymbols="0" zoomScale="78" zoomScaleNormal="78" workbookViewId="0" topLeftCell="A1">
      <selection activeCell="A13" sqref="A13"/>
    </sheetView>
  </sheetViews>
  <sheetFormatPr defaultColWidth="8.88671875" defaultRowHeight="15"/>
  <cols>
    <col min="1" max="3" width="3.6640625" style="0" customWidth="1"/>
    <col min="4" max="4" width="30.6640625" style="0" customWidth="1"/>
    <col min="5" max="5" width="10.6640625" style="0" customWidth="1"/>
    <col min="6" max="6" width="11.6640625" style="0" customWidth="1"/>
    <col min="7" max="7" width="1.66796875" style="0" customWidth="1"/>
    <col min="8" max="8" width="11.6640625" style="0" customWidth="1"/>
    <col min="9" max="9" width="12.6640625" style="0" customWidth="1"/>
    <col min="10" max="10" width="1.66796875" style="0" customWidth="1"/>
    <col min="11" max="16384" width="9.6640625" style="0" customWidth="1"/>
  </cols>
  <sheetData>
    <row r="1" spans="1:9" ht="29.25">
      <c r="A1" s="1" t="s">
        <v>47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49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4" t="s">
        <v>50</v>
      </c>
      <c r="B5" s="2"/>
      <c r="C5" s="2"/>
      <c r="D5" s="2"/>
      <c r="E5" s="2"/>
      <c r="F5" s="2"/>
      <c r="G5" s="2"/>
      <c r="H5" s="2"/>
      <c r="I5" s="2"/>
    </row>
    <row r="6" spans="1:9" ht="15.75">
      <c r="A6" s="25" t="s">
        <v>51</v>
      </c>
      <c r="B6" s="2"/>
      <c r="C6" s="2"/>
      <c r="D6" s="2"/>
      <c r="E6" s="2"/>
      <c r="F6" s="2"/>
      <c r="G6" s="2"/>
      <c r="H6" s="2"/>
      <c r="I6" s="2"/>
    </row>
    <row r="7" spans="1:9" ht="15.75" thickBot="1">
      <c r="A7" s="14"/>
      <c r="B7" s="15"/>
      <c r="C7" s="15"/>
      <c r="D7" s="15"/>
      <c r="E7" s="15"/>
      <c r="F7" s="15"/>
      <c r="G7" s="15"/>
      <c r="H7" s="15"/>
      <c r="I7" s="15"/>
    </row>
    <row r="8" spans="1:11" ht="17.25" thickBot="1" thickTop="1">
      <c r="A8" s="15"/>
      <c r="B8" s="26"/>
      <c r="C8" s="15"/>
      <c r="D8" s="15"/>
      <c r="E8" s="86" t="s">
        <v>52</v>
      </c>
      <c r="F8" s="87"/>
      <c r="G8" s="85"/>
      <c r="H8" s="88" t="s">
        <v>53</v>
      </c>
      <c r="I8" s="27"/>
      <c r="J8" s="28"/>
      <c r="K8" s="29"/>
    </row>
    <row r="9" spans="1:11" ht="15.75" thickTop="1">
      <c r="A9" s="15"/>
      <c r="B9" s="26"/>
      <c r="C9" s="15"/>
      <c r="D9" s="15"/>
      <c r="E9" s="83"/>
      <c r="F9" s="84" t="s">
        <v>54</v>
      </c>
      <c r="G9" s="32"/>
      <c r="H9" s="30"/>
      <c r="I9" s="31" t="s">
        <v>54</v>
      </c>
      <c r="J9" s="28"/>
      <c r="K9" s="33"/>
    </row>
    <row r="10" spans="1:12" ht="15">
      <c r="A10" s="15"/>
      <c r="B10" s="26"/>
      <c r="C10" s="15"/>
      <c r="D10" s="15"/>
      <c r="E10" s="34" t="s">
        <v>55</v>
      </c>
      <c r="F10" s="35" t="s">
        <v>56</v>
      </c>
      <c r="G10" s="32"/>
      <c r="H10" s="34" t="s">
        <v>55</v>
      </c>
      <c r="I10" s="35" t="s">
        <v>56</v>
      </c>
      <c r="J10" s="28"/>
      <c r="K10" s="33"/>
      <c r="L10" s="33"/>
    </row>
    <row r="11" spans="1:12" ht="15">
      <c r="A11" s="15"/>
      <c r="B11" s="26"/>
      <c r="C11" s="15"/>
      <c r="D11" s="15"/>
      <c r="E11" s="34" t="s">
        <v>57</v>
      </c>
      <c r="F11" s="35" t="s">
        <v>57</v>
      </c>
      <c r="G11" s="32"/>
      <c r="H11" s="34" t="s">
        <v>58</v>
      </c>
      <c r="I11" s="35" t="s">
        <v>59</v>
      </c>
      <c r="J11" s="28"/>
      <c r="K11" s="33"/>
      <c r="L11" s="33"/>
    </row>
    <row r="12" spans="1:12" ht="15">
      <c r="A12" s="15"/>
      <c r="B12" s="26"/>
      <c r="C12" s="15"/>
      <c r="D12" s="15"/>
      <c r="E12" s="76">
        <v>35337</v>
      </c>
      <c r="F12" s="77">
        <v>34971</v>
      </c>
      <c r="G12" s="78"/>
      <c r="H12" s="76">
        <v>35337</v>
      </c>
      <c r="I12" s="79">
        <v>34971</v>
      </c>
      <c r="J12" s="28"/>
      <c r="K12" s="36"/>
      <c r="L12" s="36"/>
    </row>
    <row r="13" spans="1:10" ht="15">
      <c r="A13" s="15"/>
      <c r="B13" s="26"/>
      <c r="C13" s="15"/>
      <c r="D13" s="15"/>
      <c r="E13" s="30" t="s">
        <v>9</v>
      </c>
      <c r="F13" s="31" t="s">
        <v>9</v>
      </c>
      <c r="G13" s="32"/>
      <c r="H13" s="30" t="s">
        <v>9</v>
      </c>
      <c r="I13" s="31" t="s">
        <v>9</v>
      </c>
      <c r="J13" s="28"/>
    </row>
    <row r="14" spans="1:12" ht="15">
      <c r="A14" s="14">
        <v>1</v>
      </c>
      <c r="B14" s="33" t="s">
        <v>60</v>
      </c>
      <c r="C14" s="14" t="s">
        <v>61</v>
      </c>
      <c r="D14" s="14"/>
      <c r="E14" s="37">
        <f aca="true" t="shared" si="0" ref="E14:F16">H14</f>
        <v>20771</v>
      </c>
      <c r="F14" s="21">
        <f t="shared" si="0"/>
        <v>14646</v>
      </c>
      <c r="G14" s="37"/>
      <c r="H14" s="37">
        <f>#REF!</f>
        <v>20771</v>
      </c>
      <c r="I14" s="21">
        <v>14646</v>
      </c>
      <c r="J14" s="28"/>
      <c r="K14" s="13"/>
      <c r="L14" s="13"/>
    </row>
    <row r="15" spans="1:12" ht="15">
      <c r="A15" s="15"/>
      <c r="B15" s="33" t="s">
        <v>62</v>
      </c>
      <c r="C15" s="14" t="s">
        <v>63</v>
      </c>
      <c r="D15" s="14"/>
      <c r="E15" s="37">
        <f t="shared" si="0"/>
        <v>0</v>
      </c>
      <c r="F15" s="21">
        <f t="shared" si="0"/>
        <v>0</v>
      </c>
      <c r="G15" s="37"/>
      <c r="H15" s="37">
        <f>#REF!</f>
        <v>0</v>
      </c>
      <c r="I15" s="21">
        <v>0</v>
      </c>
      <c r="J15" s="28"/>
      <c r="K15" s="13"/>
      <c r="L15" s="13"/>
    </row>
    <row r="16" spans="1:12" ht="15">
      <c r="A16" s="15"/>
      <c r="B16" s="33" t="s">
        <v>64</v>
      </c>
      <c r="C16" s="14" t="s">
        <v>65</v>
      </c>
      <c r="D16" s="14"/>
      <c r="E16" s="37">
        <f t="shared" si="0"/>
        <v>341</v>
      </c>
      <c r="F16" s="21">
        <f t="shared" si="0"/>
        <v>63</v>
      </c>
      <c r="G16" s="37"/>
      <c r="H16" s="37">
        <f>#REF!</f>
        <v>341</v>
      </c>
      <c r="I16" s="21">
        <v>63</v>
      </c>
      <c r="J16" s="28"/>
      <c r="K16" s="13"/>
      <c r="L16" s="13"/>
    </row>
    <row r="17" spans="1:12" ht="15">
      <c r="A17" s="15"/>
      <c r="B17" s="26"/>
      <c r="C17" s="15"/>
      <c r="D17" s="15"/>
      <c r="E17" s="37"/>
      <c r="F17" s="21"/>
      <c r="G17" s="37"/>
      <c r="H17" s="37"/>
      <c r="I17" s="21"/>
      <c r="J17" s="28"/>
      <c r="K17" s="13"/>
      <c r="L17" s="13"/>
    </row>
    <row r="18" spans="1:12" ht="15">
      <c r="A18" s="14">
        <v>2</v>
      </c>
      <c r="B18" s="33" t="s">
        <v>60</v>
      </c>
      <c r="C18" s="14" t="s">
        <v>66</v>
      </c>
      <c r="D18" s="14"/>
      <c r="E18" s="38"/>
      <c r="F18" s="39"/>
      <c r="G18" s="37"/>
      <c r="H18" s="38"/>
      <c r="I18" s="39"/>
      <c r="J18" s="28"/>
      <c r="K18" s="13"/>
      <c r="L18" s="13"/>
    </row>
    <row r="19" spans="1:12" ht="15">
      <c r="A19" s="15"/>
      <c r="B19" s="26"/>
      <c r="C19" s="14" t="s">
        <v>67</v>
      </c>
      <c r="D19" s="14"/>
      <c r="E19" s="37"/>
      <c r="F19" s="21"/>
      <c r="G19" s="37"/>
      <c r="H19" s="37"/>
      <c r="I19" s="21"/>
      <c r="J19" s="28"/>
      <c r="K19" s="13"/>
      <c r="L19" s="13"/>
    </row>
    <row r="20" spans="1:12" ht="15">
      <c r="A20" s="15"/>
      <c r="B20" s="26"/>
      <c r="C20" s="14" t="s">
        <v>68</v>
      </c>
      <c r="D20" s="14"/>
      <c r="E20" s="37"/>
      <c r="F20" s="21"/>
      <c r="G20" s="37"/>
      <c r="H20" s="37"/>
      <c r="I20" s="21"/>
      <c r="J20" s="28"/>
      <c r="K20" s="13"/>
      <c r="L20" s="13"/>
    </row>
    <row r="21" spans="1:12" ht="15">
      <c r="A21" s="15"/>
      <c r="B21" s="26"/>
      <c r="C21" s="14" t="s">
        <v>69</v>
      </c>
      <c r="D21" s="14"/>
      <c r="E21" s="37"/>
      <c r="F21" s="21"/>
      <c r="G21" s="37"/>
      <c r="H21" s="37"/>
      <c r="I21" s="21"/>
      <c r="J21" s="28"/>
      <c r="K21" s="13"/>
      <c r="L21" s="13"/>
    </row>
    <row r="22" spans="1:12" ht="15">
      <c r="A22" s="15"/>
      <c r="B22" s="26"/>
      <c r="C22" s="14" t="s">
        <v>70</v>
      </c>
      <c r="D22" s="14"/>
      <c r="E22" s="37">
        <f aca="true" t="shared" si="1" ref="E22:F25">H22</f>
        <v>2946.3</v>
      </c>
      <c r="F22" s="21">
        <f t="shared" si="1"/>
        <v>2033</v>
      </c>
      <c r="G22" s="37"/>
      <c r="H22" s="37">
        <f>#REF!+0.3</f>
        <v>2946.3</v>
      </c>
      <c r="I22" s="21">
        <v>2033</v>
      </c>
      <c r="J22" s="28"/>
      <c r="K22" s="13"/>
      <c r="L22" s="13"/>
    </row>
    <row r="23" spans="1:12" ht="15">
      <c r="A23" s="15"/>
      <c r="B23" s="33" t="s">
        <v>62</v>
      </c>
      <c r="C23" s="14" t="s">
        <v>71</v>
      </c>
      <c r="D23" s="14"/>
      <c r="E23" s="37">
        <f t="shared" si="1"/>
        <v>589</v>
      </c>
      <c r="F23" s="21">
        <f t="shared" si="1"/>
        <v>590</v>
      </c>
      <c r="G23" s="37"/>
      <c r="H23" s="37">
        <f>#REF!</f>
        <v>589</v>
      </c>
      <c r="I23" s="21">
        <v>590</v>
      </c>
      <c r="J23" s="28"/>
      <c r="K23" s="13"/>
      <c r="L23" s="13"/>
    </row>
    <row r="24" spans="1:12" ht="15">
      <c r="A24" s="15"/>
      <c r="B24" s="33" t="s">
        <v>64</v>
      </c>
      <c r="C24" s="14" t="s">
        <v>72</v>
      </c>
      <c r="D24" s="14"/>
      <c r="E24" s="37">
        <f t="shared" si="1"/>
        <v>563</v>
      </c>
      <c r="F24" s="21">
        <f t="shared" si="1"/>
        <v>837</v>
      </c>
      <c r="G24" s="37"/>
      <c r="H24" s="37">
        <f>#REF!</f>
        <v>563</v>
      </c>
      <c r="I24" s="21">
        <v>837</v>
      </c>
      <c r="J24" s="28"/>
      <c r="K24" s="13"/>
      <c r="L24" s="13"/>
    </row>
    <row r="25" spans="1:12" ht="15">
      <c r="A25" s="15"/>
      <c r="B25" s="33" t="s">
        <v>73</v>
      </c>
      <c r="C25" s="14" t="s">
        <v>74</v>
      </c>
      <c r="D25" s="14"/>
      <c r="E25" s="37">
        <f t="shared" si="1"/>
        <v>0</v>
      </c>
      <c r="F25" s="21">
        <f t="shared" si="1"/>
        <v>0</v>
      </c>
      <c r="G25" s="37"/>
      <c r="H25" s="37">
        <f>#REF!</f>
        <v>0</v>
      </c>
      <c r="I25" s="21">
        <v>0</v>
      </c>
      <c r="J25" s="28"/>
      <c r="K25" s="13"/>
      <c r="L25" s="13"/>
    </row>
    <row r="26" spans="1:12" ht="15">
      <c r="A26" s="15"/>
      <c r="B26" s="33" t="s">
        <v>75</v>
      </c>
      <c r="C26" s="14" t="s">
        <v>76</v>
      </c>
      <c r="D26" s="14"/>
      <c r="E26" s="37"/>
      <c r="F26" s="21"/>
      <c r="G26" s="37"/>
      <c r="H26" s="37"/>
      <c r="I26" s="21"/>
      <c r="J26" s="28"/>
      <c r="K26" s="13"/>
      <c r="L26" s="13"/>
    </row>
    <row r="27" spans="1:12" ht="15">
      <c r="A27" s="15"/>
      <c r="B27" s="26"/>
      <c r="C27" s="14" t="s">
        <v>67</v>
      </c>
      <c r="D27" s="14"/>
      <c r="E27" s="37"/>
      <c r="F27" s="21"/>
      <c r="G27" s="37"/>
      <c r="H27" s="37"/>
      <c r="I27" s="21"/>
      <c r="J27" s="28"/>
      <c r="K27" s="13"/>
      <c r="L27" s="13"/>
    </row>
    <row r="28" spans="1:12" ht="15">
      <c r="A28" s="15"/>
      <c r="B28" s="26"/>
      <c r="C28" s="14" t="s">
        <v>77</v>
      </c>
      <c r="D28" s="14"/>
      <c r="E28" s="37"/>
      <c r="F28" s="21"/>
      <c r="G28" s="37"/>
      <c r="H28" s="37"/>
      <c r="I28" s="21"/>
      <c r="J28" s="28"/>
      <c r="K28" s="13"/>
      <c r="L28" s="13"/>
    </row>
    <row r="29" spans="1:12" ht="15">
      <c r="A29" s="15"/>
      <c r="B29" s="26"/>
      <c r="C29" s="14" t="s">
        <v>78</v>
      </c>
      <c r="D29" s="14"/>
      <c r="E29" s="37"/>
      <c r="F29" s="21"/>
      <c r="G29" s="37"/>
      <c r="H29" s="37"/>
      <c r="I29" s="21"/>
      <c r="J29" s="28"/>
      <c r="K29" s="13"/>
      <c r="L29" s="13"/>
    </row>
    <row r="30" spans="1:12" ht="15">
      <c r="A30" s="15"/>
      <c r="B30" s="26"/>
      <c r="C30" s="14" t="s">
        <v>79</v>
      </c>
      <c r="D30" s="14"/>
      <c r="E30" s="37">
        <f>H30</f>
        <v>1794</v>
      </c>
      <c r="F30" s="21">
        <f>I30</f>
        <v>606</v>
      </c>
      <c r="G30" s="37"/>
      <c r="H30" s="37">
        <f>#REF!</f>
        <v>1794</v>
      </c>
      <c r="I30" s="21">
        <v>606</v>
      </c>
      <c r="J30" s="28"/>
      <c r="K30" s="13"/>
      <c r="L30" s="13"/>
    </row>
    <row r="31" spans="1:12" ht="15">
      <c r="A31" s="15"/>
      <c r="B31" s="33" t="s">
        <v>80</v>
      </c>
      <c r="C31" s="14" t="s">
        <v>81</v>
      </c>
      <c r="D31" s="14"/>
      <c r="E31" s="37"/>
      <c r="F31" s="21"/>
      <c r="G31" s="37"/>
      <c r="H31" s="37"/>
      <c r="I31" s="21"/>
      <c r="J31" s="28"/>
      <c r="K31" s="13"/>
      <c r="L31" s="13"/>
    </row>
    <row r="32" spans="1:12" ht="15">
      <c r="A32" s="15"/>
      <c r="B32" s="26"/>
      <c r="C32" s="14" t="s">
        <v>82</v>
      </c>
      <c r="D32" s="14"/>
      <c r="E32" s="37">
        <f>H32</f>
        <v>0</v>
      </c>
      <c r="F32" s="21">
        <f>I32</f>
        <v>0</v>
      </c>
      <c r="G32" s="37"/>
      <c r="H32" s="37">
        <f>#REF!</f>
        <v>0</v>
      </c>
      <c r="I32" s="21">
        <v>0</v>
      </c>
      <c r="J32" s="28"/>
      <c r="K32" s="13"/>
      <c r="L32" s="13"/>
    </row>
    <row r="33" spans="1:12" ht="15">
      <c r="A33" s="15"/>
      <c r="B33" s="33" t="s">
        <v>83</v>
      </c>
      <c r="C33" s="14" t="s">
        <v>84</v>
      </c>
      <c r="D33" s="14"/>
      <c r="E33" s="37"/>
      <c r="F33" s="21"/>
      <c r="G33" s="37"/>
      <c r="H33" s="37"/>
      <c r="I33" s="21"/>
      <c r="J33" s="28"/>
      <c r="K33" s="13"/>
      <c r="L33" s="13"/>
    </row>
    <row r="34" spans="1:12" ht="15">
      <c r="A34" s="15"/>
      <c r="B34" s="26"/>
      <c r="C34" s="14" t="s">
        <v>79</v>
      </c>
      <c r="D34" s="14"/>
      <c r="E34" s="37">
        <f>H34</f>
        <v>1794</v>
      </c>
      <c r="F34" s="21">
        <f>I34</f>
        <v>606</v>
      </c>
      <c r="G34" s="37"/>
      <c r="H34" s="37">
        <f>#REF!</f>
        <v>1794</v>
      </c>
      <c r="I34" s="21">
        <v>606</v>
      </c>
      <c r="J34" s="28"/>
      <c r="K34" s="13"/>
      <c r="L34" s="13"/>
    </row>
    <row r="35" spans="1:12" ht="15">
      <c r="A35" s="15"/>
      <c r="B35" s="33" t="s">
        <v>85</v>
      </c>
      <c r="C35" s="14" t="s">
        <v>86</v>
      </c>
      <c r="D35" s="14"/>
      <c r="E35" s="37">
        <v>-573</v>
      </c>
      <c r="F35" s="21">
        <v>-600</v>
      </c>
      <c r="G35" s="37"/>
      <c r="H35" s="37">
        <v>-573</v>
      </c>
      <c r="I35" s="21">
        <v>-600</v>
      </c>
      <c r="J35" s="28"/>
      <c r="K35" s="13"/>
      <c r="L35" s="13"/>
    </row>
    <row r="36" spans="1:12" ht="15">
      <c r="A36" s="15"/>
      <c r="B36" s="33" t="s">
        <v>87</v>
      </c>
      <c r="C36" s="33" t="s">
        <v>87</v>
      </c>
      <c r="D36" s="14" t="s">
        <v>88</v>
      </c>
      <c r="E36" s="37"/>
      <c r="F36" s="21"/>
      <c r="G36" s="37"/>
      <c r="H36" s="37"/>
      <c r="I36" s="21"/>
      <c r="J36" s="28"/>
      <c r="K36" s="13"/>
      <c r="L36" s="13"/>
    </row>
    <row r="37" spans="1:12" ht="15">
      <c r="A37" s="15"/>
      <c r="B37" s="26"/>
      <c r="C37" s="26"/>
      <c r="D37" s="14" t="s">
        <v>89</v>
      </c>
      <c r="E37" s="37">
        <f>H37</f>
        <v>1221</v>
      </c>
      <c r="F37" s="21">
        <f>I37</f>
        <v>6</v>
      </c>
      <c r="G37" s="37"/>
      <c r="H37" s="37">
        <f>#REF!</f>
        <v>1221</v>
      </c>
      <c r="I37" s="21">
        <v>6</v>
      </c>
      <c r="J37" s="28"/>
      <c r="K37" s="13"/>
      <c r="L37" s="13"/>
    </row>
    <row r="38" spans="1:12" ht="15">
      <c r="A38" s="15"/>
      <c r="B38" s="26"/>
      <c r="C38" s="33" t="s">
        <v>90</v>
      </c>
      <c r="D38" s="14" t="s">
        <v>91</v>
      </c>
      <c r="E38" s="37">
        <f>H38</f>
        <v>26</v>
      </c>
      <c r="F38" s="21">
        <f>I38</f>
        <v>3</v>
      </c>
      <c r="G38" s="37"/>
      <c r="H38" s="37">
        <f>#REF!</f>
        <v>26</v>
      </c>
      <c r="I38" s="21">
        <v>3</v>
      </c>
      <c r="J38" s="28"/>
      <c r="K38" s="13"/>
      <c r="L38" s="13"/>
    </row>
    <row r="39" spans="1:12" ht="15">
      <c r="A39" s="15"/>
      <c r="B39" s="33" t="s">
        <v>92</v>
      </c>
      <c r="C39" s="14" t="s">
        <v>93</v>
      </c>
      <c r="D39" s="15"/>
      <c r="E39" s="37"/>
      <c r="F39" s="21"/>
      <c r="G39" s="37"/>
      <c r="H39" s="37"/>
      <c r="I39" s="21"/>
      <c r="J39" s="28"/>
      <c r="K39" s="13"/>
      <c r="L39" s="13"/>
    </row>
    <row r="40" spans="1:12" ht="15">
      <c r="A40" s="15"/>
      <c r="B40" s="26"/>
      <c r="C40" s="14" t="s">
        <v>94</v>
      </c>
      <c r="D40" s="15"/>
      <c r="E40" s="37">
        <f aca="true" t="shared" si="2" ref="E40:F42">H40</f>
        <v>1195</v>
      </c>
      <c r="F40" s="21">
        <f t="shared" si="2"/>
        <v>3</v>
      </c>
      <c r="G40" s="37"/>
      <c r="H40" s="37">
        <f>#REF!</f>
        <v>1195</v>
      </c>
      <c r="I40" s="21">
        <v>3</v>
      </c>
      <c r="J40" s="28"/>
      <c r="K40" s="13"/>
      <c r="L40" s="13"/>
    </row>
    <row r="41" spans="1:12" ht="15">
      <c r="A41" s="15"/>
      <c r="B41" s="33" t="s">
        <v>95</v>
      </c>
      <c r="C41" s="33" t="s">
        <v>87</v>
      </c>
      <c r="D41" s="14" t="s">
        <v>96</v>
      </c>
      <c r="E41" s="37">
        <f t="shared" si="2"/>
        <v>0</v>
      </c>
      <c r="F41" s="21">
        <f t="shared" si="2"/>
        <v>0</v>
      </c>
      <c r="G41" s="37"/>
      <c r="H41" s="37">
        <f>#REF!</f>
        <v>0</v>
      </c>
      <c r="I41" s="21">
        <v>0</v>
      </c>
      <c r="J41" s="28"/>
      <c r="K41" s="13"/>
      <c r="L41" s="13"/>
    </row>
    <row r="42" spans="1:12" ht="15">
      <c r="A42" s="15"/>
      <c r="B42" s="26"/>
      <c r="C42" s="33" t="s">
        <v>90</v>
      </c>
      <c r="D42" s="14" t="s">
        <v>91</v>
      </c>
      <c r="E42" s="37">
        <f t="shared" si="2"/>
        <v>0</v>
      </c>
      <c r="F42" s="21">
        <f t="shared" si="2"/>
        <v>0</v>
      </c>
      <c r="G42" s="37"/>
      <c r="H42" s="37">
        <f>#REF!</f>
        <v>0</v>
      </c>
      <c r="I42" s="21">
        <v>0</v>
      </c>
      <c r="J42" s="28"/>
      <c r="K42" s="13"/>
      <c r="L42" s="13"/>
    </row>
    <row r="43" spans="1:12" ht="15">
      <c r="A43" s="15"/>
      <c r="B43" s="26"/>
      <c r="C43" s="33" t="s">
        <v>97</v>
      </c>
      <c r="D43" s="14" t="s">
        <v>98</v>
      </c>
      <c r="E43" s="37"/>
      <c r="F43" s="21"/>
      <c r="G43" s="37"/>
      <c r="H43" s="37"/>
      <c r="I43" s="21"/>
      <c r="J43" s="28"/>
      <c r="K43" s="13"/>
      <c r="L43" s="13"/>
    </row>
    <row r="44" spans="1:12" ht="15">
      <c r="A44" s="15"/>
      <c r="B44" s="26"/>
      <c r="C44" s="15"/>
      <c r="D44" s="14" t="s">
        <v>99</v>
      </c>
      <c r="E44" s="37">
        <f>H44</f>
        <v>0</v>
      </c>
      <c r="F44" s="21">
        <f>I44</f>
        <v>0</v>
      </c>
      <c r="G44" s="37"/>
      <c r="H44" s="37">
        <f>#REF!</f>
        <v>0</v>
      </c>
      <c r="I44" s="21">
        <v>0</v>
      </c>
      <c r="J44" s="28"/>
      <c r="K44" s="13"/>
      <c r="L44" s="13"/>
    </row>
    <row r="45" spans="1:12" ht="15">
      <c r="A45" s="15"/>
      <c r="B45" s="33" t="s">
        <v>100</v>
      </c>
      <c r="C45" s="14" t="s">
        <v>101</v>
      </c>
      <c r="D45" s="15"/>
      <c r="E45" s="37"/>
      <c r="F45" s="21"/>
      <c r="G45" s="37"/>
      <c r="H45" s="37"/>
      <c r="I45" s="21"/>
      <c r="J45" s="28"/>
      <c r="K45" s="13"/>
      <c r="L45" s="13"/>
    </row>
    <row r="46" spans="1:12" ht="15">
      <c r="A46" s="15"/>
      <c r="B46" s="26"/>
      <c r="C46" s="14" t="s">
        <v>102</v>
      </c>
      <c r="D46" s="15"/>
      <c r="E46" s="37"/>
      <c r="F46" s="21"/>
      <c r="G46" s="37"/>
      <c r="H46" s="37"/>
      <c r="I46" s="21"/>
      <c r="J46" s="28"/>
      <c r="K46" s="13"/>
      <c r="L46" s="13"/>
    </row>
    <row r="47" spans="1:12" ht="15">
      <c r="A47" s="15"/>
      <c r="B47" s="26"/>
      <c r="C47" s="14" t="s">
        <v>99</v>
      </c>
      <c r="D47" s="15"/>
      <c r="E47" s="37">
        <f>H47</f>
        <v>1195</v>
      </c>
      <c r="F47" s="21">
        <f>I47</f>
        <v>3</v>
      </c>
      <c r="G47" s="37"/>
      <c r="H47" s="37">
        <f>#REF!</f>
        <v>1195</v>
      </c>
      <c r="I47" s="21">
        <v>3</v>
      </c>
      <c r="J47" s="28"/>
      <c r="K47" s="13"/>
      <c r="L47" s="13"/>
    </row>
    <row r="48" spans="1:12" ht="15">
      <c r="A48" s="15"/>
      <c r="B48" s="26"/>
      <c r="C48" s="15"/>
      <c r="D48" s="15"/>
      <c r="E48" s="37"/>
      <c r="F48" s="21"/>
      <c r="G48" s="37"/>
      <c r="H48" s="37"/>
      <c r="I48" s="21"/>
      <c r="J48" s="28"/>
      <c r="K48" s="13"/>
      <c r="L48" s="13"/>
    </row>
    <row r="49" spans="1:12" ht="15">
      <c r="A49" s="14">
        <v>3</v>
      </c>
      <c r="B49" s="33" t="s">
        <v>60</v>
      </c>
      <c r="C49" s="14" t="s">
        <v>103</v>
      </c>
      <c r="D49" s="15"/>
      <c r="E49" s="40"/>
      <c r="F49" s="41"/>
      <c r="G49" s="42"/>
      <c r="H49" s="40"/>
      <c r="I49" s="41"/>
      <c r="J49" s="28"/>
      <c r="K49" s="13"/>
      <c r="L49" s="13"/>
    </row>
    <row r="50" spans="1:12" ht="15">
      <c r="A50" s="15"/>
      <c r="B50" s="26"/>
      <c r="C50" s="14" t="s">
        <v>104</v>
      </c>
      <c r="D50" s="15"/>
      <c r="E50" s="42"/>
      <c r="F50" s="43"/>
      <c r="G50" s="42"/>
      <c r="H50" s="42"/>
      <c r="I50" s="43"/>
      <c r="J50" s="28"/>
      <c r="K50" s="13"/>
      <c r="L50" s="13"/>
    </row>
    <row r="51" spans="1:12" ht="15">
      <c r="A51" s="15"/>
      <c r="B51" s="26"/>
      <c r="C51" s="14" t="s">
        <v>105</v>
      </c>
      <c r="D51" s="15"/>
      <c r="E51" s="42"/>
      <c r="F51" s="43"/>
      <c r="G51" s="42"/>
      <c r="H51" s="42"/>
      <c r="I51" s="43"/>
      <c r="J51" s="28"/>
      <c r="K51" s="13"/>
      <c r="L51" s="13"/>
    </row>
    <row r="52" spans="1:12" ht="15">
      <c r="A52" s="15"/>
      <c r="B52" s="26"/>
      <c r="C52" s="9" t="s">
        <v>87</v>
      </c>
      <c r="D52" s="44" t="s">
        <v>106</v>
      </c>
      <c r="E52" s="45">
        <f>(+E47/(((0/92)*#REF!)+((92/92)*#REF!)))*100</f>
        <v>3.5885885885885886</v>
      </c>
      <c r="F52" s="46">
        <f>I53</f>
        <v>0.015015015015015015</v>
      </c>
      <c r="G52" s="42"/>
      <c r="H52" s="47"/>
      <c r="I52" s="48"/>
      <c r="J52" s="28"/>
      <c r="K52" s="13"/>
      <c r="L52" s="13"/>
    </row>
    <row r="53" spans="1:12" ht="15">
      <c r="A53" s="15"/>
      <c r="B53" s="26"/>
      <c r="C53" s="49"/>
      <c r="D53" s="44" t="s">
        <v>107</v>
      </c>
      <c r="E53" s="45"/>
      <c r="F53" s="50"/>
      <c r="G53" s="51"/>
      <c r="H53" s="45">
        <f>(+E47/(((0/92)*#REF!)+((92/92)*#REF!)))*100</f>
        <v>3.5885885885885886</v>
      </c>
      <c r="I53" s="46">
        <f>(I47/#REF!)*100</f>
        <v>0.015015015015015015</v>
      </c>
      <c r="J53" s="28"/>
      <c r="K53" s="52"/>
      <c r="L53" s="52"/>
    </row>
    <row r="54" spans="1:12" ht="15">
      <c r="A54" s="15"/>
      <c r="B54" s="26"/>
      <c r="C54" s="9" t="s">
        <v>90</v>
      </c>
      <c r="D54" s="44" t="s">
        <v>108</v>
      </c>
      <c r="E54" s="45">
        <f>E52</f>
        <v>3.5885885885885886</v>
      </c>
      <c r="F54" s="46">
        <f>F52</f>
        <v>0.015015015015015015</v>
      </c>
      <c r="G54" s="51"/>
      <c r="H54" s="45"/>
      <c r="I54" s="46"/>
      <c r="J54" s="28"/>
      <c r="K54" s="52"/>
      <c r="L54" s="52"/>
    </row>
    <row r="55" spans="1:12" ht="15">
      <c r="A55" s="15"/>
      <c r="B55" s="26"/>
      <c r="C55" s="49"/>
      <c r="D55" s="44" t="s">
        <v>107</v>
      </c>
      <c r="E55" s="51"/>
      <c r="F55" s="48"/>
      <c r="G55" s="51"/>
      <c r="H55" s="45">
        <f>H53</f>
        <v>3.5885885885885886</v>
      </c>
      <c r="I55" s="46">
        <f>I53</f>
        <v>0.015015015015015015</v>
      </c>
      <c r="J55" s="28"/>
      <c r="K55" s="52"/>
      <c r="L55" s="52"/>
    </row>
    <row r="56" spans="1:12" ht="12.75" customHeight="1">
      <c r="A56" s="15"/>
      <c r="B56" s="26"/>
      <c r="C56" s="15"/>
      <c r="D56" s="14"/>
      <c r="E56" s="51"/>
      <c r="F56" s="46"/>
      <c r="G56" s="51"/>
      <c r="H56" s="51"/>
      <c r="I56" s="46"/>
      <c r="J56" s="28"/>
      <c r="K56" s="13"/>
      <c r="L56" s="13"/>
    </row>
    <row r="57" spans="5:9" ht="15">
      <c r="E57" s="24"/>
      <c r="F57" s="24"/>
      <c r="H57" s="24"/>
      <c r="I57" s="24"/>
    </row>
    <row r="58" spans="5:8" ht="15">
      <c r="E58" s="53"/>
      <c r="H58" s="54"/>
    </row>
    <row r="59" ht="15">
      <c r="E59" s="53"/>
    </row>
  </sheetData>
  <printOptions horizontalCentered="1" verticalCentered="1"/>
  <pageMargins left="0.11811023622047245" right="0.07874015748031496" top="0.11811023622047245" bottom="0.03937007874015748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tabSelected="1" showOutlineSymbols="0" zoomScale="78" zoomScaleNormal="78" workbookViewId="0" topLeftCell="A1">
      <selection activeCell="A3" sqref="A3"/>
    </sheetView>
  </sheetViews>
  <sheetFormatPr defaultColWidth="8.88671875" defaultRowHeight="15"/>
  <cols>
    <col min="1" max="1" width="4.6640625" style="0" customWidth="1"/>
    <col min="2" max="3" width="3.6640625" style="0" customWidth="1"/>
    <col min="4" max="4" width="10.6640625" style="0" customWidth="1"/>
    <col min="5" max="5" width="8.6640625" style="0" customWidth="1"/>
    <col min="6" max="6" width="9.6640625" style="0" customWidth="1"/>
    <col min="7" max="7" width="11.6640625" style="0" customWidth="1"/>
    <col min="8" max="10" width="12.6640625" style="0" customWidth="1"/>
    <col min="11" max="11" width="1.66796875" style="0" customWidth="1"/>
    <col min="12" max="16384" width="9.6640625" style="0" customWidth="1"/>
  </cols>
  <sheetData>
    <row r="1" spans="1:12" ht="29.25">
      <c r="A1" s="1" t="str">
        <f>PL!A1</f>
        <v>BONIA CORPORATION BERHAD</v>
      </c>
      <c r="B1" s="2"/>
      <c r="C1" s="2"/>
      <c r="D1" s="2"/>
      <c r="E1" s="2"/>
      <c r="F1" s="2"/>
      <c r="G1" s="2"/>
      <c r="H1" s="2"/>
      <c r="I1" s="2"/>
      <c r="J1" s="2"/>
      <c r="K1" s="55"/>
      <c r="L1" s="55"/>
    </row>
    <row r="2" spans="1:12" ht="15">
      <c r="A2" s="2" t="str">
        <f>PL!A2</f>
        <v>(COMPANY NO. 223934-T)</v>
      </c>
      <c r="B2" s="2"/>
      <c r="C2" s="2"/>
      <c r="D2" s="2"/>
      <c r="E2" s="2"/>
      <c r="F2" s="2"/>
      <c r="G2" s="2"/>
      <c r="H2" s="2"/>
      <c r="I2" s="2"/>
      <c r="J2" s="2"/>
      <c r="L2" s="55"/>
    </row>
    <row r="3" spans="1:12" ht="15">
      <c r="A3" s="2" t="str">
        <f>PL!A3</f>
        <v>[Incorporated in Malaysia]</v>
      </c>
      <c r="B3" s="2"/>
      <c r="C3" s="2"/>
      <c r="D3" s="2"/>
      <c r="E3" s="2"/>
      <c r="F3" s="2"/>
      <c r="G3" s="2"/>
      <c r="H3" s="2"/>
      <c r="I3" s="2"/>
      <c r="J3" s="2"/>
      <c r="L3" s="55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L4" s="55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L5" s="55"/>
    </row>
    <row r="6" spans="1:12" ht="12.75" customHeight="1">
      <c r="A6" s="3"/>
      <c r="B6" s="2"/>
      <c r="C6" s="2"/>
      <c r="D6" s="2"/>
      <c r="E6" s="2"/>
      <c r="F6" s="2"/>
      <c r="G6" s="2"/>
      <c r="H6" s="2"/>
      <c r="I6" s="2"/>
      <c r="J6" s="2"/>
      <c r="L6" s="55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L7" s="55"/>
    </row>
    <row r="8" spans="1:12" ht="19.5">
      <c r="A8" s="4" t="s">
        <v>109</v>
      </c>
      <c r="B8" s="2"/>
      <c r="C8" s="2"/>
      <c r="D8" s="2"/>
      <c r="E8" s="2"/>
      <c r="F8" s="2"/>
      <c r="G8" s="2"/>
      <c r="H8" s="2"/>
      <c r="I8" s="2"/>
      <c r="J8" s="2"/>
      <c r="L8" s="55"/>
    </row>
    <row r="9" spans="1:12" ht="15.75">
      <c r="A9" s="25" t="s">
        <v>110</v>
      </c>
      <c r="B9" s="2"/>
      <c r="C9" s="2"/>
      <c r="D9" s="2"/>
      <c r="E9" s="2"/>
      <c r="F9" s="2"/>
      <c r="G9" s="2"/>
      <c r="H9" s="2"/>
      <c r="I9" s="2"/>
      <c r="J9" s="2"/>
      <c r="L9" s="55"/>
    </row>
    <row r="10" spans="1:12" ht="21.75" customHeight="1">
      <c r="A10" s="55"/>
      <c r="L10" s="55"/>
    </row>
    <row r="11" spans="1:12" ht="15.75">
      <c r="A11" s="6" t="s">
        <v>111</v>
      </c>
      <c r="B11" s="6" t="s">
        <v>112</v>
      </c>
      <c r="C11" s="56"/>
      <c r="L11" s="55"/>
    </row>
    <row r="12" spans="1:12" ht="15">
      <c r="A12" s="55"/>
      <c r="B12" s="80" t="s">
        <v>113</v>
      </c>
      <c r="C12" s="2"/>
      <c r="D12" s="2"/>
      <c r="E12" s="2"/>
      <c r="F12" s="2"/>
      <c r="G12" s="2"/>
      <c r="H12" s="2"/>
      <c r="I12" s="2"/>
      <c r="J12" s="2"/>
      <c r="L12" s="55"/>
    </row>
    <row r="13" spans="1:12" ht="15">
      <c r="A13" s="55"/>
      <c r="B13" s="80" t="s">
        <v>114</v>
      </c>
      <c r="C13" s="2"/>
      <c r="D13" s="2"/>
      <c r="E13" s="2"/>
      <c r="F13" s="2"/>
      <c r="G13" s="2"/>
      <c r="H13" s="2"/>
      <c r="I13" s="2"/>
      <c r="J13" s="2"/>
      <c r="L13" s="55"/>
    </row>
    <row r="14" spans="1:12" ht="15">
      <c r="A14" s="55"/>
      <c r="B14" s="80" t="s">
        <v>115</v>
      </c>
      <c r="C14" s="2"/>
      <c r="D14" s="2"/>
      <c r="E14" s="2"/>
      <c r="F14" s="2"/>
      <c r="G14" s="2"/>
      <c r="H14" s="2"/>
      <c r="I14" s="2"/>
      <c r="J14" s="2"/>
      <c r="L14" s="55"/>
    </row>
    <row r="15" spans="1:12" ht="15">
      <c r="A15" s="55"/>
      <c r="L15" s="55"/>
    </row>
    <row r="16" spans="1:12" ht="15.75">
      <c r="A16" s="6" t="s">
        <v>116</v>
      </c>
      <c r="B16" s="6" t="s">
        <v>117</v>
      </c>
      <c r="L16" s="55"/>
    </row>
    <row r="17" spans="1:12" ht="15">
      <c r="A17" s="55"/>
      <c r="B17" s="14" t="s">
        <v>118</v>
      </c>
      <c r="L17" s="55"/>
    </row>
    <row r="18" spans="1:12" ht="15">
      <c r="A18" s="55"/>
      <c r="L18" s="55"/>
    </row>
    <row r="19" spans="1:12" ht="15.75">
      <c r="A19" s="6" t="s">
        <v>119</v>
      </c>
      <c r="B19" s="6" t="s">
        <v>120</v>
      </c>
      <c r="L19" s="55"/>
    </row>
    <row r="20" spans="1:12" ht="15">
      <c r="A20" s="55"/>
      <c r="B20" s="14" t="s">
        <v>121</v>
      </c>
      <c r="L20" s="55"/>
    </row>
    <row r="21" spans="1:12" ht="15">
      <c r="A21" s="55"/>
      <c r="L21" s="55"/>
    </row>
    <row r="22" spans="1:12" ht="15.75">
      <c r="A22" s="6" t="s">
        <v>122</v>
      </c>
      <c r="B22" s="6" t="s">
        <v>123</v>
      </c>
      <c r="L22" s="55"/>
    </row>
    <row r="23" spans="1:12" ht="15">
      <c r="A23" s="55"/>
      <c r="B23" s="14" t="s">
        <v>124</v>
      </c>
      <c r="L23" s="55"/>
    </row>
    <row r="24" spans="1:12" ht="15.75">
      <c r="A24" s="55"/>
      <c r="G24" s="57" t="s">
        <v>125</v>
      </c>
      <c r="H24" s="27"/>
      <c r="I24" s="57" t="s">
        <v>126</v>
      </c>
      <c r="J24" s="27"/>
      <c r="K24" s="28"/>
      <c r="L24" s="55"/>
    </row>
    <row r="25" spans="1:12" ht="15">
      <c r="A25" s="55"/>
      <c r="G25" s="30" t="s">
        <v>55</v>
      </c>
      <c r="H25" s="31" t="s">
        <v>54</v>
      </c>
      <c r="I25" s="30" t="s">
        <v>55</v>
      </c>
      <c r="J25" s="31" t="s">
        <v>54</v>
      </c>
      <c r="K25" s="28"/>
      <c r="L25" s="55"/>
    </row>
    <row r="26" spans="1:12" ht="15">
      <c r="A26" s="55"/>
      <c r="G26" s="34" t="s">
        <v>57</v>
      </c>
      <c r="H26" s="35" t="s">
        <v>57</v>
      </c>
      <c r="I26" s="34" t="s">
        <v>58</v>
      </c>
      <c r="J26" s="35" t="s">
        <v>56</v>
      </c>
      <c r="K26" s="28"/>
      <c r="L26" s="55"/>
    </row>
    <row r="27" spans="1:12" ht="15">
      <c r="A27" s="55"/>
      <c r="G27" s="58" t="s">
        <v>9</v>
      </c>
      <c r="H27" s="59" t="s">
        <v>9</v>
      </c>
      <c r="I27" s="58" t="s">
        <v>9</v>
      </c>
      <c r="J27" s="59" t="s">
        <v>9</v>
      </c>
      <c r="K27" s="28"/>
      <c r="L27" s="55"/>
    </row>
    <row r="28" spans="1:12" ht="15">
      <c r="A28" s="55"/>
      <c r="B28" s="14" t="s">
        <v>127</v>
      </c>
      <c r="G28" s="60"/>
      <c r="H28" s="19"/>
      <c r="I28" s="60"/>
      <c r="J28" s="21"/>
      <c r="K28" s="28"/>
      <c r="L28" s="55"/>
    </row>
    <row r="29" spans="1:12" ht="15">
      <c r="A29" s="55"/>
      <c r="B29" s="33" t="s">
        <v>128</v>
      </c>
      <c r="C29" t="s">
        <v>129</v>
      </c>
      <c r="G29" s="61">
        <v>599</v>
      </c>
      <c r="H29" s="19">
        <v>583</v>
      </c>
      <c r="I29" s="60">
        <f>#REF!</f>
        <v>599</v>
      </c>
      <c r="J29" s="62">
        <v>583</v>
      </c>
      <c r="K29" s="28"/>
      <c r="L29" s="55"/>
    </row>
    <row r="30" spans="1:12" ht="15">
      <c r="A30" s="55"/>
      <c r="B30" s="33" t="s">
        <v>128</v>
      </c>
      <c r="C30" s="14" t="s">
        <v>130</v>
      </c>
      <c r="G30" s="61">
        <v>0</v>
      </c>
      <c r="H30" s="89">
        <v>0</v>
      </c>
      <c r="I30" s="60">
        <f>#REF!</f>
        <v>0</v>
      </c>
      <c r="J30" s="62">
        <v>0</v>
      </c>
      <c r="K30" s="28"/>
      <c r="L30" s="55"/>
    </row>
    <row r="31" spans="1:12" ht="15">
      <c r="A31" s="55"/>
      <c r="B31" s="14" t="s">
        <v>131</v>
      </c>
      <c r="C31" s="14"/>
      <c r="G31" s="61">
        <v>-26</v>
      </c>
      <c r="H31" s="19">
        <v>17</v>
      </c>
      <c r="I31" s="60">
        <f>#REF!</f>
        <v>-26</v>
      </c>
      <c r="J31" s="62">
        <v>17</v>
      </c>
      <c r="K31" s="28"/>
      <c r="L31" s="55"/>
    </row>
    <row r="32" spans="1:12" ht="15">
      <c r="A32" s="55"/>
      <c r="G32" s="63">
        <f>-PL!E35</f>
        <v>573</v>
      </c>
      <c r="H32" s="39">
        <v>600</v>
      </c>
      <c r="I32" s="63">
        <f>SUM(I28:I31)</f>
        <v>573</v>
      </c>
      <c r="J32" s="39">
        <f>PL!I35</f>
        <v>600</v>
      </c>
      <c r="K32" s="28"/>
      <c r="L32" s="55"/>
    </row>
    <row r="33" spans="1:12" ht="15">
      <c r="A33" s="55"/>
      <c r="G33" s="24"/>
      <c r="H33" s="24"/>
      <c r="I33" s="64"/>
      <c r="J33" s="24"/>
      <c r="L33" s="55"/>
    </row>
    <row r="34" spans="1:12" ht="15.75">
      <c r="A34" s="6" t="s">
        <v>132</v>
      </c>
      <c r="B34" s="6" t="s">
        <v>133</v>
      </c>
      <c r="L34" s="55"/>
    </row>
    <row r="35" spans="1:12" ht="15">
      <c r="A35" s="55"/>
      <c r="B35" s="14" t="s">
        <v>134</v>
      </c>
      <c r="L35" s="55"/>
    </row>
    <row r="36" spans="1:12" ht="15">
      <c r="A36" s="55"/>
      <c r="L36" s="55"/>
    </row>
    <row r="37" spans="1:12" ht="15.75">
      <c r="A37" s="6" t="s">
        <v>135</v>
      </c>
      <c r="B37" s="6" t="s">
        <v>136</v>
      </c>
      <c r="L37" s="55"/>
    </row>
    <row r="38" spans="1:12" ht="15">
      <c r="A38" s="55"/>
      <c r="B38" s="14" t="s">
        <v>137</v>
      </c>
      <c r="L38" s="55"/>
    </row>
    <row r="39" spans="1:12" ht="15">
      <c r="A39" s="55"/>
      <c r="L39" s="55"/>
    </row>
    <row r="40" spans="1:12" ht="15.75">
      <c r="A40" s="6" t="s">
        <v>138</v>
      </c>
      <c r="B40" s="6" t="s">
        <v>139</v>
      </c>
      <c r="L40" s="55"/>
    </row>
    <row r="41" spans="1:12" ht="15">
      <c r="A41" s="55"/>
      <c r="B41" s="14" t="s">
        <v>140</v>
      </c>
      <c r="C41" s="2"/>
      <c r="D41" s="2"/>
      <c r="E41" s="2"/>
      <c r="F41" s="2"/>
      <c r="G41" s="2"/>
      <c r="H41" s="2"/>
      <c r="I41" s="2"/>
      <c r="J41" s="2"/>
      <c r="L41" s="55"/>
    </row>
    <row r="42" spans="1:12" ht="15">
      <c r="A42" s="55"/>
      <c r="L42" s="55"/>
    </row>
    <row r="43" spans="1:12" ht="15.75">
      <c r="A43" s="6" t="s">
        <v>141</v>
      </c>
      <c r="B43" s="6" t="s">
        <v>142</v>
      </c>
      <c r="L43" s="55"/>
    </row>
    <row r="44" spans="1:12" ht="15">
      <c r="A44" s="55"/>
      <c r="B44" s="80" t="s">
        <v>143</v>
      </c>
      <c r="C44" s="2"/>
      <c r="D44" s="2"/>
      <c r="E44" s="2"/>
      <c r="F44" s="2"/>
      <c r="G44" s="2"/>
      <c r="H44" s="2"/>
      <c r="I44" s="2"/>
      <c r="J44" s="2"/>
      <c r="L44" s="55"/>
    </row>
    <row r="45" spans="1:12" ht="15">
      <c r="A45" s="55"/>
      <c r="B45" s="80" t="s">
        <v>144</v>
      </c>
      <c r="C45" s="2"/>
      <c r="D45" s="2"/>
      <c r="E45" s="2"/>
      <c r="F45" s="2"/>
      <c r="G45" s="2"/>
      <c r="H45" s="2"/>
      <c r="I45" s="2"/>
      <c r="J45" s="2"/>
      <c r="L45" s="55"/>
    </row>
    <row r="46" spans="1:12" ht="15">
      <c r="A46" s="55"/>
      <c r="B46" s="80" t="s">
        <v>145</v>
      </c>
      <c r="C46" s="2"/>
      <c r="D46" s="2"/>
      <c r="E46" s="2"/>
      <c r="F46" s="2"/>
      <c r="G46" s="2"/>
      <c r="H46" s="2"/>
      <c r="I46" s="2"/>
      <c r="J46" s="2"/>
      <c r="L46" s="55"/>
    </row>
    <row r="47" spans="1:12" ht="15">
      <c r="A47" s="55"/>
      <c r="B47" s="80" t="s">
        <v>146</v>
      </c>
      <c r="L47" s="55"/>
    </row>
    <row r="48" spans="1:12" ht="15">
      <c r="A48" s="55"/>
      <c r="L48" s="55"/>
    </row>
    <row r="49" spans="1:12" ht="15.75">
      <c r="A49" s="6" t="s">
        <v>147</v>
      </c>
      <c r="B49" s="6" t="s">
        <v>148</v>
      </c>
      <c r="L49" s="55"/>
    </row>
    <row r="50" spans="1:12" ht="15.75">
      <c r="A50" s="6"/>
      <c r="B50" s="80" t="s">
        <v>149</v>
      </c>
      <c r="C50" s="2"/>
      <c r="D50" s="2"/>
      <c r="E50" s="2"/>
      <c r="F50" s="2"/>
      <c r="G50" s="2"/>
      <c r="H50" s="2"/>
      <c r="I50" s="2"/>
      <c r="J50" s="2"/>
      <c r="L50" s="55"/>
    </row>
    <row r="51" spans="1:12" ht="15.75">
      <c r="A51" s="6"/>
      <c r="B51" s="80" t="s">
        <v>150</v>
      </c>
      <c r="L51" s="55"/>
    </row>
    <row r="52" spans="1:12" ht="15">
      <c r="A52" s="55"/>
      <c r="B52" s="14" t="s">
        <v>60</v>
      </c>
      <c r="C52" s="80" t="s">
        <v>151</v>
      </c>
      <c r="D52" s="2"/>
      <c r="E52" s="2"/>
      <c r="F52" s="2"/>
      <c r="G52" s="2"/>
      <c r="H52" s="2"/>
      <c r="I52" s="2"/>
      <c r="J52" s="2"/>
      <c r="L52" s="55"/>
    </row>
    <row r="53" spans="1:12" ht="15">
      <c r="A53" s="55"/>
      <c r="C53" s="80" t="s">
        <v>152</v>
      </c>
      <c r="D53" s="2"/>
      <c r="E53" s="2"/>
      <c r="F53" s="2"/>
      <c r="G53" s="2"/>
      <c r="H53" s="2"/>
      <c r="I53" s="2"/>
      <c r="J53" s="2"/>
      <c r="L53" s="55"/>
    </row>
    <row r="54" spans="1:12" ht="15">
      <c r="A54" s="55"/>
      <c r="C54" s="80" t="s">
        <v>153</v>
      </c>
      <c r="D54" s="2"/>
      <c r="E54" s="2"/>
      <c r="F54" s="2"/>
      <c r="G54" s="2"/>
      <c r="H54" s="2"/>
      <c r="I54" s="2"/>
      <c r="J54" s="2"/>
      <c r="L54" s="55"/>
    </row>
    <row r="55" spans="1:12" ht="15">
      <c r="A55" s="55"/>
      <c r="C55" s="80" t="s">
        <v>154</v>
      </c>
      <c r="D55" s="2"/>
      <c r="E55" s="2"/>
      <c r="F55" s="2"/>
      <c r="G55" s="2"/>
      <c r="H55" s="2"/>
      <c r="I55" s="2"/>
      <c r="J55" s="2"/>
      <c r="L55" s="55"/>
    </row>
    <row r="56" spans="1:12" ht="15">
      <c r="A56" s="55"/>
      <c r="C56" s="80" t="s">
        <v>155</v>
      </c>
      <c r="D56" s="2"/>
      <c r="E56" s="2"/>
      <c r="F56" s="2"/>
      <c r="G56" s="2"/>
      <c r="H56" s="2"/>
      <c r="I56" s="2"/>
      <c r="J56" s="2"/>
      <c r="L56" s="55"/>
    </row>
    <row r="57" spans="1:12" ht="15">
      <c r="A57" s="55"/>
      <c r="B57" s="14" t="s">
        <v>62</v>
      </c>
      <c r="C57" s="80" t="s">
        <v>156</v>
      </c>
      <c r="D57" s="2"/>
      <c r="E57" s="2"/>
      <c r="F57" s="2"/>
      <c r="G57" s="2"/>
      <c r="H57" s="2"/>
      <c r="I57" s="2"/>
      <c r="J57" s="2"/>
      <c r="K57" s="55"/>
      <c r="L57" s="55"/>
    </row>
    <row r="58" spans="1:12" ht="15">
      <c r="A58" s="55"/>
      <c r="C58" s="80" t="s">
        <v>157</v>
      </c>
      <c r="D58" s="2"/>
      <c r="E58" s="2"/>
      <c r="F58" s="2"/>
      <c r="G58" s="2"/>
      <c r="H58" s="2"/>
      <c r="I58" s="2"/>
      <c r="J58" s="2"/>
      <c r="L58" s="55"/>
    </row>
    <row r="59" spans="1:12" ht="15">
      <c r="A59" s="55"/>
      <c r="C59" s="80" t="s">
        <v>158</v>
      </c>
      <c r="L59" s="55"/>
    </row>
    <row r="60" spans="1:12" ht="15">
      <c r="A60" s="55"/>
      <c r="B60" s="14" t="s">
        <v>64</v>
      </c>
      <c r="C60" s="80" t="s">
        <v>159</v>
      </c>
      <c r="D60" s="2"/>
      <c r="E60" s="2"/>
      <c r="F60" s="2"/>
      <c r="G60" s="2"/>
      <c r="H60" s="2"/>
      <c r="I60" s="2"/>
      <c r="J60" s="2"/>
      <c r="L60" s="55"/>
    </row>
    <row r="61" spans="1:12" ht="15">
      <c r="A61" s="55"/>
      <c r="C61" s="80" t="s">
        <v>160</v>
      </c>
      <c r="D61" s="2"/>
      <c r="E61" s="2"/>
      <c r="F61" s="2"/>
      <c r="G61" s="2"/>
      <c r="H61" s="2"/>
      <c r="I61" s="2"/>
      <c r="J61" s="2"/>
      <c r="L61" s="55"/>
    </row>
    <row r="62" spans="1:12" ht="15">
      <c r="A62" s="55"/>
      <c r="C62" s="80" t="s">
        <v>161</v>
      </c>
      <c r="L62" s="55"/>
    </row>
    <row r="63" spans="1:12" ht="15">
      <c r="A63" s="55"/>
      <c r="B63" s="80" t="s">
        <v>162</v>
      </c>
      <c r="C63" s="65"/>
      <c r="D63" s="2"/>
      <c r="E63" s="2"/>
      <c r="F63" s="2"/>
      <c r="G63" s="2"/>
      <c r="H63" s="2"/>
      <c r="I63" s="2"/>
      <c r="J63" s="2"/>
      <c r="K63" s="2"/>
      <c r="L63" s="55"/>
    </row>
    <row r="64" spans="1:12" ht="15">
      <c r="A64" s="55"/>
      <c r="B64" s="80" t="s">
        <v>163</v>
      </c>
      <c r="C64" s="65"/>
      <c r="D64" s="2"/>
      <c r="E64" s="2"/>
      <c r="F64" s="2"/>
      <c r="G64" s="2"/>
      <c r="H64" s="2"/>
      <c r="I64" s="2"/>
      <c r="J64" s="2"/>
      <c r="K64" s="2"/>
      <c r="L64" s="55"/>
    </row>
    <row r="65" spans="1:12" ht="15">
      <c r="A65" s="55"/>
      <c r="B65" s="80" t="s">
        <v>164</v>
      </c>
      <c r="C65" s="65"/>
      <c r="D65" s="2"/>
      <c r="E65" s="2"/>
      <c r="F65" s="2"/>
      <c r="G65" s="2"/>
      <c r="H65" s="2"/>
      <c r="I65" s="2"/>
      <c r="J65" s="2"/>
      <c r="K65" s="2"/>
      <c r="L65" s="55"/>
    </row>
    <row r="66" spans="1:12" ht="15">
      <c r="A66" s="55"/>
      <c r="B66" s="80" t="s">
        <v>165</v>
      </c>
      <c r="C66" s="2"/>
      <c r="D66" s="2"/>
      <c r="E66" s="2"/>
      <c r="F66" s="2"/>
      <c r="G66" s="2"/>
      <c r="H66" s="2"/>
      <c r="I66" s="2"/>
      <c r="J66" s="2"/>
      <c r="K66" s="2"/>
      <c r="L66" s="55"/>
    </row>
    <row r="67" spans="1:12" ht="15">
      <c r="A67" s="55"/>
      <c r="B67" s="80" t="s">
        <v>166</v>
      </c>
      <c r="C67" s="14"/>
      <c r="D67" s="2"/>
      <c r="E67" s="2"/>
      <c r="F67" s="2"/>
      <c r="G67" s="2"/>
      <c r="H67" s="2"/>
      <c r="I67" s="2"/>
      <c r="J67" s="2"/>
      <c r="L67" s="55"/>
    </row>
    <row r="68" spans="1:12" ht="15">
      <c r="A68" s="55"/>
      <c r="B68" s="80" t="s">
        <v>167</v>
      </c>
      <c r="C68" s="2"/>
      <c r="D68" s="2"/>
      <c r="E68" s="2"/>
      <c r="F68" s="2"/>
      <c r="G68" s="2"/>
      <c r="H68" s="2"/>
      <c r="I68" s="2"/>
      <c r="J68" s="2"/>
      <c r="L68" s="55"/>
    </row>
    <row r="69" spans="1:12" ht="15">
      <c r="A69" s="55"/>
      <c r="B69" s="80" t="s">
        <v>168</v>
      </c>
      <c r="C69" s="2"/>
      <c r="D69" s="2"/>
      <c r="E69" s="2"/>
      <c r="F69" s="2"/>
      <c r="G69" s="2"/>
      <c r="H69" s="2"/>
      <c r="I69" s="2"/>
      <c r="J69" s="2"/>
      <c r="L69" s="55"/>
    </row>
    <row r="70" spans="1:12" ht="15">
      <c r="A70" s="55"/>
      <c r="B70" s="14" t="s">
        <v>60</v>
      </c>
      <c r="C70" s="80" t="s">
        <v>169</v>
      </c>
      <c r="D70" s="2"/>
      <c r="E70" s="2"/>
      <c r="F70" s="2"/>
      <c r="G70" s="2"/>
      <c r="H70" s="2"/>
      <c r="I70" s="2"/>
      <c r="J70" s="2"/>
      <c r="K70" s="2"/>
      <c r="L70" s="55"/>
    </row>
    <row r="71" spans="1:12" ht="15">
      <c r="A71" s="55"/>
      <c r="B71" s="14"/>
      <c r="C71" s="80" t="s">
        <v>170</v>
      </c>
      <c r="D71" s="2"/>
      <c r="E71" s="2"/>
      <c r="F71" s="2"/>
      <c r="G71" s="2"/>
      <c r="H71" s="2"/>
      <c r="I71" s="2"/>
      <c r="J71" s="2"/>
      <c r="K71" s="2"/>
      <c r="L71" s="55"/>
    </row>
    <row r="72" spans="1:12" ht="15">
      <c r="A72" s="55"/>
      <c r="B72" s="14"/>
      <c r="C72" s="80" t="s">
        <v>171</v>
      </c>
      <c r="D72" s="2"/>
      <c r="E72" s="2"/>
      <c r="F72" s="2"/>
      <c r="G72" s="2"/>
      <c r="H72" s="2"/>
      <c r="I72" s="2"/>
      <c r="J72" s="2"/>
      <c r="K72" s="2"/>
      <c r="L72" s="55"/>
    </row>
    <row r="73" spans="1:12" ht="15">
      <c r="A73" s="55"/>
      <c r="B73" s="80" t="s">
        <v>162</v>
      </c>
      <c r="C73" s="2"/>
      <c r="D73" s="2"/>
      <c r="E73" s="2"/>
      <c r="F73" s="2"/>
      <c r="G73" s="2"/>
      <c r="H73" s="2"/>
      <c r="I73" s="2"/>
      <c r="J73" s="2"/>
      <c r="L73" s="55"/>
    </row>
    <row r="74" spans="1:12" ht="15">
      <c r="A74" s="55"/>
      <c r="B74" s="80" t="s">
        <v>172</v>
      </c>
      <c r="C74" s="14"/>
      <c r="D74" s="2"/>
      <c r="E74" s="2"/>
      <c r="F74" s="2"/>
      <c r="G74" s="2"/>
      <c r="H74" s="2"/>
      <c r="I74" s="2"/>
      <c r="J74" s="2"/>
      <c r="L74" s="55"/>
    </row>
    <row r="75" spans="1:12" ht="15">
      <c r="A75" s="55"/>
      <c r="C75" s="14"/>
      <c r="D75" s="2"/>
      <c r="E75" s="2"/>
      <c r="F75" s="2"/>
      <c r="G75" s="2"/>
      <c r="H75" s="2"/>
      <c r="I75" s="2"/>
      <c r="J75" s="2"/>
      <c r="L75" s="55"/>
    </row>
    <row r="76" spans="1:12" ht="15.75">
      <c r="A76" s="6" t="s">
        <v>173</v>
      </c>
      <c r="B76" s="6" t="s">
        <v>174</v>
      </c>
      <c r="L76" s="55"/>
    </row>
    <row r="77" spans="1:12" ht="15">
      <c r="A77" s="55"/>
      <c r="B77" s="80" t="s">
        <v>175</v>
      </c>
      <c r="C77" s="2"/>
      <c r="D77" s="2"/>
      <c r="E77" s="2"/>
      <c r="F77" s="2"/>
      <c r="G77" s="2"/>
      <c r="H77" s="2"/>
      <c r="I77" s="2"/>
      <c r="J77" s="2"/>
      <c r="L77" s="55"/>
    </row>
    <row r="78" spans="1:12" ht="15">
      <c r="A78" s="55"/>
      <c r="B78" s="80" t="s">
        <v>176</v>
      </c>
      <c r="L78" s="55"/>
    </row>
    <row r="79" spans="1:12" ht="15">
      <c r="A79" s="55"/>
      <c r="L79" s="55"/>
    </row>
    <row r="80" spans="1:12" ht="15.75">
      <c r="A80" s="6" t="s">
        <v>177</v>
      </c>
      <c r="B80" s="6" t="s">
        <v>178</v>
      </c>
      <c r="L80" s="55"/>
    </row>
    <row r="81" spans="1:12" ht="15">
      <c r="A81" s="55"/>
      <c r="B81" s="80" t="s">
        <v>179</v>
      </c>
      <c r="C81" s="2"/>
      <c r="D81" s="2"/>
      <c r="E81" s="2"/>
      <c r="F81" s="2"/>
      <c r="G81" s="2"/>
      <c r="H81" s="2"/>
      <c r="I81" s="2"/>
      <c r="J81" s="2"/>
      <c r="L81" s="55"/>
    </row>
    <row r="82" spans="1:12" ht="15">
      <c r="A82" s="55"/>
      <c r="B82" s="80" t="s">
        <v>180</v>
      </c>
      <c r="C82" s="2"/>
      <c r="D82" s="2"/>
      <c r="E82" s="2"/>
      <c r="F82" s="2"/>
      <c r="G82" s="2"/>
      <c r="H82" s="2"/>
      <c r="I82" s="2"/>
      <c r="J82" s="2"/>
      <c r="L82" s="55"/>
    </row>
    <row r="83" spans="1:12" ht="15">
      <c r="A83" s="55"/>
      <c r="B83" s="80" t="s">
        <v>181</v>
      </c>
      <c r="C83" s="2"/>
      <c r="D83" s="2"/>
      <c r="E83" s="2"/>
      <c r="F83" s="2"/>
      <c r="G83" s="2"/>
      <c r="H83" s="2"/>
      <c r="I83" s="2"/>
      <c r="J83" s="2"/>
      <c r="L83" s="55"/>
    </row>
    <row r="84" spans="1:12" ht="15">
      <c r="A84" s="55"/>
      <c r="B84" s="80" t="s">
        <v>182</v>
      </c>
      <c r="C84" s="2"/>
      <c r="D84" s="2"/>
      <c r="E84" s="2"/>
      <c r="F84" s="2"/>
      <c r="G84" s="2"/>
      <c r="H84" s="2"/>
      <c r="I84" s="2"/>
      <c r="J84" s="2"/>
      <c r="L84" s="55"/>
    </row>
    <row r="85" spans="1:12" ht="15">
      <c r="A85" s="55"/>
      <c r="B85" s="80" t="s">
        <v>183</v>
      </c>
      <c r="L85" s="55"/>
    </row>
    <row r="86" spans="1:12" ht="15">
      <c r="A86" s="55"/>
      <c r="L86" s="55"/>
    </row>
    <row r="87" spans="1:12" ht="15.75">
      <c r="A87" s="6" t="s">
        <v>184</v>
      </c>
      <c r="B87" s="6" t="s">
        <v>185</v>
      </c>
      <c r="L87" s="55"/>
    </row>
    <row r="88" spans="1:12" ht="15">
      <c r="A88" s="55"/>
      <c r="B88" s="14" t="s">
        <v>186</v>
      </c>
      <c r="C88" s="14"/>
      <c r="L88" s="55"/>
    </row>
    <row r="89" spans="1:12" ht="15">
      <c r="A89" s="55"/>
      <c r="B89" s="14"/>
      <c r="C89" s="14"/>
      <c r="L89" s="55"/>
    </row>
    <row r="90" spans="1:12" ht="15.75">
      <c r="A90" s="55"/>
      <c r="G90" s="7" t="s">
        <v>187</v>
      </c>
      <c r="H90" s="33"/>
      <c r="I90" s="7" t="s">
        <v>188</v>
      </c>
      <c r="L90" s="55"/>
    </row>
    <row r="91" spans="1:12" ht="15.75">
      <c r="A91" s="55"/>
      <c r="G91" s="66" t="s">
        <v>189</v>
      </c>
      <c r="H91" s="67"/>
      <c r="I91" s="66" t="s">
        <v>189</v>
      </c>
      <c r="L91" s="55"/>
    </row>
    <row r="92" spans="1:12" ht="15">
      <c r="A92" s="55"/>
      <c r="G92" s="68" t="s">
        <v>9</v>
      </c>
      <c r="H92" s="68"/>
      <c r="I92" s="68" t="s">
        <v>9</v>
      </c>
      <c r="L92" s="55"/>
    </row>
    <row r="93" spans="1:12" ht="15">
      <c r="A93" s="55"/>
      <c r="C93" s="69" t="s">
        <v>190</v>
      </c>
      <c r="G93" s="70"/>
      <c r="L93" s="55"/>
    </row>
    <row r="94" spans="1:12" ht="15">
      <c r="A94" s="55"/>
      <c r="C94" t="s">
        <v>191</v>
      </c>
      <c r="G94" s="71">
        <v>3394</v>
      </c>
      <c r="H94" s="72"/>
      <c r="I94" s="72"/>
      <c r="L94" s="55"/>
    </row>
    <row r="95" spans="1:12" ht="15">
      <c r="A95" s="55"/>
      <c r="C95" s="14" t="s">
        <v>192</v>
      </c>
      <c r="G95" s="71"/>
      <c r="H95" s="72"/>
      <c r="I95" s="72"/>
      <c r="L95" s="55"/>
    </row>
    <row r="96" spans="1:12" ht="15">
      <c r="A96" s="55"/>
      <c r="C96" t="s">
        <v>193</v>
      </c>
      <c r="G96" s="71">
        <v>4900</v>
      </c>
      <c r="H96" s="72"/>
      <c r="I96" s="72"/>
      <c r="L96" s="55"/>
    </row>
    <row r="97" spans="1:12" ht="15">
      <c r="A97" s="55"/>
      <c r="C97" t="s">
        <v>194</v>
      </c>
      <c r="G97" s="71">
        <v>5816</v>
      </c>
      <c r="H97" s="72"/>
      <c r="I97" s="72">
        <f>#REF!</f>
        <v>27870</v>
      </c>
      <c r="L97" s="55"/>
    </row>
    <row r="98" spans="1:12" ht="15">
      <c r="A98" s="55"/>
      <c r="G98" s="22">
        <f>SUM(G94:G97)</f>
        <v>14110</v>
      </c>
      <c r="H98" s="13"/>
      <c r="I98" s="22">
        <f>SUM(I94:I97)</f>
        <v>27870</v>
      </c>
      <c r="L98" s="55"/>
    </row>
    <row r="99" spans="1:12" ht="15">
      <c r="A99" s="55"/>
      <c r="C99" s="69" t="s">
        <v>195</v>
      </c>
      <c r="G99" s="22"/>
      <c r="H99" s="13"/>
      <c r="I99" s="22"/>
      <c r="L99" s="55"/>
    </row>
    <row r="100" spans="1:12" ht="15">
      <c r="A100" s="55"/>
      <c r="C100" t="s">
        <v>191</v>
      </c>
      <c r="G100" s="71">
        <v>5912</v>
      </c>
      <c r="H100" s="72"/>
      <c r="I100" s="72"/>
      <c r="L100" s="55"/>
    </row>
    <row r="101" spans="1:12" ht="15">
      <c r="A101" s="55"/>
      <c r="C101" s="14" t="s">
        <v>192</v>
      </c>
      <c r="G101" s="71">
        <v>4600</v>
      </c>
      <c r="H101" s="72"/>
      <c r="I101" s="72"/>
      <c r="L101" s="55"/>
    </row>
    <row r="102" spans="1:12" ht="15">
      <c r="A102" s="55"/>
      <c r="C102" t="s">
        <v>196</v>
      </c>
      <c r="G102" s="71"/>
      <c r="H102" s="72"/>
      <c r="I102" s="72"/>
      <c r="L102" s="55"/>
    </row>
    <row r="103" spans="1:12" ht="15">
      <c r="A103" s="55"/>
      <c r="C103" t="s">
        <v>193</v>
      </c>
      <c r="G103" s="71">
        <v>900</v>
      </c>
      <c r="H103" s="72"/>
      <c r="I103" s="72"/>
      <c r="L103" s="55"/>
    </row>
    <row r="104" spans="1:12" ht="15">
      <c r="A104" s="55"/>
      <c r="C104" t="s">
        <v>194</v>
      </c>
      <c r="G104" s="71"/>
      <c r="H104" s="72"/>
      <c r="I104" s="72"/>
      <c r="L104" s="55"/>
    </row>
    <row r="105" spans="1:12" ht="15">
      <c r="A105" s="55"/>
      <c r="G105" s="22">
        <f>SUM(G100:G104)</f>
        <v>11412</v>
      </c>
      <c r="H105" s="13"/>
      <c r="I105" s="22">
        <f>SUM(I100:I104)</f>
        <v>0</v>
      </c>
      <c r="L105" s="55"/>
    </row>
    <row r="106" spans="1:12" ht="15">
      <c r="A106" s="55"/>
      <c r="C106" t="s">
        <v>197</v>
      </c>
      <c r="G106" s="22">
        <f>G105+G98</f>
        <v>25522</v>
      </c>
      <c r="H106" s="13"/>
      <c r="I106" s="22">
        <f>I105+I98</f>
        <v>27870</v>
      </c>
      <c r="L106" s="13">
        <f>G106+I106</f>
        <v>53392</v>
      </c>
    </row>
    <row r="107" spans="1:12" ht="15">
      <c r="A107" s="55"/>
      <c r="B107" s="55"/>
      <c r="C107" s="55"/>
      <c r="D107" s="55"/>
      <c r="E107" s="55"/>
      <c r="F107" s="55"/>
      <c r="G107" s="64"/>
      <c r="H107" s="55"/>
      <c r="I107" s="64"/>
      <c r="J107" s="55"/>
      <c r="K107" s="55"/>
      <c r="L107" s="13">
        <f>#REF!+#REF!</f>
        <v>53392</v>
      </c>
    </row>
    <row r="108" spans="1:12" ht="15.75">
      <c r="A108" s="6" t="s">
        <v>198</v>
      </c>
      <c r="B108" s="6" t="s">
        <v>199</v>
      </c>
      <c r="L108" s="55"/>
    </row>
    <row r="109" spans="1:12" ht="15">
      <c r="A109" s="55"/>
      <c r="B109" s="80" t="s">
        <v>200</v>
      </c>
      <c r="C109" s="2"/>
      <c r="D109" s="2"/>
      <c r="E109" s="2"/>
      <c r="F109" s="2"/>
      <c r="G109" s="2"/>
      <c r="H109" s="2"/>
      <c r="I109" s="2"/>
      <c r="J109" s="2"/>
      <c r="L109" s="55"/>
    </row>
    <row r="110" spans="1:12" ht="15">
      <c r="A110" s="55"/>
      <c r="B110" s="80" t="s">
        <v>201</v>
      </c>
      <c r="C110" s="2"/>
      <c r="D110" s="2"/>
      <c r="E110" s="2"/>
      <c r="F110" s="2"/>
      <c r="G110" s="2"/>
      <c r="H110" s="2"/>
      <c r="I110" s="2"/>
      <c r="J110" s="2"/>
      <c r="L110" s="55"/>
    </row>
    <row r="111" spans="1:12" ht="15">
      <c r="A111" s="55"/>
      <c r="B111" s="80" t="s">
        <v>202</v>
      </c>
      <c r="L111" s="55"/>
    </row>
    <row r="112" spans="1:12" ht="15">
      <c r="A112" s="55"/>
      <c r="L112" s="55"/>
    </row>
    <row r="113" spans="1:12" ht="15.75">
      <c r="A113" s="6" t="s">
        <v>203</v>
      </c>
      <c r="B113" s="6" t="s">
        <v>204</v>
      </c>
      <c r="L113" s="55"/>
    </row>
    <row r="114" spans="1:12" ht="15">
      <c r="A114" s="55"/>
      <c r="B114" s="80" t="s">
        <v>205</v>
      </c>
      <c r="C114" s="2"/>
      <c r="D114" s="2"/>
      <c r="E114" s="2"/>
      <c r="F114" s="2"/>
      <c r="G114" s="2"/>
      <c r="H114" s="2"/>
      <c r="I114" s="2"/>
      <c r="J114" s="2"/>
      <c r="L114" s="55"/>
    </row>
    <row r="115" spans="1:12" ht="15">
      <c r="A115" s="55"/>
      <c r="B115" s="80" t="s">
        <v>206</v>
      </c>
      <c r="C115" s="2"/>
      <c r="D115" s="2"/>
      <c r="E115" s="2"/>
      <c r="F115" s="2"/>
      <c r="G115" s="2"/>
      <c r="H115" s="2"/>
      <c r="I115" s="2"/>
      <c r="J115" s="2"/>
      <c r="L115" s="55"/>
    </row>
    <row r="116" spans="1:12" ht="15">
      <c r="A116" s="55"/>
      <c r="B116" s="80" t="s">
        <v>207</v>
      </c>
      <c r="L116" s="55"/>
    </row>
    <row r="117" spans="1:12" ht="15">
      <c r="A117" s="55"/>
      <c r="L117" s="55"/>
    </row>
    <row r="118" spans="1:12" ht="15.75">
      <c r="A118" s="6" t="s">
        <v>208</v>
      </c>
      <c r="B118" s="6" t="s">
        <v>209</v>
      </c>
      <c r="L118" s="55"/>
    </row>
    <row r="119" spans="1:12" ht="15">
      <c r="A119" s="55"/>
      <c r="B119" s="80" t="s">
        <v>210</v>
      </c>
      <c r="C119" s="2"/>
      <c r="D119" s="2"/>
      <c r="E119" s="2"/>
      <c r="F119" s="2"/>
      <c r="G119" s="2"/>
      <c r="H119" s="2"/>
      <c r="I119" s="2"/>
      <c r="J119" s="2"/>
      <c r="L119" s="55"/>
    </row>
    <row r="120" spans="1:12" ht="15">
      <c r="A120" s="55"/>
      <c r="B120" s="80" t="s">
        <v>211</v>
      </c>
      <c r="L120" s="55"/>
    </row>
    <row r="121" spans="1:12" ht="15">
      <c r="A121" s="55"/>
      <c r="L121" s="55"/>
    </row>
    <row r="122" spans="1:12" ht="15.75">
      <c r="A122" s="6" t="s">
        <v>212</v>
      </c>
      <c r="B122" s="6" t="s">
        <v>213</v>
      </c>
      <c r="L122" s="55"/>
    </row>
    <row r="123" spans="1:12" ht="15.75">
      <c r="A123" s="55"/>
      <c r="G123" s="17"/>
      <c r="H123" s="17"/>
      <c r="I123" s="7" t="s">
        <v>214</v>
      </c>
      <c r="J123" s="7" t="s">
        <v>197</v>
      </c>
      <c r="L123" s="55"/>
    </row>
    <row r="124" spans="1:12" ht="15.75">
      <c r="A124" s="55"/>
      <c r="G124" s="7"/>
      <c r="H124" s="7"/>
      <c r="I124" s="7" t="s">
        <v>215</v>
      </c>
      <c r="J124" s="7" t="s">
        <v>216</v>
      </c>
      <c r="L124" s="55"/>
    </row>
    <row r="125" spans="1:12" ht="15.75">
      <c r="A125" s="55"/>
      <c r="G125" s="7"/>
      <c r="H125" s="7" t="s">
        <v>61</v>
      </c>
      <c r="I125" s="7" t="s">
        <v>86</v>
      </c>
      <c r="J125" s="7" t="s">
        <v>217</v>
      </c>
      <c r="L125" s="55"/>
    </row>
    <row r="126" spans="1:12" ht="15">
      <c r="A126" s="55"/>
      <c r="G126" s="9"/>
      <c r="H126" s="68" t="s">
        <v>9</v>
      </c>
      <c r="I126" s="68" t="s">
        <v>9</v>
      </c>
      <c r="J126" s="68" t="s">
        <v>9</v>
      </c>
      <c r="L126" s="55"/>
    </row>
    <row r="127" spans="1:12" ht="15">
      <c r="A127" s="55"/>
      <c r="B127" t="s">
        <v>218</v>
      </c>
      <c r="H127" s="13"/>
      <c r="I127" s="13"/>
      <c r="J127" s="13"/>
      <c r="L127" s="55"/>
    </row>
    <row r="128" spans="1:12" ht="15">
      <c r="A128" s="55"/>
      <c r="C128" t="s">
        <v>219</v>
      </c>
      <c r="H128" s="13">
        <f>H135-H129-H130</f>
        <v>17265</v>
      </c>
      <c r="I128" s="13">
        <f>I135-I129-I130</f>
        <v>1868</v>
      </c>
      <c r="J128" s="13">
        <f>J135-J129-J130</f>
        <v>41694</v>
      </c>
      <c r="L128" s="55"/>
    </row>
    <row r="129" spans="1:12" ht="15">
      <c r="A129" s="55"/>
      <c r="C129" t="s">
        <v>220</v>
      </c>
      <c r="H129" s="13">
        <f>#REF!+#REF!</f>
        <v>2960</v>
      </c>
      <c r="I129" s="13">
        <f>#REF!+#REF!</f>
        <v>100</v>
      </c>
      <c r="J129" s="13">
        <f>SUM(#REF!)+#REF!+SUM(#REF!)+#REF!</f>
        <v>14491</v>
      </c>
      <c r="L129" s="73" t="s">
        <v>221</v>
      </c>
    </row>
    <row r="130" spans="1:12" ht="15">
      <c r="A130" s="55"/>
      <c r="C130" t="s">
        <v>222</v>
      </c>
      <c r="H130" s="13">
        <f>#REF!+#REF!+#REF!+#REF!</f>
        <v>546</v>
      </c>
      <c r="I130" s="13">
        <f>#REF!+#REF!+#REF!+#REF!</f>
        <v>-174</v>
      </c>
      <c r="J130" s="13">
        <f>SUM(#REF!)+#REF!+SUM(#REF!)+#REF!+SUM(#REF!)+#REF!+SUM(#REF!)+#REF!</f>
        <v>74274</v>
      </c>
      <c r="L130" s="14" t="s">
        <v>223</v>
      </c>
    </row>
    <row r="131" spans="1:12" ht="15">
      <c r="A131" s="55"/>
      <c r="H131" s="22">
        <f>SUM(H128:H130)</f>
        <v>20771</v>
      </c>
      <c r="I131" s="22">
        <f>SUM(I128:I130)</f>
        <v>1794</v>
      </c>
      <c r="J131" s="22">
        <f>SUM(J128:J130)</f>
        <v>130459</v>
      </c>
      <c r="L131" s="55"/>
    </row>
    <row r="132" spans="1:12" ht="15">
      <c r="A132" s="55"/>
      <c r="B132" s="14" t="s">
        <v>224</v>
      </c>
      <c r="H132" s="23"/>
      <c r="I132" s="23"/>
      <c r="J132" s="23"/>
      <c r="L132" s="55"/>
    </row>
    <row r="133" spans="1:12" ht="15">
      <c r="A133" s="55"/>
      <c r="C133" t="s">
        <v>225</v>
      </c>
      <c r="H133" s="13">
        <f>#REF!-#REF!+44</f>
        <v>15099</v>
      </c>
      <c r="I133" s="13">
        <f>#REF!-#REF!+73</f>
        <v>1644</v>
      </c>
      <c r="J133" s="13">
        <f>(SUM(#REF!)+#REF!)-(SUM(#REF!)+#REF!)</f>
        <v>118681</v>
      </c>
      <c r="L133" s="55"/>
    </row>
    <row r="134" spans="1:12" ht="15">
      <c r="A134" s="55"/>
      <c r="C134" t="s">
        <v>226</v>
      </c>
      <c r="H134" s="13">
        <f>#REF!-44</f>
        <v>5672</v>
      </c>
      <c r="I134" s="13">
        <f>#REF!-73</f>
        <v>150</v>
      </c>
      <c r="J134" s="13">
        <f>SUM(#REF!)+#REF!</f>
        <v>11778</v>
      </c>
      <c r="L134" s="73" t="s">
        <v>227</v>
      </c>
    </row>
    <row r="135" spans="1:12" ht="15">
      <c r="A135" s="55"/>
      <c r="H135" s="22">
        <f>SUM(H133:H134)</f>
        <v>20771</v>
      </c>
      <c r="I135" s="22">
        <f>SUM(I133:I134)</f>
        <v>1794</v>
      </c>
      <c r="J135" s="22">
        <f>SUM(J133:J134)</f>
        <v>130459</v>
      </c>
      <c r="L135" s="55"/>
    </row>
    <row r="136" spans="1:12" ht="15">
      <c r="A136" s="55"/>
      <c r="H136" s="64"/>
      <c r="I136" s="64"/>
      <c r="J136" s="64"/>
      <c r="L136" s="55"/>
    </row>
    <row r="137" spans="1:12" ht="15.75">
      <c r="A137" s="6" t="s">
        <v>228</v>
      </c>
      <c r="B137" s="6" t="s">
        <v>229</v>
      </c>
      <c r="L137" s="55"/>
    </row>
    <row r="138" spans="1:12" ht="15">
      <c r="A138" s="55"/>
      <c r="B138" s="80" t="s">
        <v>230</v>
      </c>
      <c r="C138" s="2"/>
      <c r="D138" s="2"/>
      <c r="E138" s="2"/>
      <c r="F138" s="2"/>
      <c r="G138" s="2"/>
      <c r="H138" s="2"/>
      <c r="I138" s="2"/>
      <c r="J138" s="2"/>
      <c r="L138" s="55"/>
    </row>
    <row r="139" spans="1:12" ht="15">
      <c r="A139" s="55"/>
      <c r="B139" s="80" t="s">
        <v>231</v>
      </c>
      <c r="C139" s="2"/>
      <c r="D139" s="2"/>
      <c r="E139" s="2"/>
      <c r="F139" s="2"/>
      <c r="G139" s="2"/>
      <c r="H139" s="2"/>
      <c r="I139" s="2"/>
      <c r="J139" s="2"/>
      <c r="L139" s="55"/>
    </row>
    <row r="140" spans="1:12" ht="15">
      <c r="A140" s="55"/>
      <c r="L140" s="55"/>
    </row>
    <row r="141" spans="1:12" ht="15.75">
      <c r="A141" s="6" t="s">
        <v>232</v>
      </c>
      <c r="B141" s="6" t="s">
        <v>233</v>
      </c>
      <c r="L141" s="55"/>
    </row>
    <row r="142" spans="1:12" ht="15.75">
      <c r="A142" s="6"/>
      <c r="B142" s="80" t="s">
        <v>234</v>
      </c>
      <c r="C142" s="2"/>
      <c r="D142" s="2"/>
      <c r="E142" s="2"/>
      <c r="F142" s="2"/>
      <c r="G142" s="2"/>
      <c r="H142" s="2"/>
      <c r="I142" s="2"/>
      <c r="J142" s="2"/>
      <c r="L142" s="55"/>
    </row>
    <row r="143" spans="1:12" ht="15.75">
      <c r="A143" s="6"/>
      <c r="B143" s="80" t="s">
        <v>235</v>
      </c>
      <c r="C143" s="2"/>
      <c r="D143" s="2"/>
      <c r="E143" s="2"/>
      <c r="F143" s="2"/>
      <c r="G143" s="2"/>
      <c r="H143" s="2"/>
      <c r="I143" s="2"/>
      <c r="J143" s="2"/>
      <c r="L143" s="55"/>
    </row>
    <row r="144" spans="1:12" ht="15.75">
      <c r="A144" s="6"/>
      <c r="B144" s="80" t="s">
        <v>236</v>
      </c>
      <c r="C144" s="2"/>
      <c r="D144" s="2"/>
      <c r="E144" s="2"/>
      <c r="F144" s="2"/>
      <c r="G144" s="2"/>
      <c r="H144" s="2"/>
      <c r="I144" s="2"/>
      <c r="J144" s="2"/>
      <c r="L144" s="55"/>
    </row>
    <row r="145" spans="1:12" ht="15">
      <c r="A145" s="55"/>
      <c r="B145" s="80" t="s">
        <v>237</v>
      </c>
      <c r="C145" s="2"/>
      <c r="D145" s="2"/>
      <c r="E145" s="2"/>
      <c r="F145" s="2"/>
      <c r="G145" s="2"/>
      <c r="H145" s="2"/>
      <c r="I145" s="2"/>
      <c r="J145" s="2"/>
      <c r="L145" s="55"/>
    </row>
    <row r="146" spans="1:12" ht="15">
      <c r="A146" s="55"/>
      <c r="B146" s="80" t="s">
        <v>238</v>
      </c>
      <c r="C146" s="2"/>
      <c r="D146" s="2"/>
      <c r="E146" s="2"/>
      <c r="F146" s="2"/>
      <c r="G146" s="2"/>
      <c r="H146" s="2"/>
      <c r="I146" s="2"/>
      <c r="J146" s="2"/>
      <c r="L146" s="55"/>
    </row>
    <row r="147" spans="1:12" ht="15">
      <c r="A147" s="55"/>
      <c r="B147" s="80" t="s">
        <v>239</v>
      </c>
      <c r="C147" s="2"/>
      <c r="D147" s="2"/>
      <c r="E147" s="2"/>
      <c r="F147" s="2"/>
      <c r="G147" s="2"/>
      <c r="H147" s="2"/>
      <c r="I147" s="2"/>
      <c r="J147" s="2"/>
      <c r="L147" s="55"/>
    </row>
    <row r="148" spans="1:12" ht="15">
      <c r="A148" s="55"/>
      <c r="B148" s="80" t="s">
        <v>240</v>
      </c>
      <c r="C148" s="2"/>
      <c r="D148" s="2"/>
      <c r="E148" s="2"/>
      <c r="F148" s="2"/>
      <c r="G148" s="2"/>
      <c r="H148" s="2"/>
      <c r="I148" s="2"/>
      <c r="J148" s="2"/>
      <c r="L148" s="55"/>
    </row>
    <row r="149" spans="1:12" ht="15">
      <c r="A149" s="73"/>
      <c r="B149" s="80" t="s">
        <v>241</v>
      </c>
      <c r="C149" s="2"/>
      <c r="D149" s="2"/>
      <c r="E149" s="2"/>
      <c r="F149" s="2"/>
      <c r="G149" s="2"/>
      <c r="H149" s="2"/>
      <c r="I149" s="2"/>
      <c r="J149" s="2"/>
      <c r="L149" s="55"/>
    </row>
    <row r="150" spans="1:12" ht="15">
      <c r="A150" s="55"/>
      <c r="B150" s="80" t="s">
        <v>242</v>
      </c>
      <c r="C150" s="2"/>
      <c r="D150" s="2"/>
      <c r="E150" s="2"/>
      <c r="F150" s="2"/>
      <c r="G150" s="2"/>
      <c r="H150" s="2"/>
      <c r="I150" s="2"/>
      <c r="J150" s="2"/>
      <c r="L150" s="55"/>
    </row>
    <row r="151" spans="1:12" ht="15">
      <c r="A151" s="55"/>
      <c r="B151" s="80" t="s">
        <v>243</v>
      </c>
      <c r="C151" s="2"/>
      <c r="D151" s="2"/>
      <c r="E151" s="2"/>
      <c r="F151" s="2"/>
      <c r="G151" s="2"/>
      <c r="H151" s="2"/>
      <c r="I151" s="2"/>
      <c r="J151" s="2"/>
      <c r="L151" s="55"/>
    </row>
    <row r="152" spans="1:12" ht="15">
      <c r="A152" s="55"/>
      <c r="B152" s="80" t="s">
        <v>244</v>
      </c>
      <c r="C152" s="2"/>
      <c r="D152" s="2"/>
      <c r="E152" s="2"/>
      <c r="F152" s="2"/>
      <c r="G152" s="2"/>
      <c r="H152" s="2"/>
      <c r="I152" s="2"/>
      <c r="J152" s="2"/>
      <c r="L152" s="55"/>
    </row>
    <row r="153" spans="1:12" ht="15">
      <c r="A153" s="55"/>
      <c r="B153" s="80" t="s">
        <v>245</v>
      </c>
      <c r="C153" s="2"/>
      <c r="D153" s="2"/>
      <c r="E153" s="2"/>
      <c r="F153" s="2"/>
      <c r="G153" s="2"/>
      <c r="H153" s="2"/>
      <c r="I153" s="2"/>
      <c r="J153" s="2"/>
      <c r="L153" s="55"/>
    </row>
    <row r="154" spans="1:12" ht="15">
      <c r="A154" s="55"/>
      <c r="B154" s="80" t="s">
        <v>246</v>
      </c>
      <c r="C154" s="2"/>
      <c r="D154" s="2"/>
      <c r="E154" s="2"/>
      <c r="F154" s="2"/>
      <c r="G154" s="2"/>
      <c r="H154" s="2"/>
      <c r="I154" s="2"/>
      <c r="J154" s="2"/>
      <c r="L154" s="55"/>
    </row>
    <row r="155" spans="1:12" ht="15">
      <c r="A155" s="55"/>
      <c r="B155" s="80" t="s">
        <v>247</v>
      </c>
      <c r="C155" s="2"/>
      <c r="D155" s="2"/>
      <c r="E155" s="2"/>
      <c r="F155" s="2"/>
      <c r="G155" s="2"/>
      <c r="H155" s="2"/>
      <c r="I155" s="2"/>
      <c r="J155" s="2"/>
      <c r="L155" s="55"/>
    </row>
    <row r="156" spans="1:12" ht="15">
      <c r="A156" s="55"/>
      <c r="B156" s="80" t="s">
        <v>248</v>
      </c>
      <c r="C156" s="2"/>
      <c r="D156" s="2"/>
      <c r="E156" s="2"/>
      <c r="F156" s="2"/>
      <c r="G156" s="2"/>
      <c r="H156" s="2"/>
      <c r="I156" s="2"/>
      <c r="J156" s="2"/>
      <c r="L156" s="55"/>
    </row>
    <row r="157" spans="1:12" ht="15">
      <c r="A157" s="55"/>
      <c r="B157" s="80" t="s">
        <v>249</v>
      </c>
      <c r="C157" s="2"/>
      <c r="D157" s="2"/>
      <c r="E157" s="2"/>
      <c r="F157" s="2"/>
      <c r="G157" s="2"/>
      <c r="H157" s="2"/>
      <c r="I157" s="2"/>
      <c r="J157" s="2"/>
      <c r="L157" s="55"/>
    </row>
    <row r="158" spans="1:12" ht="15">
      <c r="A158" s="55"/>
      <c r="B158" s="81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5.75">
      <c r="A159" s="6" t="s">
        <v>250</v>
      </c>
      <c r="B159" s="82" t="s">
        <v>251</v>
      </c>
      <c r="L159" s="55"/>
    </row>
    <row r="160" spans="1:12" ht="15">
      <c r="A160" s="55"/>
      <c r="B160" s="80" t="s">
        <v>252</v>
      </c>
      <c r="C160" s="2"/>
      <c r="D160" s="2"/>
      <c r="E160" s="2"/>
      <c r="F160" s="2"/>
      <c r="G160" s="2"/>
      <c r="H160" s="2"/>
      <c r="I160" s="2"/>
      <c r="J160" s="2"/>
      <c r="L160" s="55"/>
    </row>
    <row r="161" spans="1:12" ht="15">
      <c r="A161" s="55"/>
      <c r="B161" s="80" t="s">
        <v>253</v>
      </c>
      <c r="C161" s="2"/>
      <c r="D161" s="2"/>
      <c r="E161" s="2"/>
      <c r="F161" s="2"/>
      <c r="G161" s="2"/>
      <c r="H161" s="2"/>
      <c r="I161" s="2"/>
      <c r="J161" s="2"/>
      <c r="L161" s="55"/>
    </row>
    <row r="162" spans="1:12" ht="15">
      <c r="A162" s="55"/>
      <c r="B162" s="80" t="s">
        <v>254</v>
      </c>
      <c r="C162" s="2"/>
      <c r="D162" s="2"/>
      <c r="E162" s="2"/>
      <c r="F162" s="2"/>
      <c r="G162" s="2"/>
      <c r="H162" s="2"/>
      <c r="I162" s="2"/>
      <c r="J162" s="2"/>
      <c r="L162" s="55"/>
    </row>
    <row r="163" spans="1:12" ht="15">
      <c r="A163" s="55"/>
      <c r="B163" s="80" t="s">
        <v>255</v>
      </c>
      <c r="C163" s="2"/>
      <c r="D163" s="2"/>
      <c r="E163" s="2"/>
      <c r="F163" s="2"/>
      <c r="G163" s="2"/>
      <c r="H163" s="2"/>
      <c r="I163" s="2"/>
      <c r="J163" s="2"/>
      <c r="L163" s="55"/>
    </row>
    <row r="164" spans="1:12" ht="15">
      <c r="A164" s="55"/>
      <c r="B164" s="80" t="s">
        <v>256</v>
      </c>
      <c r="C164" s="2"/>
      <c r="D164" s="2"/>
      <c r="E164" s="2"/>
      <c r="F164" s="2"/>
      <c r="G164" s="2"/>
      <c r="H164" s="2"/>
      <c r="I164" s="2"/>
      <c r="J164" s="2"/>
      <c r="L164" s="55"/>
    </row>
    <row r="165" spans="1:12" ht="15">
      <c r="A165" s="55"/>
      <c r="B165" s="80" t="s">
        <v>257</v>
      </c>
      <c r="C165" s="2"/>
      <c r="D165" s="2"/>
      <c r="E165" s="2"/>
      <c r="F165" s="2"/>
      <c r="G165" s="2"/>
      <c r="H165" s="2"/>
      <c r="I165" s="2"/>
      <c r="J165" s="2"/>
      <c r="L165" s="55"/>
    </row>
    <row r="166" spans="1:12" ht="15">
      <c r="A166" s="55"/>
      <c r="B166" s="80"/>
      <c r="L166" s="55"/>
    </row>
    <row r="167" spans="1:12" ht="15.75">
      <c r="A167" s="6" t="s">
        <v>258</v>
      </c>
      <c r="B167" s="82" t="s">
        <v>259</v>
      </c>
      <c r="L167" s="55"/>
    </row>
    <row r="168" spans="1:12" ht="15">
      <c r="A168" s="2"/>
      <c r="B168" s="80" t="s">
        <v>260</v>
      </c>
      <c r="C168" s="2"/>
      <c r="D168" s="2"/>
      <c r="E168" s="2"/>
      <c r="F168" s="2"/>
      <c r="G168" s="2"/>
      <c r="H168" s="2"/>
      <c r="I168" s="2"/>
      <c r="J168" s="2"/>
      <c r="L168" s="55"/>
    </row>
    <row r="169" spans="1:12" ht="15">
      <c r="A169" s="2"/>
      <c r="B169" s="80" t="s">
        <v>261</v>
      </c>
      <c r="C169" s="2"/>
      <c r="D169" s="2"/>
      <c r="E169" s="2"/>
      <c r="F169" s="2"/>
      <c r="G169" s="2"/>
      <c r="H169" s="2"/>
      <c r="I169" s="2"/>
      <c r="J169" s="2"/>
      <c r="L169" s="55"/>
    </row>
    <row r="170" spans="1:12" ht="15">
      <c r="A170" s="55"/>
      <c r="B170" s="80" t="s">
        <v>262</v>
      </c>
      <c r="C170" s="14"/>
      <c r="L170" s="55"/>
    </row>
    <row r="171" spans="1:12" ht="15">
      <c r="A171" s="55"/>
      <c r="B171" s="81"/>
      <c r="H171" s="14"/>
      <c r="L171" s="55"/>
    </row>
    <row r="172" spans="1:12" ht="15.75">
      <c r="A172" s="6" t="s">
        <v>263</v>
      </c>
      <c r="B172" s="82" t="s">
        <v>264</v>
      </c>
      <c r="L172" s="55"/>
    </row>
    <row r="173" spans="1:12" ht="15">
      <c r="A173" s="55"/>
      <c r="B173" s="80" t="s">
        <v>265</v>
      </c>
      <c r="C173" s="2"/>
      <c r="D173" s="2"/>
      <c r="E173" s="2"/>
      <c r="F173" s="2"/>
      <c r="G173" s="2"/>
      <c r="H173" s="2"/>
      <c r="I173" s="2"/>
      <c r="J173" s="2"/>
      <c r="L173" s="55"/>
    </row>
    <row r="174" spans="1:12" ht="15">
      <c r="A174" s="55"/>
      <c r="B174" s="80" t="s">
        <v>266</v>
      </c>
      <c r="C174" s="2"/>
      <c r="D174" s="2"/>
      <c r="E174" s="2"/>
      <c r="F174" s="2"/>
      <c r="G174" s="2"/>
      <c r="H174" s="2"/>
      <c r="I174" s="2"/>
      <c r="J174" s="2"/>
      <c r="L174" s="55"/>
    </row>
    <row r="175" spans="1:12" ht="15">
      <c r="A175" s="55"/>
      <c r="B175" s="90" t="s">
        <v>276</v>
      </c>
      <c r="L175" s="55"/>
    </row>
    <row r="176" spans="1:12" ht="15">
      <c r="A176" s="55"/>
      <c r="L176" s="55"/>
    </row>
    <row r="177" spans="1:12" ht="15.75">
      <c r="A177" s="6" t="s">
        <v>267</v>
      </c>
      <c r="B177" s="6" t="s">
        <v>268</v>
      </c>
      <c r="L177" s="55"/>
    </row>
    <row r="178" spans="1:12" ht="15">
      <c r="A178" s="55"/>
      <c r="B178" s="80" t="s">
        <v>269</v>
      </c>
      <c r="C178" s="2"/>
      <c r="D178" s="2"/>
      <c r="E178" s="2"/>
      <c r="F178" s="2"/>
      <c r="G178" s="2"/>
      <c r="H178" s="2"/>
      <c r="I178" s="2"/>
      <c r="J178" s="2"/>
      <c r="L178" s="55"/>
    </row>
    <row r="179" spans="1:12" ht="15">
      <c r="A179" s="55"/>
      <c r="B179" s="80" t="s">
        <v>270</v>
      </c>
      <c r="L179" s="55"/>
    </row>
    <row r="180" spans="1:12" ht="15">
      <c r="A180" s="55"/>
      <c r="B180" s="14"/>
      <c r="L180" s="55"/>
    </row>
    <row r="181" spans="1:12" ht="15">
      <c r="A181" s="55"/>
      <c r="L181" s="55"/>
    </row>
    <row r="182" spans="1:12" ht="15">
      <c r="A182" s="14" t="s">
        <v>271</v>
      </c>
      <c r="L182" s="55"/>
    </row>
    <row r="183" spans="1:12" ht="16.5">
      <c r="A183" s="74"/>
      <c r="L183" s="55"/>
    </row>
    <row r="184" spans="1:12" ht="15">
      <c r="A184" s="55"/>
      <c r="L184" s="55"/>
    </row>
    <row r="185" spans="1:12" ht="15">
      <c r="A185" s="55"/>
      <c r="L185" s="55"/>
    </row>
    <row r="186" spans="1:12" ht="15">
      <c r="A186" s="55"/>
      <c r="L186" s="55"/>
    </row>
    <row r="187" spans="1:12" ht="15">
      <c r="A187" s="55"/>
      <c r="L187" s="55"/>
    </row>
    <row r="188" spans="1:12" ht="15.75">
      <c r="A188" s="6" t="s">
        <v>272</v>
      </c>
      <c r="L188" s="55"/>
    </row>
    <row r="189" spans="1:12" ht="15">
      <c r="A189" s="73" t="s">
        <v>273</v>
      </c>
      <c r="L189" s="55"/>
    </row>
    <row r="190" spans="1:12" ht="15">
      <c r="A190" s="55"/>
      <c r="L190" s="55"/>
    </row>
    <row r="191" spans="1:12" ht="15">
      <c r="A191" s="73" t="s">
        <v>274</v>
      </c>
      <c r="L191" s="55"/>
    </row>
    <row r="192" spans="1:12" ht="15">
      <c r="A192" s="14" t="s">
        <v>275</v>
      </c>
      <c r="L192" s="55"/>
    </row>
  </sheetData>
  <printOptions horizontalCentered="1" verticalCentered="1"/>
  <pageMargins left="0.31496062992125984" right="0.2755905511811024" top="0.31496062992125984" bottom="0.2362204724409449" header="0.5118110236220472" footer="0.5118110236220472"/>
  <pageSetup horizontalDpi="600" verticalDpi="600" orientation="portrait" paperSize="9" scale="88" r:id="rId1"/>
  <rowBreaks count="3" manualBreakCount="3">
    <brk id="56" max="10" man="1"/>
    <brk id="107" max="10" man="1"/>
    <brk id="1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1328</dc:creator>
  <cp:keywords/>
  <dc:description/>
  <cp:lastModifiedBy>1328</cp:lastModifiedBy>
  <cp:lastPrinted>2000-11-17T13:47:31Z</cp:lastPrinted>
  <dcterms:created xsi:type="dcterms:W3CDTF">2000-11-17T13:07:03Z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