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50" windowWidth="9720" windowHeight="7320" activeTab="2"/>
  </bookViews>
  <sheets>
    <sheet name="B.S" sheetId="1" r:id="rId1"/>
    <sheet name="PL" sheetId="2" r:id="rId2"/>
    <sheet name="NOTES" sheetId="3" r:id="rId3"/>
  </sheets>
  <definedNames>
    <definedName name="_xlnm.Print_Area" localSheetId="0">'B.S'!$A$1:$H$63</definedName>
    <definedName name="_xlnm.Print_Area" localSheetId="2">'NOTES'!$A$1:$K$184</definedName>
  </definedNames>
  <calcPr calcMode="manual" fullCalcOnLoad="1" calcCompleted="0" calcOnSave="0" iterate="1" iterateCount="1" iterateDelta="0"/>
</workbook>
</file>

<file path=xl/sharedStrings.xml><?xml version="1.0" encoding="utf-8"?>
<sst xmlns="http://schemas.openxmlformats.org/spreadsheetml/2006/main" count="336" uniqueCount="276">
  <si>
    <t>CONSOLIDATED BALANCE SHEET</t>
  </si>
  <si>
    <t>As At 31 March 2000</t>
  </si>
  <si>
    <t>Unaudited</t>
  </si>
  <si>
    <t>Audited</t>
  </si>
  <si>
    <t>As At End of</t>
  </si>
  <si>
    <t>As At Preceding</t>
  </si>
  <si>
    <t>Current Quarter</t>
  </si>
  <si>
    <t>Financial Year End</t>
  </si>
  <si>
    <t>30/06/1999</t>
  </si>
  <si>
    <t>RM'000</t>
  </si>
  <si>
    <t>ASSETS EMPLOYED</t>
  </si>
  <si>
    <t>FIXED ASSETS</t>
  </si>
  <si>
    <t>PROPERTY DEVELOPMENT EXPENDITURE</t>
  </si>
  <si>
    <t>INVESTMENT IN ASSOCIATED COMPANIES</t>
  </si>
  <si>
    <t>INVESTMENT IN JOINT VENTURES</t>
  </si>
  <si>
    <t>INVESTMENT PROPERTIES</t>
  </si>
  <si>
    <t>LONG-TERM INVESTMENTS</t>
  </si>
  <si>
    <t>INTANGIBLE ASSETS</t>
  </si>
  <si>
    <t>CURRENT ASSETS</t>
  </si>
  <si>
    <t>Stocks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</si>
  <si>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</si>
  <si>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</si>
  <si>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</si>
  <si>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</si>
  <si>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</si>
  <si>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</si>
  <si>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creditors, provisions and accruals</t>
  </si>
  <si>
    <t>Lease and hire-purchase creditors</t>
  </si>
  <si>
    <t>Amounts due to directors</t>
  </si>
  <si>
    <t>Bank borrowings</t>
  </si>
  <si>
    <t>Provision for taxation</t>
  </si>
  <si>
    <t>Proposed dividend</t>
  </si>
  <si>
    <t>NET CURRENT ASSETS/(LIABILITIES)</t>
  </si>
  <si>
    <t>EXPENDITURE CARRIED FORWARD</t>
  </si>
  <si>
    <t>FINANCED BY</t>
  </si>
  <si>
    <t>SHARE CAPITAL</t>
  </si>
  <si>
    <t>RESERVES</t>
  </si>
  <si>
    <t>Share premium</t>
  </si>
  <si>
    <t>Revaluation reserve</t>
  </si>
  <si>
    <t>Capital reserve</t>
  </si>
  <si>
    <t>Exchange Fluctuation</t>
  </si>
  <si>
    <t>Retained profits</t>
  </si>
  <si>
    <t>SHAREHOLDERS' FUNDS</t>
  </si>
  <si>
    <t>MINORITY INTERESTS</t>
  </si>
  <si>
    <t>LONG-TERM BORROWINGS</t>
  </si>
  <si>
    <t>OTHER LONG-TERM LIABILITIES</t>
  </si>
  <si>
    <t>Net Tangible Assets per Share (sen)</t>
  </si>
  <si>
    <t>BONIA CORPORATION BERHAD</t>
  </si>
  <si>
    <t>(COMPANY NO. 223934-T)</t>
  </si>
  <si>
    <t>[Incorporated in Malaysia]</t>
  </si>
  <si>
    <t>CONSOLIDATED INCOME STATEMENT</t>
  </si>
  <si>
    <t>For The Quarter Ending 31 March 2000</t>
  </si>
  <si>
    <t>Individual Quarter</t>
  </si>
  <si>
    <t>Cumulative Quarter</t>
  </si>
  <si>
    <t>Preceding Year</t>
  </si>
  <si>
    <t/>
  </si>
  <si>
    <t>Current Year</t>
  </si>
  <si>
    <t>Corresponding</t>
  </si>
  <si>
    <t>Balance</t>
  </si>
  <si>
    <t>Quarter</t>
  </si>
  <si>
    <t>To-Date</t>
  </si>
  <si>
    <t>Period</t>
  </si>
  <si>
    <t>As At</t>
  </si>
  <si>
    <t>31/12/1999</t>
  </si>
  <si>
    <t>(a)</t>
  </si>
  <si>
    <t>Turnover</t>
  </si>
  <si>
    <t>(b)</t>
  </si>
  <si>
    <t>Investment income</t>
  </si>
  <si>
    <t>N/A</t>
  </si>
  <si>
    <t>(c)</t>
  </si>
  <si>
    <t>Other income</t>
  </si>
  <si>
    <t>Operating profit/(loss) before interest</t>
  </si>
  <si>
    <t>on borrowings, depreciation and</t>
  </si>
  <si>
    <t>amortisation, exceptional items,</t>
  </si>
  <si>
    <t>income tax, minority interests and</t>
  </si>
  <si>
    <t>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</si>
  <si>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</si>
  <si>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</si>
  <si>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</si>
  <si>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</si>
  <si>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</si>
  <si>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</t>
  </si>
  <si>
    <t>amortisation and exceptional items</t>
  </si>
  <si>
    <t>but before income tax, minority</t>
  </si>
  <si>
    <t>interests and extraordinary items</t>
  </si>
  <si>
    <t>(f)</t>
  </si>
  <si>
    <t>Share in the results of associated</t>
  </si>
  <si>
    <t>companies</t>
  </si>
  <si>
    <t>(g)</t>
  </si>
  <si>
    <t>Profit/(Loss) before taxation, minority</t>
  </si>
  <si>
    <t>(h)</t>
  </si>
  <si>
    <t>Taxation</t>
  </si>
  <si>
    <t>(i)</t>
  </si>
  <si>
    <t>Profit/(Loss) after taxation before</t>
  </si>
  <si>
    <t>deducting minority interests</t>
  </si>
  <si>
    <t>(ii)</t>
  </si>
  <si>
    <t>Less: Minority interests</t>
  </si>
  <si>
    <t>(j)</t>
  </si>
  <si>
    <t>Profit/(Loss) after taxation attributable</t>
  </si>
  <si>
    <t>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</si>
  <si>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</si>
  <si>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</si>
  <si>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</si>
  <si>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</si>
  <si>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</si>
  <si>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</si>
  <si>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</t>
  </si>
  <si>
    <t>extraordinary items attributable to</t>
  </si>
  <si>
    <t>Earnings per share based on 2(j)</t>
  </si>
  <si>
    <t>above after deducting any provision</t>
  </si>
  <si>
    <t>for preference dividends, if any:-</t>
  </si>
  <si>
    <t>24,391 ordinary shares) [sen]</t>
  </si>
  <si>
    <t>NOTES TO THE ACCOUNTS</t>
  </si>
  <si>
    <t>31 March 2000</t>
  </si>
  <si>
    <t>01.</t>
  </si>
  <si>
    <t>ACCOUNTING POLICIES</t>
  </si>
  <si>
    <t>The accounts of the Group are prepared using the same accounting policies, method of computation</t>
  </si>
  <si>
    <t>and basis of consolidation as compared with those used in the preparation of the most recent annual</t>
  </si>
  <si>
    <t>financial statements.</t>
  </si>
  <si>
    <t>02.</t>
  </si>
  <si>
    <t>EXCEPTIONAL ITEM</t>
  </si>
  <si>
    <t>There was no exceptional item for the financial period under review.</t>
  </si>
  <si>
    <t>03.</t>
  </si>
  <si>
    <t>EXTRAORDINARY ITEM</t>
  </si>
  <si>
    <t>There was no extraordinary item for the financial period under review.</t>
  </si>
  <si>
    <t>04.</t>
  </si>
  <si>
    <t>TAXATION</t>
  </si>
  <si>
    <t>Taxation comprises of:-</t>
  </si>
  <si>
    <t>INDIVIDUAL QUARTER</t>
  </si>
  <si>
    <t>CUMULATIVE QUARTER</t>
  </si>
  <si>
    <t>Provision for taxation:-</t>
  </si>
  <si>
    <t>-</t>
  </si>
  <si>
    <t>Current year</t>
  </si>
  <si>
    <t>(Over)/Under provision in prior year</t>
  </si>
  <si>
    <t>Transfer from deferred taxation</t>
  </si>
  <si>
    <t>05.</t>
  </si>
  <si>
    <t>PRE-ACQUISITION PROFITS OR LOSSES</t>
  </si>
  <si>
    <t>There were no pre-acquisition profits or losses for the financial period under review.</t>
  </si>
  <si>
    <t>06.</t>
  </si>
  <si>
    <t>PROFIT ON SALE OF INVESTMENTS AND/OR PROPERTIES</t>
  </si>
  <si>
    <t>There was no profit on sale of investments and/or properties for the financial period under review.</t>
  </si>
  <si>
    <t>07.</t>
  </si>
  <si>
    <t>QUOTED SECURITIES</t>
  </si>
  <si>
    <t>There were no purchases or disposals of quoted securities for the financial period under review.</t>
  </si>
  <si>
    <t>08.</t>
  </si>
  <si>
    <t>CHANGES IN THE COMPOSITION OF THE GROUP</t>
  </si>
  <si>
    <t>There were no changes in the composition of the Group during the financial period under review.</t>
  </si>
  <si>
    <t>09.</t>
  </si>
  <si>
    <t>STATUS OF THE CORPORATE PROPOSALS</t>
  </si>
  <si>
    <t>On 7 October 1999, an Extraordinary General Meeting (EGM) was convened and the shareholders of</t>
  </si>
  <si>
    <t>Bonia Corporation Berhad ("BCB") had approved all the following proposals:-</t>
  </si>
  <si>
    <t>Proposed joint venture between Pasti Anggun Sdn Bhd ("PASB"), a 70% subsidiary of BCB and</t>
  </si>
  <si>
    <t>Connaught Heights Sdn Bhd ("CHSB") to develop part of the land measuring approximately</t>
  </si>
  <si>
    <t>15.346 acres held under Geran 2962, Lot no. 18112, Mukim of Petaling, Daerah Kuala Lumpur for</t>
  </si>
  <si>
    <t>a total consideration of RM16.0 million to be satisfied by RM14.2 million cash and RM1.8 million</t>
  </si>
  <si>
    <t>by way of allotment of units of apartments.</t>
  </si>
  <si>
    <t>Proposed disposal of part of the land measuring approximately 1.01 acres held under Geran</t>
  </si>
  <si>
    <t>2962, Lot no. 18112, Mukim of Petaling, Daerah Kuala Lumpur by PASB to Project Malaysia Sdn</t>
  </si>
  <si>
    <t>Bhd ("PMSB") for a cash consideration of RM5.13 million.</t>
  </si>
  <si>
    <t>Proposed rights issue of 13,320,000 new ordinary shares of RM1.00 each on the basis of two (2)</t>
  </si>
  <si>
    <t>new ordinary shares for every three (3) existing ordinary shares held at an issue price of RM1.00</t>
  </si>
  <si>
    <t>per new ordinary share.</t>
  </si>
  <si>
    <t>As of to-date, the proposals (a) and (b) above have not been completed pending the approvals from</t>
  </si>
  <si>
    <t>relevant authorities. The proposed Rights Issue had been completed on 22 December 1999 and the</t>
  </si>
  <si>
    <t>13,320,000 new shares was listed on the KLSE Second Board on 19 January 2000.</t>
  </si>
  <si>
    <t>10.</t>
  </si>
  <si>
    <t>SEASONAL/CYCLICAL FACTORS</t>
  </si>
  <si>
    <t>The business operations of the Group are generally dependent on the Malaysian economy and</t>
  </si>
  <si>
    <t>consumer confidence, as well as the major festive seasons.</t>
  </si>
  <si>
    <t>11.</t>
  </si>
  <si>
    <t>CHANGES IN SHARE CAPITAL</t>
  </si>
  <si>
    <t>The paid-up share capital of the Company was increased to 33,300,000 on 22 December 1999 by</t>
  </si>
  <si>
    <t>issuance of 13,320,000 new ordinary shares pursuant to the Rights Issue.</t>
  </si>
  <si>
    <t>There were no issuances and repayment of debt and equity securities, share buy-backs, share</t>
  </si>
  <si>
    <t>cancellations, shares held as treasury shares and resale of treasury shares for the current financial</t>
  </si>
  <si>
    <t>period-to-date.</t>
  </si>
  <si>
    <t>12.</t>
  </si>
  <si>
    <t>GROUP BORROWINGS AND DEBTS SECURITIES</t>
  </si>
  <si>
    <t>The total Group borrowings and debts securities as at 31 March 2000 are as follows:-</t>
  </si>
  <si>
    <t>Short-Term</t>
  </si>
  <si>
    <t>Long-Term</t>
  </si>
  <si>
    <t>Borrowings</t>
  </si>
  <si>
    <t>Secured</t>
  </si>
  <si>
    <t>Bank overdrafts</t>
  </si>
  <si>
    <t>Bankers' acceptances</t>
  </si>
  <si>
    <t>Trust receipts</t>
  </si>
  <si>
    <t>Term loans</t>
  </si>
  <si>
    <t>Unsecured</t>
  </si>
  <si>
    <t>Revolving credits</t>
  </si>
  <si>
    <t>Total</t>
  </si>
  <si>
    <t>13.</t>
  </si>
  <si>
    <t>CONTINGENT LIABILITIES</t>
  </si>
  <si>
    <t>The contingent liabilities of the Group as at 31 March 2000 comprise of corporate guarantee</t>
  </si>
  <si>
    <t>given to financial institutions for credit facilities granted to subsidiary companies amounted to</t>
  </si>
  <si>
    <t>RM75.5 million.</t>
  </si>
  <si>
    <t>14.</t>
  </si>
  <si>
    <t>OFF BALANCE SHEET FINANCIAL INSTRUMENTS</t>
  </si>
  <si>
    <t>The Group does not have any financial instruments with off balance sheet risk as at 23 May 2000</t>
  </si>
  <si>
    <t>the latest practical date which is not earlier than 7 (seven) days from the date of issue of this</t>
  </si>
  <si>
    <t>quarterly report.</t>
  </si>
  <si>
    <t>15.</t>
  </si>
  <si>
    <t>MATERIAL LITIGATION</t>
  </si>
  <si>
    <t>The Group does not engaged in any material litigation as at 23 May 2000, the latest practicable</t>
  </si>
  <si>
    <t>date which is not earlier than 7 (seven) days from the date of issue of this quarterly report.</t>
  </si>
  <si>
    <t>16.</t>
  </si>
  <si>
    <t>SEGMENTAL REPORTING</t>
  </si>
  <si>
    <t>Profit/(Loss)</t>
  </si>
  <si>
    <t>Before</t>
  </si>
  <si>
    <t>Assets</t>
  </si>
  <si>
    <t>Employed</t>
  </si>
  <si>
    <t>Major segment by industry</t>
  </si>
  <si>
    <t>Trading</t>
  </si>
  <si>
    <t>Manufacturing</t>
  </si>
  <si>
    <t>Ataly, LB</t>
  </si>
  <si>
    <t>Investment and property development</t>
  </si>
  <si>
    <t>CBH,BCB Prop,LP,BCB</t>
  </si>
  <si>
    <t>Major segment by geographical region</t>
  </si>
  <si>
    <t>Malaysia</t>
  </si>
  <si>
    <t>Singapore</t>
  </si>
  <si>
    <t>AW</t>
  </si>
  <si>
    <t>17.</t>
  </si>
  <si>
    <t>MATERIAL CHANGES IN THE PROFIT BEFORE TAXATION</t>
  </si>
  <si>
    <t>The better performance in the profit/(loss) before taxation for the quarter reported on as compared with</t>
  </si>
  <si>
    <t>the preceding quarter was due mainly to improment in gross profit margin and substantial reduction</t>
  </si>
  <si>
    <t>in the financial expenditure.</t>
  </si>
  <si>
    <t>18.</t>
  </si>
  <si>
    <t>REVIEW OF PERFORMANCE OF THE COMPANY AND ITS SUBSIDIARIES</t>
  </si>
  <si>
    <t>The Malaysian economy achieved a GDP growth of 5.4% for the year 1999.</t>
  </si>
  <si>
    <t>The improvement in the Malaysian economy has boosted the consumer confidence and stimulated the</t>
  </si>
  <si>
    <t>domestic consumption. The Group's businesses have benefited from the improvement in the economy</t>
  </si>
  <si>
    <t>and retail market coupled with festive seasons, enabling it to register a profit before tax of RM2,135,000</t>
  </si>
  <si>
    <t>for the third quarter ended 31 March 2000 and a cumulative 9 (nine) months profit before tax to</t>
  </si>
  <si>
    <t>31 March 2000 of RM4,162,000.</t>
  </si>
  <si>
    <t>The higher tax charge of the Group for the financial period under review was due mainly to operating</t>
  </si>
  <si>
    <t>losses of certain subsidiary companies for which no Group relief is available.</t>
  </si>
  <si>
    <t>In the opinion of the Directors, the results of the current financial period under review have not been</t>
  </si>
  <si>
    <t>affected by any transaction or event of a material or unusual nature. There has not arisen any</t>
  </si>
  <si>
    <t>significant trend or event of a material and unusual nature, which would affect substantially the results</t>
  </si>
  <si>
    <t>and the operations of the Group, between the date up to which the report refers and the date of this</t>
  </si>
  <si>
    <t>announcement.</t>
  </si>
  <si>
    <t>19.</t>
  </si>
  <si>
    <t>CURRENT YEAR PROSPECTS</t>
  </si>
  <si>
    <t>The Malaysian economy is expected to achieve a GDP growth of 6.0% for year 2000. With the much</t>
  </si>
  <si>
    <t>improved Malaysian economy, the retail market is expected to improve further with higher consumer</t>
  </si>
  <si>
    <t>spending. Barring unforeseen circumstances, the Board of Directors expects the current performance</t>
  </si>
  <si>
    <t>of the Group to be favourable for the remainder of the financial year.</t>
  </si>
  <si>
    <t>20.</t>
  </si>
  <si>
    <t>VARIANCE FROM PROFIT FORECAST</t>
  </si>
  <si>
    <t>The explanatory notes for any variance in actual profit from forecast profit for the year will be duly</t>
  </si>
  <si>
    <t>incorporated in the announcement of results for the final quarter.</t>
  </si>
  <si>
    <t>The Company did not provide any profit guarantee during the period under review.</t>
  </si>
  <si>
    <t>21.</t>
  </si>
  <si>
    <t>DIVIDEND</t>
  </si>
  <si>
    <t>The Board had declared the first and final dividend of 1 sen (1998: 1 sen) per ordinary share, less 28%</t>
  </si>
  <si>
    <t>income tax for the financial year ended 30 June 1999.</t>
  </si>
  <si>
    <t>No dividend is recommended for the quarter ended 31 March 2000.</t>
  </si>
  <si>
    <t>22.</t>
  </si>
  <si>
    <t>YEAR 2000 ("Y2K") READINESS</t>
  </si>
  <si>
    <t>The Group has implemented a Y2K programme designed to ensure that the Group's computer</t>
  </si>
  <si>
    <t>systems and applications will function properly and without interruption before, during and after the</t>
  </si>
  <si>
    <t>transition from 31 December 1999 to 01 January 2000 including leap year calculations without error.</t>
  </si>
  <si>
    <t>The Group believes that it has allocated adequate resources for this purpose and expects its Y2K</t>
  </si>
  <si>
    <t>conversion and testing programme to be completed on a timely basis to ensure that it is Y2K ready.</t>
  </si>
  <si>
    <t>Although the Group is taking reasonable steps to ensure its systems are Y2K compliant, it also relies</t>
  </si>
  <si>
    <t>on third parties for products and services whose state of preparedness for the Y2K is beyond the</t>
  </si>
  <si>
    <t>Group's control. As at 31 December 1999, the Group has successfully achieved the Y2K readiness</t>
  </si>
  <si>
    <t>status on the critical and business systems.</t>
  </si>
  <si>
    <t>As at 31 March 2000, the Group's computer systems and applications function properly and without</t>
  </si>
  <si>
    <t>interruption.</t>
  </si>
  <si>
    <t>By Order of the Board,</t>
  </si>
  <si>
    <t>TEOH KOK JONG</t>
  </si>
  <si>
    <t>Company Secretary</t>
  </si>
  <si>
    <t>Kuala Lumpur</t>
  </si>
  <si>
    <t>23 May 2000</t>
  </si>
  <si>
    <t>Basic (based on 33,300; w. average</t>
  </si>
  <si>
    <t>Fully diluted (based on 33,300; w. avg.</t>
  </si>
</sst>
</file>

<file path=xl/styles.xml><?xml version="1.0" encoding="utf-8"?>
<styleSheet xmlns="http://schemas.openxmlformats.org/spreadsheetml/2006/main">
  <numFmts count="1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d\-mmm\-yy"/>
    <numFmt numFmtId="165" formatCode="#,##0.0"/>
    <numFmt numFmtId="166" formatCode="#,##0.0000"/>
    <numFmt numFmtId="167" formatCode="0.0%"/>
    <numFmt numFmtId="168" formatCode="dd/mm"/>
  </numFmts>
  <fonts count="1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3"/>
      <color indexed="8"/>
      <name val="CG Omega"/>
      <family val="0"/>
    </font>
    <font>
      <sz val="11"/>
      <name val="Arial"/>
      <family val="0"/>
    </font>
    <font>
      <b/>
      <sz val="15"/>
      <name val="Arial"/>
      <family val="0"/>
    </font>
    <font>
      <b/>
      <sz val="12"/>
      <color indexed="12"/>
      <name val="Times New Roman"/>
      <family val="0"/>
    </font>
    <font>
      <b/>
      <sz val="12"/>
      <name val="Arial"/>
      <family val="0"/>
    </font>
    <font>
      <b/>
      <sz val="12"/>
      <color indexed="12"/>
      <name val="Arial"/>
      <family val="0"/>
    </font>
    <font>
      <sz val="10"/>
      <name val="Arial"/>
      <family val="0"/>
    </font>
    <font>
      <b/>
      <u val="single"/>
      <sz val="12"/>
      <name val="Arial"/>
      <family val="0"/>
    </font>
    <font>
      <sz val="12"/>
      <color indexed="12"/>
      <name val="Times New Roman"/>
      <family val="0"/>
    </font>
    <font>
      <sz val="12"/>
      <color indexed="8"/>
      <name val="Arial"/>
      <family val="0"/>
    </font>
    <font>
      <sz val="12"/>
      <color indexed="12"/>
      <name val="Arial"/>
      <family val="0"/>
    </font>
    <font>
      <u val="single"/>
      <sz val="12"/>
      <name val="Arial"/>
      <family val="0"/>
    </font>
    <font>
      <b/>
      <sz val="13"/>
      <name val="CG Omeg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</cellStyleXfs>
  <cellXfs count="84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centerContinuous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" fontId="0" fillId="0" borderId="1" xfId="0" applyNumberFormat="1" applyAlignment="1">
      <alignment/>
    </xf>
    <xf numFmtId="3" fontId="0" fillId="0" borderId="2" xfId="0" applyNumberFormat="1" applyAlignment="1">
      <alignment/>
    </xf>
    <xf numFmtId="0" fontId="0" fillId="0" borderId="2" xfId="0" applyAlignment="1">
      <alignment/>
    </xf>
    <xf numFmtId="3" fontId="0" fillId="0" borderId="2" xfId="0" applyNumberFormat="1" applyFont="1" applyAlignment="1">
      <alignment/>
    </xf>
    <xf numFmtId="3" fontId="0" fillId="0" borderId="3" xfId="0" applyNumberFormat="1" applyAlignment="1">
      <alignment/>
    </xf>
    <xf numFmtId="3" fontId="0" fillId="0" borderId="4" xfId="0" applyNumberFormat="1" applyAlignment="1">
      <alignment/>
    </xf>
    <xf numFmtId="0" fontId="0" fillId="0" borderId="4" xfId="0" applyAlignment="1">
      <alignment/>
    </xf>
    <xf numFmtId="0" fontId="1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5" xfId="0" applyNumberFormat="1" applyFont="1" applyAlignment="1">
      <alignment horizontal="centerContinuous"/>
    </xf>
    <xf numFmtId="0" fontId="0" fillId="0" borderId="4" xfId="0" applyNumberFormat="1" applyFont="1" applyAlignment="1">
      <alignment horizontal="centerContinuous"/>
    </xf>
    <xf numFmtId="0" fontId="0" fillId="0" borderId="6" xfId="0" applyNumberFormat="1" applyFont="1" applyAlignment="1">
      <alignment horizontal="centerContinuous"/>
    </xf>
    <xf numFmtId="0" fontId="0" fillId="0" borderId="6" xfId="0" applyAlignment="1">
      <alignment/>
    </xf>
    <xf numFmtId="0" fontId="5" fillId="0" borderId="5" xfId="0" applyNumberFormat="1" applyFont="1" applyAlignment="1">
      <alignment horizontal="center"/>
    </xf>
    <xf numFmtId="0" fontId="5" fillId="0" borderId="7" xfId="0" applyNumberFormat="1" applyFont="1" applyAlignment="1">
      <alignment horizontal="center"/>
    </xf>
    <xf numFmtId="0" fontId="5" fillId="0" borderId="6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5" fillId="0" borderId="6" xfId="0" applyNumberFormat="1" applyFont="1" applyAlignment="1">
      <alignment horizontal="center"/>
    </xf>
    <xf numFmtId="0" fontId="5" fillId="0" borderId="2" xfId="0" applyNumberFormat="1" applyFont="1" applyAlignment="1">
      <alignment horizontal="center"/>
    </xf>
    <xf numFmtId="164" fontId="13" fillId="0" borderId="6" xfId="0" applyNumberFormat="1" applyFont="1" applyAlignment="1">
      <alignment horizontal="center"/>
    </xf>
    <xf numFmtId="164" fontId="14" fillId="0" borderId="2" xfId="0" applyNumberFormat="1" applyFont="1" applyAlignment="1">
      <alignment horizontal="center"/>
    </xf>
    <xf numFmtId="0" fontId="0" fillId="0" borderId="6" xfId="0" applyNumberFormat="1" applyFont="1" applyAlignment="1">
      <alignment horizontal="right"/>
    </xf>
    <xf numFmtId="164" fontId="13" fillId="0" borderId="2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3" fontId="0" fillId="0" borderId="6" xfId="0" applyNumberFormat="1" applyFont="1" applyAlignment="1">
      <alignment/>
    </xf>
    <xf numFmtId="3" fontId="0" fillId="0" borderId="2" xfId="0" applyNumberFormat="1" applyFont="1" applyAlignment="1">
      <alignment horizontal="center"/>
    </xf>
    <xf numFmtId="3" fontId="0" fillId="0" borderId="8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8" xfId="0" applyFont="1" applyAlignment="1">
      <alignment/>
    </xf>
    <xf numFmtId="0" fontId="0" fillId="0" borderId="1" xfId="0" applyFont="1" applyAlignment="1">
      <alignment/>
    </xf>
    <xf numFmtId="0" fontId="0" fillId="0" borderId="6" xfId="0" applyFont="1" applyAlignment="1">
      <alignment/>
    </xf>
    <xf numFmtId="0" fontId="0" fillId="0" borderId="2" xfId="0" applyFont="1" applyAlignment="1">
      <alignment/>
    </xf>
    <xf numFmtId="4" fontId="14" fillId="0" borderId="6" xfId="0" applyNumberFormat="1" applyFont="1" applyAlignment="1">
      <alignment/>
    </xf>
    <xf numFmtId="165" fontId="0" fillId="0" borderId="2" xfId="0" applyNumberFormat="1" applyFont="1" applyAlignment="1">
      <alignment horizontal="center"/>
    </xf>
    <xf numFmtId="0" fontId="14" fillId="0" borderId="6" xfId="0" applyFont="1" applyAlignment="1">
      <alignment/>
    </xf>
    <xf numFmtId="165" fontId="0" fillId="0" borderId="2" xfId="0" applyNumberFormat="1" applyFont="1" applyAlignment="1">
      <alignment/>
    </xf>
    <xf numFmtId="4" fontId="0" fillId="0" borderId="6" xfId="0" applyNumberFormat="1" applyFont="1" applyAlignment="1">
      <alignment/>
    </xf>
    <xf numFmtId="165" fontId="0" fillId="0" borderId="0" xfId="0" applyNumberFormat="1" applyAlignment="1">
      <alignment/>
    </xf>
    <xf numFmtId="4" fontId="0" fillId="0" borderId="2" xfId="0" applyNumberFormat="1" applyFont="1" applyAlignment="1">
      <alignment horizontal="center"/>
    </xf>
    <xf numFmtId="4" fontId="0" fillId="0" borderId="2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8" fillId="0" borderId="5" xfId="0" applyNumberFormat="1" applyFont="1" applyAlignment="1">
      <alignment horizontal="centerContinuous"/>
    </xf>
    <xf numFmtId="0" fontId="10" fillId="0" borderId="8" xfId="0" applyNumberFormat="1" applyFont="1" applyAlignment="1">
      <alignment horizontal="center"/>
    </xf>
    <xf numFmtId="0" fontId="10" fillId="0" borderId="1" xfId="0" applyNumberFormat="1" applyFont="1" applyAlignment="1">
      <alignment horizontal="center"/>
    </xf>
    <xf numFmtId="3" fontId="0" fillId="0" borderId="6" xfId="0" applyNumberFormat="1" applyAlignment="1">
      <alignment/>
    </xf>
    <xf numFmtId="3" fontId="14" fillId="0" borderId="6" xfId="0" applyNumberFormat="1" applyFont="1" applyAlignment="1">
      <alignment/>
    </xf>
    <xf numFmtId="3" fontId="14" fillId="0" borderId="2" xfId="0" applyNumberFormat="1" applyFont="1" applyAlignment="1">
      <alignment/>
    </xf>
    <xf numFmtId="3" fontId="14" fillId="0" borderId="2" xfId="0" applyNumberFormat="1" applyFont="1" applyAlignment="1">
      <alignment horizontal="center"/>
    </xf>
    <xf numFmtId="3" fontId="0" fillId="0" borderId="8" xfId="0" applyNumberFormat="1" applyAlignment="1">
      <alignment/>
    </xf>
    <xf numFmtId="0" fontId="0" fillId="0" borderId="4" xfId="0" applyNumberFormat="1" applyAlignment="1">
      <alignment/>
    </xf>
    <xf numFmtId="0" fontId="15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NumberFormat="1" applyFont="1" applyAlignment="1">
      <alignment horizontal="left"/>
    </xf>
  </cellXfs>
  <cellStyles count="3">
    <cellStyle name="Normal" xfId="0"/>
    <cellStyle name="Normal_ConADJ" xfId="15"/>
    <cellStyle name="Normal_ConPL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OutlineSymbols="0" zoomScale="80" zoomScaleNormal="80" workbookViewId="0" topLeftCell="A1">
      <selection activeCell="A1" sqref="A1"/>
    </sheetView>
  </sheetViews>
  <sheetFormatPr defaultColWidth="8.88671875" defaultRowHeight="15"/>
  <cols>
    <col min="1" max="1" width="4.6640625" style="0" customWidth="1"/>
    <col min="2" max="2" width="3.6640625" style="0" customWidth="1"/>
    <col min="3" max="3" width="12.6640625" style="0" customWidth="1"/>
    <col min="4" max="4" width="21.6640625" style="0" customWidth="1"/>
    <col min="5" max="5" width="14.6640625" style="0" customWidth="1"/>
    <col min="6" max="6" width="1.66796875" style="0" customWidth="1"/>
    <col min="7" max="7" width="14.6640625" style="0" customWidth="1"/>
    <col min="8" max="8" width="1.66796875" style="0" customWidth="1"/>
    <col min="9" max="16384" width="9.6640625" style="0" customWidth="1"/>
  </cols>
  <sheetData>
    <row r="1" spans="1:7" ht="29.25">
      <c r="A1" s="1" t="str">
        <f>PL!A1</f>
        <v>BONIA CORPORATION BERHAD</v>
      </c>
      <c r="B1" s="2"/>
      <c r="C1" s="2"/>
      <c r="D1" s="2"/>
      <c r="E1" s="2"/>
      <c r="F1" s="2"/>
      <c r="G1" s="2"/>
    </row>
    <row r="2" spans="1:7" ht="15">
      <c r="A2" s="2" t="str">
        <f>PL!A2</f>
        <v>(COMPANY NO. 223934-T)</v>
      </c>
      <c r="B2" s="2"/>
      <c r="C2" s="2"/>
      <c r="D2" s="2"/>
      <c r="E2" s="2"/>
      <c r="F2" s="2"/>
      <c r="G2" s="2"/>
    </row>
    <row r="3" spans="1:7" ht="15">
      <c r="A3" s="3" t="str">
        <f>PL!A3</f>
        <v>[Incorporated in Malaysia]</v>
      </c>
      <c r="B3" s="2"/>
      <c r="C3" s="2"/>
      <c r="D3" s="2"/>
      <c r="E3" s="2"/>
      <c r="F3" s="2"/>
      <c r="G3" s="2"/>
    </row>
    <row r="4" spans="1:7" ht="12.75" customHeight="1">
      <c r="A4" s="2"/>
      <c r="B4" s="2"/>
      <c r="C4" s="2"/>
      <c r="D4" s="2"/>
      <c r="E4" s="2"/>
      <c r="F4" s="2"/>
      <c r="G4" s="2"/>
    </row>
    <row r="5" spans="1:7" ht="19.5">
      <c r="A5" s="4" t="s">
        <v>0</v>
      </c>
      <c r="B5" s="2"/>
      <c r="C5" s="2"/>
      <c r="D5" s="2"/>
      <c r="E5" s="2"/>
      <c r="F5" s="2"/>
      <c r="G5" s="2"/>
    </row>
    <row r="6" spans="1:7" ht="15.75">
      <c r="A6" s="5" t="s">
        <v>1</v>
      </c>
      <c r="B6" s="2"/>
      <c r="C6" s="2"/>
      <c r="D6" s="2"/>
      <c r="E6" s="2"/>
      <c r="F6" s="2"/>
      <c r="G6" s="2"/>
    </row>
    <row r="7" ht="12.75" customHeight="1">
      <c r="A7" s="6"/>
    </row>
    <row r="8" spans="5:7" ht="15.75">
      <c r="E8" s="7" t="s">
        <v>2</v>
      </c>
      <c r="F8" s="8"/>
      <c r="G8" s="7" t="s">
        <v>3</v>
      </c>
    </row>
    <row r="9" spans="5:7" ht="15">
      <c r="E9" s="9" t="s">
        <v>4</v>
      </c>
      <c r="F9" s="10"/>
      <c r="G9" s="9" t="s">
        <v>5</v>
      </c>
    </row>
    <row r="10" spans="5:7" ht="15">
      <c r="E10" s="9" t="s">
        <v>6</v>
      </c>
      <c r="F10" s="10"/>
      <c r="G10" s="9" t="s">
        <v>7</v>
      </c>
    </row>
    <row r="11" spans="5:7" ht="15.75">
      <c r="E11" s="11">
        <v>36616</v>
      </c>
      <c r="F11" s="8"/>
      <c r="G11" s="7" t="s">
        <v>8</v>
      </c>
    </row>
    <row r="12" spans="5:7" ht="12.75" customHeight="1">
      <c r="E12" s="12" t="s">
        <v>9</v>
      </c>
      <c r="F12" s="12"/>
      <c r="G12" s="12" t="s">
        <v>9</v>
      </c>
    </row>
    <row r="13" spans="2:7" ht="15.75">
      <c r="B13" s="13" t="s">
        <v>10</v>
      </c>
      <c r="E13" s="14"/>
      <c r="F13" s="14"/>
      <c r="G13" s="14"/>
    </row>
    <row r="14" spans="1:7" ht="15.75">
      <c r="A14" s="7">
        <v>1</v>
      </c>
      <c r="B14" t="s">
        <v>11</v>
      </c>
      <c r="E14" s="14">
        <f>#REF!</f>
        <v>34401</v>
      </c>
      <c r="F14" s="14"/>
      <c r="G14" s="14">
        <f>#REF!</f>
        <v>36099</v>
      </c>
    </row>
    <row r="15" spans="1:7" ht="15.75">
      <c r="A15" s="7">
        <v>2</v>
      </c>
      <c r="B15" s="15" t="s">
        <v>12</v>
      </c>
      <c r="C15" s="16"/>
      <c r="D15" s="16"/>
      <c r="E15" s="17">
        <f>#REF!</f>
        <v>31872</v>
      </c>
      <c r="F15" s="17"/>
      <c r="G15" s="17">
        <f>#REF!</f>
        <v>29836</v>
      </c>
    </row>
    <row r="16" spans="1:7" ht="15.75">
      <c r="A16" s="7">
        <v>3</v>
      </c>
      <c r="B16" t="s">
        <v>13</v>
      </c>
      <c r="E16" s="14">
        <f>#REF!</f>
        <v>178</v>
      </c>
      <c r="F16" s="14"/>
      <c r="G16" s="14">
        <f>#REF!</f>
        <v>177</v>
      </c>
    </row>
    <row r="17" spans="1:7" ht="15.75">
      <c r="A17" s="7">
        <v>4</v>
      </c>
      <c r="B17" t="s">
        <v>14</v>
      </c>
      <c r="E17" s="14">
        <f>#REF!</f>
        <v>3805</v>
      </c>
      <c r="F17" s="14"/>
      <c r="G17" s="14">
        <f>#REF!</f>
        <v>2865</v>
      </c>
    </row>
    <row r="18" spans="1:7" ht="15.75">
      <c r="A18" s="7">
        <v>5</v>
      </c>
      <c r="B18" t="s">
        <v>15</v>
      </c>
      <c r="E18" s="14">
        <f>#REF!</f>
        <v>9686</v>
      </c>
      <c r="F18" s="14"/>
      <c r="G18" s="14">
        <f>#REF!</f>
        <v>9686</v>
      </c>
    </row>
    <row r="19" spans="1:7" ht="15.75">
      <c r="A19" s="7">
        <v>6</v>
      </c>
      <c r="B19" s="15" t="s">
        <v>16</v>
      </c>
      <c r="E19" s="14">
        <f>#REF!</f>
        <v>197</v>
      </c>
      <c r="F19" s="14"/>
      <c r="G19" s="14">
        <f>#REF!</f>
        <v>197</v>
      </c>
    </row>
    <row r="20" spans="1:7" ht="15.75">
      <c r="A20" s="7">
        <v>7</v>
      </c>
      <c r="B20" t="s">
        <v>17</v>
      </c>
      <c r="E20" s="14">
        <f>#REF!</f>
        <v>5721</v>
      </c>
      <c r="F20" s="14"/>
      <c r="G20" s="14">
        <f>#REF!</f>
        <v>5699</v>
      </c>
    </row>
    <row r="21" spans="1:7" ht="12.75" customHeight="1">
      <c r="A21" s="18"/>
      <c r="E21" s="14"/>
      <c r="F21" s="14"/>
      <c r="G21" s="14"/>
    </row>
    <row r="22" spans="1:8" ht="15.75">
      <c r="A22" s="7">
        <v>8</v>
      </c>
      <c r="B22" t="s">
        <v>18</v>
      </c>
      <c r="E22" s="19"/>
      <c r="F22" s="20"/>
      <c r="G22" s="19"/>
      <c r="H22" s="21"/>
    </row>
    <row r="23" spans="1:8" ht="15.75">
      <c r="A23" s="18"/>
      <c r="C23" s="15" t="s">
        <v>19</v>
      </c>
      <c r="D23" s="16"/>
      <c r="E23" s="22">
        <f>#REF!</f>
        <v>18104</v>
      </c>
      <c r="F23" s="22"/>
      <c r="G23" s="22">
        <f>#REF!</f>
        <v>14311</v>
      </c>
      <c r="H23" s="21"/>
    </row>
    <row r="24" spans="1:8" ht="15.75">
      <c r="A24" s="18"/>
      <c r="C24" s="15" t="s">
        <v>20</v>
      </c>
      <c r="D24" s="16"/>
      <c r="E24" s="22">
        <f>#REF!</f>
        <v>9193</v>
      </c>
      <c r="F24" s="22"/>
      <c r="G24" s="22">
        <f>#REF!</f>
        <v>10733</v>
      </c>
      <c r="H24" s="21"/>
    </row>
    <row r="25" spans="1:8" ht="15.75">
      <c r="A25" s="18"/>
      <c r="C25" s="15" t="s">
        <v>21</v>
      </c>
      <c r="E25" s="20">
        <f>#REF!</f>
        <v>7038</v>
      </c>
      <c r="F25" s="20"/>
      <c r="G25" s="20">
        <f>#REF!</f>
        <v>8223</v>
      </c>
      <c r="H25" s="21"/>
    </row>
    <row r="26" spans="1:8" ht="15.75">
      <c r="A26" s="18"/>
      <c r="C26" s="15" t="s">
        <v>22</v>
      </c>
      <c r="E26" s="20">
        <f>#REF!</f>
        <v>643</v>
      </c>
      <c r="F26" s="20"/>
      <c r="G26" s="20">
        <f>#REF!</f>
        <v>878</v>
      </c>
      <c r="H26" s="21"/>
    </row>
    <row r="27" spans="1:8" ht="15.75">
      <c r="A27" s="18"/>
      <c r="C27" t="s">
        <v>23</v>
      </c>
      <c r="E27" s="20">
        <f>#REF!</f>
        <v>1578</v>
      </c>
      <c r="F27" s="20"/>
      <c r="G27" s="20">
        <f>#REF!</f>
        <v>710</v>
      </c>
      <c r="H27" s="21"/>
    </row>
    <row r="28" spans="1:8" ht="15.75">
      <c r="A28" s="18"/>
      <c r="E28" s="19">
        <f>SUM(E23:E27)</f>
        <v>36556</v>
      </c>
      <c r="F28" s="20"/>
      <c r="G28" s="19">
        <f>SUM(G23:G27)</f>
        <v>34855</v>
      </c>
      <c r="H28" s="21"/>
    </row>
    <row r="29" spans="1:8" ht="15.75">
      <c r="A29" s="7">
        <v>9</v>
      </c>
      <c r="B29" t="s">
        <v>24</v>
      </c>
      <c r="E29" s="19"/>
      <c r="F29" s="20"/>
      <c r="G29" s="19"/>
      <c r="H29" s="21"/>
    </row>
    <row r="30" spans="1:8" ht="15.75">
      <c r="A30" s="18"/>
      <c r="C30" t="s">
        <v>25</v>
      </c>
      <c r="E30" s="20">
        <f>#REF!</f>
        <v>3358</v>
      </c>
      <c r="F30" s="20"/>
      <c r="G30" s="20">
        <f>#REF!</f>
        <v>3881</v>
      </c>
      <c r="H30" s="21"/>
    </row>
    <row r="31" spans="1:8" ht="15.75">
      <c r="A31" s="18"/>
      <c r="C31" s="15" t="s">
        <v>26</v>
      </c>
      <c r="E31" s="20">
        <f>#REF!</f>
        <v>4100</v>
      </c>
      <c r="F31" s="20"/>
      <c r="G31" s="20">
        <f>#REF!</f>
        <v>4559</v>
      </c>
      <c r="H31" s="21"/>
    </row>
    <row r="32" spans="1:8" ht="15.75">
      <c r="A32" s="18"/>
      <c r="C32" t="s">
        <v>27</v>
      </c>
      <c r="E32" s="20">
        <f>#REF!</f>
        <v>18</v>
      </c>
      <c r="F32" s="20"/>
      <c r="G32" s="20">
        <f>#REF!</f>
        <v>71</v>
      </c>
      <c r="H32" s="21"/>
    </row>
    <row r="33" spans="1:8" ht="15.75">
      <c r="A33" s="18"/>
      <c r="C33" t="s">
        <v>28</v>
      </c>
      <c r="E33" s="20">
        <f>#REF!</f>
        <v>0</v>
      </c>
      <c r="F33" s="20"/>
      <c r="G33" s="20">
        <f>#REF!</f>
        <v>4428</v>
      </c>
      <c r="H33" s="21"/>
    </row>
    <row r="34" spans="1:8" ht="15.75">
      <c r="A34" s="18"/>
      <c r="C34" s="15" t="s">
        <v>29</v>
      </c>
      <c r="D34" s="16"/>
      <c r="E34" s="22">
        <f>#REF!</f>
        <v>35156</v>
      </c>
      <c r="F34" s="22"/>
      <c r="G34" s="22">
        <f>#REF!</f>
        <v>40158</v>
      </c>
      <c r="H34" s="21"/>
    </row>
    <row r="35" spans="1:8" ht="15.75">
      <c r="A35" s="18"/>
      <c r="C35" s="15" t="s">
        <v>30</v>
      </c>
      <c r="E35" s="20">
        <f>#REF!</f>
        <v>1260</v>
      </c>
      <c r="F35" s="20"/>
      <c r="G35" s="20">
        <f>#REF!</f>
        <v>656</v>
      </c>
      <c r="H35" s="21"/>
    </row>
    <row r="36" spans="1:8" ht="15.75">
      <c r="A36" s="18"/>
      <c r="C36" t="s">
        <v>31</v>
      </c>
      <c r="E36" s="20">
        <f>#REF!</f>
        <v>3</v>
      </c>
      <c r="F36" s="20"/>
      <c r="G36" s="20">
        <f>#REF!</f>
        <v>144</v>
      </c>
      <c r="H36" s="21"/>
    </row>
    <row r="37" spans="1:8" ht="15.75">
      <c r="A37" s="18"/>
      <c r="E37" s="19">
        <f>SUM(E30:E36)</f>
        <v>43895</v>
      </c>
      <c r="F37" s="20"/>
      <c r="G37" s="19">
        <f>SUM(G30:G36)</f>
        <v>53897</v>
      </c>
      <c r="H37" s="21"/>
    </row>
    <row r="38" spans="1:7" ht="12.75" customHeight="1">
      <c r="A38" s="7"/>
      <c r="B38" s="15"/>
      <c r="E38" s="23"/>
      <c r="F38" s="14"/>
      <c r="G38" s="23"/>
    </row>
    <row r="39" spans="1:7" ht="15.75">
      <c r="A39" s="7">
        <v>10</v>
      </c>
      <c r="B39" s="15" t="s">
        <v>32</v>
      </c>
      <c r="E39" s="14">
        <f>E28-E37</f>
        <v>-7339</v>
      </c>
      <c r="F39" s="14"/>
      <c r="G39" s="14">
        <f>G28-G37</f>
        <v>-19042</v>
      </c>
    </row>
    <row r="40" spans="1:7" ht="12.75" customHeight="1">
      <c r="A40" s="7"/>
      <c r="B40" s="15"/>
      <c r="E40" s="14"/>
      <c r="F40" s="14"/>
      <c r="G40" s="14"/>
    </row>
    <row r="41" spans="1:7" ht="15.75">
      <c r="A41" s="7">
        <v>11</v>
      </c>
      <c r="B41" t="s">
        <v>33</v>
      </c>
      <c r="E41" s="14">
        <f>#REF!</f>
        <v>89</v>
      </c>
      <c r="F41" s="14"/>
      <c r="G41" s="14">
        <f>#REF!</f>
        <v>657</v>
      </c>
    </row>
    <row r="42" spans="1:7" ht="12.75" customHeight="1">
      <c r="A42" s="18"/>
      <c r="E42" s="14"/>
      <c r="F42" s="14"/>
      <c r="G42" s="14"/>
    </row>
    <row r="43" spans="1:7" ht="15.75">
      <c r="A43" s="18"/>
      <c r="E43" s="23">
        <f>SUM(E14:E20)+E41+E39</f>
        <v>78610</v>
      </c>
      <c r="F43" s="14"/>
      <c r="G43" s="23">
        <f>SUM(G14:G20)+G41+G39</f>
        <v>66174</v>
      </c>
    </row>
    <row r="44" spans="1:7" ht="12.75" customHeight="1">
      <c r="A44" s="18"/>
      <c r="B44" s="13"/>
      <c r="E44" s="24"/>
      <c r="F44" s="14"/>
      <c r="G44" s="24"/>
    </row>
    <row r="45" spans="1:7" ht="15.75">
      <c r="A45" s="18"/>
      <c r="B45" s="13" t="s">
        <v>34</v>
      </c>
      <c r="E45" s="14"/>
      <c r="F45" s="14"/>
      <c r="G45" s="14"/>
    </row>
    <row r="46" spans="1:7" ht="15.75">
      <c r="A46" s="18"/>
      <c r="B46" s="15" t="s">
        <v>35</v>
      </c>
      <c r="C46" s="16"/>
      <c r="D46" s="16"/>
      <c r="E46" s="17">
        <f>#REF!</f>
        <v>33300</v>
      </c>
      <c r="F46" s="17"/>
      <c r="G46" s="17">
        <f>#REF!</f>
        <v>19980</v>
      </c>
    </row>
    <row r="47" spans="1:7" ht="12.75" customHeight="1">
      <c r="A47" s="18"/>
      <c r="E47" s="14"/>
      <c r="F47" s="14"/>
      <c r="G47" s="14"/>
    </row>
    <row r="48" spans="1:8" ht="15.75">
      <c r="A48" s="18"/>
      <c r="B48" t="s">
        <v>36</v>
      </c>
      <c r="E48" s="19"/>
      <c r="F48" s="20"/>
      <c r="G48" s="19"/>
      <c r="H48" s="21"/>
    </row>
    <row r="49" spans="1:8" ht="15.75">
      <c r="A49" s="18"/>
      <c r="C49" s="15" t="s">
        <v>37</v>
      </c>
      <c r="E49" s="20">
        <f>#REF!</f>
        <v>1390</v>
      </c>
      <c r="F49" s="20"/>
      <c r="G49" s="20">
        <f>#REF!</f>
        <v>1995</v>
      </c>
      <c r="H49" s="21"/>
    </row>
    <row r="50" spans="1:8" ht="15.75">
      <c r="A50" s="18"/>
      <c r="C50" s="15" t="s">
        <v>38</v>
      </c>
      <c r="E50" s="20">
        <f>#REF!</f>
        <v>0</v>
      </c>
      <c r="F50" s="20"/>
      <c r="G50" s="20">
        <f>#REF!</f>
        <v>0</v>
      </c>
      <c r="H50" s="21"/>
    </row>
    <row r="51" spans="1:8" ht="15.75">
      <c r="A51" s="18"/>
      <c r="C51" s="15" t="s">
        <v>39</v>
      </c>
      <c r="E51" s="20">
        <f>#REF!</f>
        <v>382</v>
      </c>
      <c r="F51" s="20"/>
      <c r="G51" s="20">
        <f>#REF!</f>
        <v>382</v>
      </c>
      <c r="H51" s="21"/>
    </row>
    <row r="52" spans="1:8" ht="15.75">
      <c r="A52" s="18"/>
      <c r="C52" s="15" t="s">
        <v>40</v>
      </c>
      <c r="E52" s="20">
        <f>#REF!+#REF!</f>
        <v>1891</v>
      </c>
      <c r="F52" s="20"/>
      <c r="G52" s="20">
        <f>#REF!+#REF!</f>
        <v>1905</v>
      </c>
      <c r="H52" s="21"/>
    </row>
    <row r="53" spans="1:8" ht="15.75">
      <c r="A53" s="18"/>
      <c r="C53" s="15" t="s">
        <v>41</v>
      </c>
      <c r="E53" s="20">
        <f>#REF!</f>
        <v>11366.8</v>
      </c>
      <c r="F53" s="20"/>
      <c r="G53" s="20">
        <f>#REF!</f>
        <v>8934</v>
      </c>
      <c r="H53" s="21"/>
    </row>
    <row r="54" spans="1:7" ht="15.75">
      <c r="A54" s="18"/>
      <c r="E54" s="23">
        <f>SUM(E49:E53)</f>
        <v>15029.8</v>
      </c>
      <c r="F54" s="14"/>
      <c r="G54" s="23">
        <f>SUM(G49:G53)</f>
        <v>13216</v>
      </c>
    </row>
    <row r="55" spans="1:7" ht="15.75">
      <c r="A55" s="7">
        <v>12</v>
      </c>
      <c r="B55" s="15" t="s">
        <v>42</v>
      </c>
      <c r="C55" s="16"/>
      <c r="D55" s="16"/>
      <c r="E55" s="17">
        <f>E54+E46</f>
        <v>48329.8</v>
      </c>
      <c r="F55" s="17"/>
      <c r="G55" s="17">
        <f>G54+G46</f>
        <v>33196</v>
      </c>
    </row>
    <row r="56" spans="1:7" ht="12.75" customHeight="1">
      <c r="A56" s="18"/>
      <c r="E56" s="14"/>
      <c r="F56" s="14"/>
      <c r="G56" s="14"/>
    </row>
    <row r="57" spans="1:7" ht="15.75">
      <c r="A57" s="7">
        <v>13</v>
      </c>
      <c r="B57" t="s">
        <v>43</v>
      </c>
      <c r="E57" s="14">
        <f>#REF!</f>
        <v>2665</v>
      </c>
      <c r="F57" s="14"/>
      <c r="G57" s="14">
        <f>#REF!</f>
        <v>2318</v>
      </c>
    </row>
    <row r="58" spans="1:7" ht="15.75">
      <c r="A58" s="7">
        <v>14</v>
      </c>
      <c r="B58" t="s">
        <v>44</v>
      </c>
      <c r="E58" s="14">
        <f>#REF!</f>
        <v>27347</v>
      </c>
      <c r="F58" s="14"/>
      <c r="G58" s="14">
        <f>#REF!</f>
        <v>30507</v>
      </c>
    </row>
    <row r="59" spans="1:7" ht="15.75">
      <c r="A59" s="7">
        <v>15</v>
      </c>
      <c r="B59" t="s">
        <v>45</v>
      </c>
      <c r="E59" s="14">
        <f>#REF!</f>
        <v>268.2</v>
      </c>
      <c r="F59" s="14"/>
      <c r="G59" s="14">
        <f>#REF!</f>
        <v>153</v>
      </c>
    </row>
    <row r="60" spans="1:7" ht="12.75" customHeight="1">
      <c r="A60" s="18"/>
      <c r="E60" s="14"/>
      <c r="F60" s="14"/>
      <c r="G60" s="14"/>
    </row>
    <row r="61" spans="1:7" ht="15.75">
      <c r="A61" s="18"/>
      <c r="E61" s="23">
        <f>SUM(E55:E59)</f>
        <v>78610</v>
      </c>
      <c r="F61" s="14"/>
      <c r="G61" s="23">
        <f>SUM(G55:G59)</f>
        <v>66174</v>
      </c>
    </row>
    <row r="62" spans="1:7" ht="12.75" customHeight="1">
      <c r="A62" s="18"/>
      <c r="E62" s="24"/>
      <c r="F62" s="14"/>
      <c r="G62" s="24"/>
    </row>
    <row r="63" spans="1:7" ht="15.75">
      <c r="A63" s="7">
        <v>16</v>
      </c>
      <c r="B63" t="s">
        <v>46</v>
      </c>
      <c r="E63" s="14">
        <f>#REF!</f>
        <v>127.6870870870871</v>
      </c>
      <c r="F63" s="14"/>
      <c r="G63" s="14">
        <f>#REF!</f>
        <v>134.33433433433433</v>
      </c>
    </row>
    <row r="64" spans="5:7" ht="15">
      <c r="E64" s="24"/>
      <c r="G64" s="25"/>
    </row>
    <row r="65" spans="5:7" ht="15">
      <c r="E65" s="14">
        <f>E43-E61</f>
        <v>0</v>
      </c>
      <c r="F65" s="14"/>
      <c r="G65" s="14">
        <f>G43-G61</f>
        <v>0</v>
      </c>
    </row>
  </sheetData>
  <printOptions horizontalCentered="1" verticalCentered="1"/>
  <pageMargins left="0" right="0" top="0" bottom="0.1968503937007874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OutlineSymbols="0" zoomScale="72" zoomScaleNormal="72" workbookViewId="0" topLeftCell="A50">
      <selection activeCell="A1" sqref="A1:I56"/>
    </sheetView>
  </sheetViews>
  <sheetFormatPr defaultColWidth="8.88671875" defaultRowHeight="15"/>
  <cols>
    <col min="1" max="3" width="3.6640625" style="0" customWidth="1"/>
    <col min="4" max="4" width="30.6640625" style="0" customWidth="1"/>
    <col min="5" max="5" width="10.6640625" style="0" customWidth="1"/>
    <col min="6" max="6" width="11.6640625" style="0" customWidth="1"/>
    <col min="7" max="7" width="1.66796875" style="0" customWidth="1"/>
    <col min="8" max="8" width="11.6640625" style="0" customWidth="1"/>
    <col min="9" max="9" width="12.6640625" style="0" customWidth="1"/>
    <col min="10" max="10" width="1.66796875" style="0" customWidth="1"/>
    <col min="11" max="11" width="9.6640625" style="0" hidden="1" customWidth="1"/>
    <col min="12" max="16384" width="9.6640625" style="0" customWidth="1"/>
  </cols>
  <sheetData>
    <row r="1" spans="1:9" ht="29.25">
      <c r="A1" s="1" t="s">
        <v>47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48</v>
      </c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49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4" t="s">
        <v>50</v>
      </c>
      <c r="B5" s="2"/>
      <c r="C5" s="2"/>
      <c r="D5" s="2"/>
      <c r="E5" s="2"/>
      <c r="F5" s="2"/>
      <c r="G5" s="2"/>
      <c r="H5" s="2"/>
      <c r="I5" s="2"/>
    </row>
    <row r="6" spans="1:9" ht="15.75">
      <c r="A6" s="26" t="s">
        <v>51</v>
      </c>
      <c r="B6" s="2"/>
      <c r="C6" s="2"/>
      <c r="D6" s="2"/>
      <c r="E6" s="2"/>
      <c r="F6" s="2"/>
      <c r="G6" s="2"/>
      <c r="H6" s="2"/>
      <c r="I6" s="2"/>
    </row>
    <row r="7" spans="1:9" ht="15">
      <c r="A7" s="15"/>
      <c r="B7" s="16"/>
      <c r="C7" s="16"/>
      <c r="D7" s="16"/>
      <c r="E7" s="16"/>
      <c r="F7" s="16"/>
      <c r="G7" s="16"/>
      <c r="H7" s="16"/>
      <c r="I7" s="16"/>
    </row>
    <row r="8" spans="1:10" ht="15">
      <c r="A8" s="16"/>
      <c r="B8" s="27"/>
      <c r="C8" s="16"/>
      <c r="D8" s="16"/>
      <c r="E8" s="28" t="s">
        <v>52</v>
      </c>
      <c r="F8" s="29"/>
      <c r="G8" s="30"/>
      <c r="H8" s="28" t="s">
        <v>53</v>
      </c>
      <c r="I8" s="29"/>
      <c r="J8" s="31"/>
    </row>
    <row r="9" spans="1:11" ht="15">
      <c r="A9" s="16"/>
      <c r="B9" s="27"/>
      <c r="C9" s="16"/>
      <c r="D9" s="16"/>
      <c r="E9" s="32"/>
      <c r="F9" s="33" t="s">
        <v>54</v>
      </c>
      <c r="G9" s="34"/>
      <c r="H9" s="32"/>
      <c r="I9" s="33" t="s">
        <v>54</v>
      </c>
      <c r="J9" s="31"/>
      <c r="K9" s="35" t="s">
        <v>55</v>
      </c>
    </row>
    <row r="10" spans="1:11" ht="15">
      <c r="A10" s="16"/>
      <c r="B10" s="27"/>
      <c r="C10" s="16"/>
      <c r="D10" s="16"/>
      <c r="E10" s="36" t="s">
        <v>56</v>
      </c>
      <c r="F10" s="37" t="s">
        <v>57</v>
      </c>
      <c r="G10" s="34"/>
      <c r="H10" s="36" t="s">
        <v>56</v>
      </c>
      <c r="I10" s="37" t="s">
        <v>57</v>
      </c>
      <c r="J10" s="31"/>
      <c r="K10" s="35" t="s">
        <v>58</v>
      </c>
    </row>
    <row r="11" spans="1:11" ht="15">
      <c r="A11" s="16"/>
      <c r="B11" s="27"/>
      <c r="C11" s="16"/>
      <c r="D11" s="16"/>
      <c r="E11" s="36" t="s">
        <v>59</v>
      </c>
      <c r="F11" s="37" t="s">
        <v>59</v>
      </c>
      <c r="G11" s="34"/>
      <c r="H11" s="36" t="s">
        <v>60</v>
      </c>
      <c r="I11" s="37" t="s">
        <v>61</v>
      </c>
      <c r="J11" s="31"/>
      <c r="K11" s="35" t="s">
        <v>62</v>
      </c>
    </row>
    <row r="12" spans="1:11" ht="15">
      <c r="A12" s="16"/>
      <c r="B12" s="27"/>
      <c r="C12" s="16"/>
      <c r="D12" s="16"/>
      <c r="E12" s="38">
        <f>'B.S'!E11</f>
        <v>36616</v>
      </c>
      <c r="F12" s="39">
        <f>E12-366</f>
        <v>36250</v>
      </c>
      <c r="G12" s="40"/>
      <c r="H12" s="38">
        <f>E12</f>
        <v>36616</v>
      </c>
      <c r="I12" s="41">
        <f>F12</f>
        <v>36250</v>
      </c>
      <c r="J12" s="31"/>
      <c r="K12" s="42" t="s">
        <v>63</v>
      </c>
    </row>
    <row r="13" spans="1:10" ht="15">
      <c r="A13" s="16"/>
      <c r="B13" s="27"/>
      <c r="C13" s="16"/>
      <c r="D13" s="16"/>
      <c r="E13" s="32" t="s">
        <v>9</v>
      </c>
      <c r="F13" s="33" t="s">
        <v>9</v>
      </c>
      <c r="G13" s="34"/>
      <c r="H13" s="32" t="s">
        <v>9</v>
      </c>
      <c r="I13" s="33" t="s">
        <v>9</v>
      </c>
      <c r="J13" s="31"/>
    </row>
    <row r="14" spans="1:11" ht="15">
      <c r="A14" s="15">
        <v>1</v>
      </c>
      <c r="B14" s="35" t="s">
        <v>64</v>
      </c>
      <c r="C14" s="15" t="s">
        <v>65</v>
      </c>
      <c r="D14" s="15"/>
      <c r="E14" s="43">
        <f>H14-K14</f>
        <v>19015</v>
      </c>
      <c r="F14" s="22"/>
      <c r="G14" s="43"/>
      <c r="H14" s="43">
        <f>#REF!</f>
        <v>54676</v>
      </c>
      <c r="I14" s="22"/>
      <c r="J14" s="31"/>
      <c r="K14" s="14">
        <v>35661</v>
      </c>
    </row>
    <row r="15" spans="1:11" ht="15">
      <c r="A15" s="16"/>
      <c r="B15" s="35" t="s">
        <v>66</v>
      </c>
      <c r="C15" s="15" t="s">
        <v>67</v>
      </c>
      <c r="D15" s="15"/>
      <c r="E15" s="43">
        <f>H15-K15</f>
        <v>0</v>
      </c>
      <c r="F15" s="44" t="s">
        <v>68</v>
      </c>
      <c r="G15" s="43"/>
      <c r="H15" s="43">
        <f>#REF!</f>
        <v>0</v>
      </c>
      <c r="I15" s="44" t="s">
        <v>68</v>
      </c>
      <c r="J15" s="31"/>
      <c r="K15" s="14">
        <v>0</v>
      </c>
    </row>
    <row r="16" spans="1:11" ht="15">
      <c r="A16" s="16"/>
      <c r="B16" s="35" t="s">
        <v>69</v>
      </c>
      <c r="C16" s="15" t="s">
        <v>70</v>
      </c>
      <c r="D16" s="15"/>
      <c r="E16" s="43">
        <f>H16-K16</f>
        <v>839.8000000000002</v>
      </c>
      <c r="F16" s="22"/>
      <c r="G16" s="43"/>
      <c r="H16" s="43">
        <f>#REF!</f>
        <v>2245.8</v>
      </c>
      <c r="I16" s="22"/>
      <c r="J16" s="31"/>
      <c r="K16" s="14">
        <v>1406</v>
      </c>
    </row>
    <row r="17" spans="1:11" ht="15">
      <c r="A17" s="16"/>
      <c r="B17" s="27"/>
      <c r="C17" s="16"/>
      <c r="D17" s="16"/>
      <c r="E17" s="43"/>
      <c r="F17" s="22"/>
      <c r="G17" s="43"/>
      <c r="H17" s="43"/>
      <c r="I17" s="22"/>
      <c r="J17" s="31"/>
      <c r="K17" s="14"/>
    </row>
    <row r="18" spans="1:11" ht="15">
      <c r="A18" s="15">
        <v>2</v>
      </c>
      <c r="B18" s="35" t="s">
        <v>64</v>
      </c>
      <c r="C18" s="15" t="s">
        <v>71</v>
      </c>
      <c r="D18" s="15"/>
      <c r="E18" s="45"/>
      <c r="F18" s="46"/>
      <c r="G18" s="43"/>
      <c r="H18" s="45"/>
      <c r="I18" s="46"/>
      <c r="J18" s="31"/>
      <c r="K18" s="14"/>
    </row>
    <row r="19" spans="1:11" ht="15">
      <c r="A19" s="16"/>
      <c r="B19" s="27"/>
      <c r="C19" s="15" t="s">
        <v>72</v>
      </c>
      <c r="D19" s="15"/>
      <c r="E19" s="43"/>
      <c r="F19" s="22"/>
      <c r="G19" s="43"/>
      <c r="H19" s="43"/>
      <c r="I19" s="22"/>
      <c r="J19" s="31"/>
      <c r="K19" s="14"/>
    </row>
    <row r="20" spans="1:11" ht="15">
      <c r="A20" s="16"/>
      <c r="B20" s="27"/>
      <c r="C20" s="15" t="s">
        <v>73</v>
      </c>
      <c r="D20" s="15"/>
      <c r="E20" s="43"/>
      <c r="F20" s="22"/>
      <c r="G20" s="43"/>
      <c r="H20" s="43"/>
      <c r="I20" s="22"/>
      <c r="J20" s="31"/>
      <c r="K20" s="14"/>
    </row>
    <row r="21" spans="1:11" ht="15">
      <c r="A21" s="16"/>
      <c r="B21" s="27"/>
      <c r="C21" s="15" t="s">
        <v>74</v>
      </c>
      <c r="D21" s="15"/>
      <c r="E21" s="43"/>
      <c r="F21" s="22"/>
      <c r="G21" s="43"/>
      <c r="H21" s="43"/>
      <c r="I21" s="22"/>
      <c r="J21" s="31"/>
      <c r="K21" s="14"/>
    </row>
    <row r="22" spans="1:11" ht="15">
      <c r="A22" s="16"/>
      <c r="B22" s="27"/>
      <c r="C22" s="15" t="s">
        <v>75</v>
      </c>
      <c r="D22" s="15"/>
      <c r="E22" s="43">
        <f>H22-K22</f>
        <v>3691.0999999999985</v>
      </c>
      <c r="F22" s="22"/>
      <c r="G22" s="43"/>
      <c r="H22" s="43">
        <f>#REF!+0.3</f>
        <v>9594.099999999999</v>
      </c>
      <c r="I22" s="22"/>
      <c r="J22" s="31"/>
      <c r="K22" s="14">
        <v>5903</v>
      </c>
    </row>
    <row r="23" spans="1:11" ht="15">
      <c r="A23" s="16"/>
      <c r="B23" s="35" t="s">
        <v>66</v>
      </c>
      <c r="C23" s="15" t="s">
        <v>76</v>
      </c>
      <c r="D23" s="15"/>
      <c r="E23" s="43">
        <f>H23-K23</f>
        <v>833</v>
      </c>
      <c r="F23" s="22"/>
      <c r="G23" s="43"/>
      <c r="H23" s="43">
        <f>#REF!</f>
        <v>3215</v>
      </c>
      <c r="I23" s="22"/>
      <c r="J23" s="31"/>
      <c r="K23" s="14">
        <v>2382</v>
      </c>
    </row>
    <row r="24" spans="1:11" ht="15">
      <c r="A24" s="16"/>
      <c r="B24" s="35" t="s">
        <v>69</v>
      </c>
      <c r="C24" s="15" t="s">
        <v>77</v>
      </c>
      <c r="D24" s="15"/>
      <c r="E24" s="43">
        <f>H24-K24</f>
        <v>723</v>
      </c>
      <c r="F24" s="22"/>
      <c r="G24" s="43"/>
      <c r="H24" s="43">
        <f>#REF!</f>
        <v>2217</v>
      </c>
      <c r="I24" s="22"/>
      <c r="J24" s="31"/>
      <c r="K24" s="14">
        <v>1494</v>
      </c>
    </row>
    <row r="25" spans="1:11" ht="15">
      <c r="A25" s="16"/>
      <c r="B25" s="35" t="s">
        <v>78</v>
      </c>
      <c r="C25" s="15" t="s">
        <v>79</v>
      </c>
      <c r="D25" s="15"/>
      <c r="E25" s="43">
        <f>H25-K25</f>
        <v>0</v>
      </c>
      <c r="F25" s="22"/>
      <c r="G25" s="43"/>
      <c r="H25" s="43">
        <f>#REF!</f>
        <v>0</v>
      </c>
      <c r="I25" s="22"/>
      <c r="J25" s="31"/>
      <c r="K25" s="14">
        <f>#REF!</f>
        <v>0</v>
      </c>
    </row>
    <row r="26" spans="1:11" ht="15">
      <c r="A26" s="16"/>
      <c r="B26" s="35" t="s">
        <v>80</v>
      </c>
      <c r="C26" s="15" t="s">
        <v>81</v>
      </c>
      <c r="D26" s="15"/>
      <c r="E26" s="43"/>
      <c r="F26" s="22"/>
      <c r="G26" s="43"/>
      <c r="H26" s="43"/>
      <c r="I26" s="22"/>
      <c r="J26" s="31"/>
      <c r="K26" s="14"/>
    </row>
    <row r="27" spans="1:11" ht="15">
      <c r="A27" s="16"/>
      <c r="B27" s="27"/>
      <c r="C27" s="15" t="s">
        <v>72</v>
      </c>
      <c r="D27" s="15"/>
      <c r="E27" s="43"/>
      <c r="F27" s="22"/>
      <c r="G27" s="43"/>
      <c r="H27" s="43"/>
      <c r="I27" s="22"/>
      <c r="J27" s="31"/>
      <c r="K27" s="14"/>
    </row>
    <row r="28" spans="1:11" ht="15">
      <c r="A28" s="16"/>
      <c r="B28" s="27"/>
      <c r="C28" s="15" t="s">
        <v>82</v>
      </c>
      <c r="D28" s="15"/>
      <c r="E28" s="43"/>
      <c r="F28" s="22"/>
      <c r="G28" s="43"/>
      <c r="H28" s="43"/>
      <c r="I28" s="22"/>
      <c r="J28" s="31"/>
      <c r="K28" s="14"/>
    </row>
    <row r="29" spans="1:11" ht="15">
      <c r="A29" s="16"/>
      <c r="B29" s="27"/>
      <c r="C29" s="15" t="s">
        <v>83</v>
      </c>
      <c r="D29" s="15"/>
      <c r="E29" s="43"/>
      <c r="F29" s="22"/>
      <c r="G29" s="43"/>
      <c r="H29" s="43"/>
      <c r="I29" s="22"/>
      <c r="J29" s="31"/>
      <c r="K29" s="14"/>
    </row>
    <row r="30" spans="1:11" ht="15">
      <c r="A30" s="16"/>
      <c r="B30" s="27"/>
      <c r="C30" s="15" t="s">
        <v>84</v>
      </c>
      <c r="D30" s="15"/>
      <c r="E30" s="43">
        <f>H30-K30</f>
        <v>2134.7999999999993</v>
      </c>
      <c r="F30" s="22"/>
      <c r="G30" s="43"/>
      <c r="H30" s="43">
        <f>#REF!</f>
        <v>4161.799999999999</v>
      </c>
      <c r="I30" s="22"/>
      <c r="J30" s="31"/>
      <c r="K30" s="14">
        <v>2027</v>
      </c>
    </row>
    <row r="31" spans="1:11" ht="15">
      <c r="A31" s="16"/>
      <c r="B31" s="35" t="s">
        <v>85</v>
      </c>
      <c r="C31" s="15" t="s">
        <v>86</v>
      </c>
      <c r="D31" s="15"/>
      <c r="E31" s="43"/>
      <c r="F31" s="22"/>
      <c r="G31" s="43"/>
      <c r="H31" s="43"/>
      <c r="I31" s="22"/>
      <c r="J31" s="31"/>
      <c r="K31" s="14"/>
    </row>
    <row r="32" spans="1:11" ht="15">
      <c r="A32" s="16"/>
      <c r="B32" s="27"/>
      <c r="C32" s="15" t="s">
        <v>87</v>
      </c>
      <c r="D32" s="15"/>
      <c r="E32" s="43">
        <f>H32-K32</f>
        <v>0</v>
      </c>
      <c r="F32" s="44" t="s">
        <v>68</v>
      </c>
      <c r="G32" s="43"/>
      <c r="H32" s="43">
        <f>#REF!</f>
        <v>0</v>
      </c>
      <c r="I32" s="44" t="s">
        <v>68</v>
      </c>
      <c r="J32" s="31"/>
      <c r="K32" s="14">
        <v>0</v>
      </c>
    </row>
    <row r="33" spans="1:11" ht="15">
      <c r="A33" s="16"/>
      <c r="B33" s="35" t="s">
        <v>88</v>
      </c>
      <c r="C33" s="15" t="s">
        <v>89</v>
      </c>
      <c r="D33" s="15"/>
      <c r="E33" s="43"/>
      <c r="F33" s="22"/>
      <c r="G33" s="43"/>
      <c r="H33" s="43"/>
      <c r="I33" s="22"/>
      <c r="J33" s="31"/>
      <c r="K33" s="14"/>
    </row>
    <row r="34" spans="1:11" ht="15">
      <c r="A34" s="16"/>
      <c r="B34" s="27"/>
      <c r="C34" s="15" t="s">
        <v>84</v>
      </c>
      <c r="D34" s="15"/>
      <c r="E34" s="43">
        <f>H34-K34</f>
        <v>2134.7999999999993</v>
      </c>
      <c r="F34" s="22"/>
      <c r="G34" s="43"/>
      <c r="H34" s="43">
        <f>#REF!</f>
        <v>4161.799999999999</v>
      </c>
      <c r="I34" s="22"/>
      <c r="J34" s="31"/>
      <c r="K34" s="14">
        <v>2027</v>
      </c>
    </row>
    <row r="35" spans="1:11" ht="15">
      <c r="A35" s="16"/>
      <c r="B35" s="35" t="s">
        <v>90</v>
      </c>
      <c r="C35" s="15" t="s">
        <v>91</v>
      </c>
      <c r="D35" s="15"/>
      <c r="E35" s="43">
        <f>H35-K35</f>
        <v>589</v>
      </c>
      <c r="F35" s="22"/>
      <c r="G35" s="43"/>
      <c r="H35" s="43">
        <f>#REF!</f>
        <v>1425</v>
      </c>
      <c r="I35" s="22"/>
      <c r="J35" s="31"/>
      <c r="K35" s="14">
        <v>836</v>
      </c>
    </row>
    <row r="36" spans="1:11" ht="15">
      <c r="A36" s="16"/>
      <c r="B36" s="35" t="s">
        <v>92</v>
      </c>
      <c r="C36" s="35" t="s">
        <v>92</v>
      </c>
      <c r="D36" s="15" t="s">
        <v>93</v>
      </c>
      <c r="E36" s="43"/>
      <c r="F36" s="22"/>
      <c r="G36" s="43"/>
      <c r="H36" s="43"/>
      <c r="I36" s="22"/>
      <c r="J36" s="31"/>
      <c r="K36" s="14"/>
    </row>
    <row r="37" spans="1:11" ht="15">
      <c r="A37" s="16"/>
      <c r="B37" s="27"/>
      <c r="C37" s="27"/>
      <c r="D37" s="15" t="s">
        <v>94</v>
      </c>
      <c r="E37" s="43">
        <f>H37-K37</f>
        <v>1545.7999999999993</v>
      </c>
      <c r="F37" s="22"/>
      <c r="G37" s="43"/>
      <c r="H37" s="43">
        <f>#REF!</f>
        <v>2736.7999999999993</v>
      </c>
      <c r="I37" s="22"/>
      <c r="J37" s="31"/>
      <c r="K37" s="14">
        <v>1191</v>
      </c>
    </row>
    <row r="38" spans="1:11" ht="15">
      <c r="A38" s="16"/>
      <c r="B38" s="27"/>
      <c r="C38" s="35" t="s">
        <v>95</v>
      </c>
      <c r="D38" s="15" t="s">
        <v>96</v>
      </c>
      <c r="E38" s="43">
        <f>H38-K38</f>
        <v>200</v>
      </c>
      <c r="F38" s="22"/>
      <c r="G38" s="43"/>
      <c r="H38" s="43">
        <f>#REF!</f>
        <v>305</v>
      </c>
      <c r="I38" s="22"/>
      <c r="J38" s="31"/>
      <c r="K38" s="14">
        <v>105</v>
      </c>
    </row>
    <row r="39" spans="1:11" ht="15">
      <c r="A39" s="16"/>
      <c r="B39" s="35" t="s">
        <v>97</v>
      </c>
      <c r="C39" s="15" t="s">
        <v>98</v>
      </c>
      <c r="D39" s="16"/>
      <c r="E39" s="43"/>
      <c r="F39" s="22"/>
      <c r="G39" s="43"/>
      <c r="H39" s="43"/>
      <c r="I39" s="22"/>
      <c r="J39" s="31"/>
      <c r="K39" s="14"/>
    </row>
    <row r="40" spans="1:11" ht="15">
      <c r="A40" s="16"/>
      <c r="B40" s="27"/>
      <c r="C40" s="15" t="s">
        <v>99</v>
      </c>
      <c r="D40" s="16"/>
      <c r="E40" s="43">
        <f>H40-K40</f>
        <v>1345.7999999999993</v>
      </c>
      <c r="F40" s="22"/>
      <c r="G40" s="43"/>
      <c r="H40" s="43">
        <f>#REF!</f>
        <v>2431.7999999999993</v>
      </c>
      <c r="I40" s="22"/>
      <c r="J40" s="31"/>
      <c r="K40" s="14">
        <v>1086</v>
      </c>
    </row>
    <row r="41" spans="1:11" ht="15">
      <c r="A41" s="16"/>
      <c r="B41" s="35" t="s">
        <v>100</v>
      </c>
      <c r="C41" s="35" t="s">
        <v>92</v>
      </c>
      <c r="D41" s="15" t="s">
        <v>101</v>
      </c>
      <c r="E41" s="43">
        <f>H41-K41</f>
        <v>0</v>
      </c>
      <c r="F41" s="22"/>
      <c r="G41" s="43"/>
      <c r="H41" s="43">
        <f>#REF!</f>
        <v>0</v>
      </c>
      <c r="I41" s="22"/>
      <c r="J41" s="31"/>
      <c r="K41" s="14">
        <v>0</v>
      </c>
    </row>
    <row r="42" spans="1:11" ht="15">
      <c r="A42" s="16"/>
      <c r="B42" s="27"/>
      <c r="C42" s="35" t="s">
        <v>95</v>
      </c>
      <c r="D42" s="15" t="s">
        <v>96</v>
      </c>
      <c r="E42" s="43">
        <f>H42-K42</f>
        <v>0</v>
      </c>
      <c r="F42" s="22"/>
      <c r="G42" s="43"/>
      <c r="H42" s="43">
        <f>#REF!</f>
        <v>0</v>
      </c>
      <c r="I42" s="22"/>
      <c r="J42" s="31"/>
      <c r="K42" s="14">
        <v>0</v>
      </c>
    </row>
    <row r="43" spans="1:11" ht="15">
      <c r="A43" s="16"/>
      <c r="B43" s="27"/>
      <c r="C43" s="35" t="s">
        <v>102</v>
      </c>
      <c r="D43" s="15" t="s">
        <v>103</v>
      </c>
      <c r="E43" s="43"/>
      <c r="F43" s="22"/>
      <c r="G43" s="43"/>
      <c r="H43" s="43"/>
      <c r="I43" s="22"/>
      <c r="J43" s="31"/>
      <c r="K43" s="14"/>
    </row>
    <row r="44" spans="1:11" ht="15">
      <c r="A44" s="16"/>
      <c r="B44" s="27"/>
      <c r="C44" s="16"/>
      <c r="D44" s="15" t="s">
        <v>104</v>
      </c>
      <c r="E44" s="43">
        <f>H44-K44</f>
        <v>0</v>
      </c>
      <c r="F44" s="22"/>
      <c r="G44" s="43"/>
      <c r="H44" s="43">
        <f>#REF!</f>
        <v>0</v>
      </c>
      <c r="I44" s="22"/>
      <c r="J44" s="31"/>
      <c r="K44" s="14">
        <v>0</v>
      </c>
    </row>
    <row r="45" spans="1:11" ht="15">
      <c r="A45" s="16"/>
      <c r="B45" s="35" t="s">
        <v>105</v>
      </c>
      <c r="C45" s="15" t="s">
        <v>106</v>
      </c>
      <c r="D45" s="16"/>
      <c r="E45" s="43"/>
      <c r="F45" s="22"/>
      <c r="G45" s="43"/>
      <c r="H45" s="43"/>
      <c r="I45" s="22"/>
      <c r="J45" s="31"/>
      <c r="K45" s="14"/>
    </row>
    <row r="46" spans="1:11" ht="15">
      <c r="A46" s="16"/>
      <c r="B46" s="27"/>
      <c r="C46" s="15" t="s">
        <v>107</v>
      </c>
      <c r="D46" s="16"/>
      <c r="E46" s="43"/>
      <c r="F46" s="22"/>
      <c r="G46" s="43"/>
      <c r="H46" s="43"/>
      <c r="I46" s="22"/>
      <c r="J46" s="31"/>
      <c r="K46" s="14"/>
    </row>
    <row r="47" spans="1:11" ht="15">
      <c r="A47" s="16"/>
      <c r="B47" s="27"/>
      <c r="C47" s="15" t="s">
        <v>104</v>
      </c>
      <c r="D47" s="16"/>
      <c r="E47" s="43">
        <f>H47-K47</f>
        <v>1345.7999999999993</v>
      </c>
      <c r="F47" s="22"/>
      <c r="G47" s="43"/>
      <c r="H47" s="43">
        <f>#REF!</f>
        <v>2431.7999999999993</v>
      </c>
      <c r="I47" s="22"/>
      <c r="J47" s="31"/>
      <c r="K47" s="14">
        <v>1086</v>
      </c>
    </row>
    <row r="48" spans="1:11" ht="15">
      <c r="A48" s="16"/>
      <c r="B48" s="27"/>
      <c r="C48" s="16"/>
      <c r="D48" s="16"/>
      <c r="E48" s="43"/>
      <c r="F48" s="22"/>
      <c r="G48" s="43"/>
      <c r="H48" s="43"/>
      <c r="I48" s="22"/>
      <c r="J48" s="31"/>
      <c r="K48" s="14"/>
    </row>
    <row r="49" spans="1:11" ht="15">
      <c r="A49" s="15">
        <v>3</v>
      </c>
      <c r="B49" s="35" t="s">
        <v>64</v>
      </c>
      <c r="C49" s="15" t="s">
        <v>108</v>
      </c>
      <c r="D49" s="16"/>
      <c r="E49" s="47"/>
      <c r="F49" s="48"/>
      <c r="G49" s="49"/>
      <c r="H49" s="47"/>
      <c r="I49" s="48"/>
      <c r="J49" s="31"/>
      <c r="K49" s="14"/>
    </row>
    <row r="50" spans="1:11" ht="15">
      <c r="A50" s="16"/>
      <c r="B50" s="27"/>
      <c r="C50" s="15" t="s">
        <v>109</v>
      </c>
      <c r="D50" s="16"/>
      <c r="E50" s="49"/>
      <c r="F50" s="50"/>
      <c r="G50" s="49"/>
      <c r="H50" s="49"/>
      <c r="I50" s="50"/>
      <c r="J50" s="31"/>
      <c r="K50" s="14"/>
    </row>
    <row r="51" spans="1:11" ht="15">
      <c r="A51" s="16"/>
      <c r="B51" s="27"/>
      <c r="C51" s="15" t="s">
        <v>110</v>
      </c>
      <c r="D51" s="16"/>
      <c r="E51" s="49"/>
      <c r="F51" s="50"/>
      <c r="G51" s="49"/>
      <c r="H51" s="49"/>
      <c r="I51" s="50"/>
      <c r="J51" s="31"/>
      <c r="K51" s="14"/>
    </row>
    <row r="52" spans="1:11" ht="15">
      <c r="A52" s="16"/>
      <c r="B52" s="27"/>
      <c r="C52" s="35" t="s">
        <v>92</v>
      </c>
      <c r="D52" s="80" t="s">
        <v>274</v>
      </c>
      <c r="E52" s="51">
        <f>(+E47/(((0/91)*#REF!)+((91/91)*#REF!)))*100</f>
        <v>4.04144144144144</v>
      </c>
      <c r="F52" s="52" t="s">
        <v>68</v>
      </c>
      <c r="G52" s="49"/>
      <c r="H52" s="53"/>
      <c r="I52" s="54"/>
      <c r="J52" s="31"/>
      <c r="K52" s="14"/>
    </row>
    <row r="53" spans="1:11" ht="15">
      <c r="A53" s="16"/>
      <c r="B53" s="27"/>
      <c r="C53" s="27"/>
      <c r="D53" s="15" t="s">
        <v>111</v>
      </c>
      <c r="E53" s="51"/>
      <c r="F53" s="52"/>
      <c r="G53" s="55"/>
      <c r="H53" s="51">
        <f>(+$H$47/(((204/305)*#REF!)+((101/305)*#REF!)))*100</f>
        <v>9.970117834934305</v>
      </c>
      <c r="I53" s="52" t="s">
        <v>68</v>
      </c>
      <c r="J53" s="31"/>
      <c r="K53" s="56">
        <v>5.3</v>
      </c>
    </row>
    <row r="54" spans="1:11" ht="15">
      <c r="A54" s="16"/>
      <c r="B54" s="27"/>
      <c r="C54" s="35" t="s">
        <v>95</v>
      </c>
      <c r="D54" s="80" t="s">
        <v>275</v>
      </c>
      <c r="E54" s="51">
        <f>E52</f>
        <v>4.04144144144144</v>
      </c>
      <c r="F54" s="57" t="str">
        <f>F52</f>
        <v>N/A</v>
      </c>
      <c r="G54" s="55"/>
      <c r="H54" s="51"/>
      <c r="I54" s="58"/>
      <c r="J54" s="31"/>
      <c r="K54" s="14"/>
    </row>
    <row r="55" spans="1:11" ht="15">
      <c r="A55" s="16"/>
      <c r="B55" s="27"/>
      <c r="C55" s="27"/>
      <c r="D55" s="15" t="s">
        <v>111</v>
      </c>
      <c r="E55" s="55"/>
      <c r="F55" s="54"/>
      <c r="G55" s="55"/>
      <c r="H55" s="51">
        <f>H53</f>
        <v>9.970117834934305</v>
      </c>
      <c r="I55" s="52" t="s">
        <v>68</v>
      </c>
      <c r="J55" s="31"/>
      <c r="K55" s="56">
        <v>5.3</v>
      </c>
    </row>
    <row r="56" spans="1:11" ht="12.75" customHeight="1">
      <c r="A56" s="16"/>
      <c r="B56" s="27"/>
      <c r="C56" s="16"/>
      <c r="D56" s="15"/>
      <c r="E56" s="55"/>
      <c r="F56" s="58"/>
      <c r="G56" s="55"/>
      <c r="H56" s="55"/>
      <c r="I56" s="58"/>
      <c r="J56" s="31"/>
      <c r="K56" s="14"/>
    </row>
    <row r="57" spans="5:9" ht="15">
      <c r="E57" s="25"/>
      <c r="F57" s="25"/>
      <c r="H57" s="25"/>
      <c r="I57" s="25"/>
    </row>
    <row r="58" ht="15">
      <c r="E58" s="56"/>
    </row>
    <row r="59" ht="15">
      <c r="E59" s="56"/>
    </row>
  </sheetData>
  <printOptions horizontalCentered="1"/>
  <pageMargins left="0.2362204724409449" right="0.2755905511811024" top="0.31496062992125984" bottom="0.2362204724409449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4"/>
  <sheetViews>
    <sheetView tabSelected="1" showOutlineSymbols="0" zoomScale="72" zoomScaleNormal="72" workbookViewId="0" topLeftCell="A1">
      <selection activeCell="A10" sqref="A10"/>
    </sheetView>
  </sheetViews>
  <sheetFormatPr defaultColWidth="8.88671875" defaultRowHeight="15"/>
  <cols>
    <col min="1" max="1" width="4.6640625" style="0" customWidth="1"/>
    <col min="2" max="3" width="3.6640625" style="0" customWidth="1"/>
    <col min="4" max="4" width="10.6640625" style="0" customWidth="1"/>
    <col min="5" max="5" width="8.6640625" style="0" customWidth="1"/>
    <col min="6" max="6" width="9.6640625" style="0" customWidth="1"/>
    <col min="7" max="7" width="11.6640625" style="0" customWidth="1"/>
    <col min="8" max="10" width="12.6640625" style="0" customWidth="1"/>
    <col min="11" max="11" width="1.66796875" style="0" customWidth="1"/>
    <col min="12" max="16384" width="9.6640625" style="0" customWidth="1"/>
  </cols>
  <sheetData>
    <row r="1" spans="1:11" ht="29.25">
      <c r="A1" s="1" t="str">
        <f>PL!A1</f>
        <v>BONIA CORPORATION BERHAD</v>
      </c>
      <c r="B1" s="2"/>
      <c r="C1" s="2"/>
      <c r="D1" s="2"/>
      <c r="E1" s="2"/>
      <c r="F1" s="2"/>
      <c r="G1" s="2"/>
      <c r="H1" s="2"/>
      <c r="I1" s="2"/>
      <c r="J1" s="2"/>
      <c r="K1" s="59"/>
    </row>
    <row r="2" spans="1:11" ht="15">
      <c r="A2" s="2" t="str">
        <f>PL!A2</f>
        <v>(COMPANY NO. 223934-T)</v>
      </c>
      <c r="B2" s="2"/>
      <c r="C2" s="2"/>
      <c r="D2" s="2"/>
      <c r="E2" s="2"/>
      <c r="F2" s="2"/>
      <c r="G2" s="2"/>
      <c r="H2" s="2"/>
      <c r="I2" s="2"/>
      <c r="J2" s="2"/>
      <c r="K2" s="59"/>
    </row>
    <row r="3" spans="1:11" ht="15">
      <c r="A3" s="2" t="str">
        <f>PL!A3</f>
        <v>[Incorporated in Malaysia]</v>
      </c>
      <c r="B3" s="2"/>
      <c r="C3" s="2"/>
      <c r="D3" s="2"/>
      <c r="E3" s="2"/>
      <c r="F3" s="2"/>
      <c r="G3" s="2"/>
      <c r="H3" s="2"/>
      <c r="I3" s="2"/>
      <c r="J3" s="2"/>
      <c r="K3" s="59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59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59"/>
    </row>
    <row r="6" spans="1:11" ht="12.7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59"/>
    </row>
    <row r="7" spans="1:11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59"/>
    </row>
    <row r="8" spans="1:11" ht="19.5">
      <c r="A8" s="4" t="s">
        <v>112</v>
      </c>
      <c r="B8" s="2"/>
      <c r="C8" s="2"/>
      <c r="D8" s="2"/>
      <c r="E8" s="2"/>
      <c r="F8" s="2"/>
      <c r="G8" s="2"/>
      <c r="H8" s="2"/>
      <c r="I8" s="2"/>
      <c r="J8" s="2"/>
      <c r="K8" s="59"/>
    </row>
    <row r="9" spans="1:11" ht="15.75">
      <c r="A9" s="60" t="s">
        <v>113</v>
      </c>
      <c r="B9" s="2"/>
      <c r="C9" s="2"/>
      <c r="D9" s="2"/>
      <c r="E9" s="2"/>
      <c r="F9" s="2"/>
      <c r="G9" s="2"/>
      <c r="H9" s="2"/>
      <c r="I9" s="2"/>
      <c r="J9" s="2"/>
      <c r="K9" s="59"/>
    </row>
    <row r="10" spans="1:11" ht="21.75" customHeight="1">
      <c r="A10" s="59"/>
      <c r="K10" s="59"/>
    </row>
    <row r="11" spans="1:11" ht="15.75">
      <c r="A11" s="6" t="s">
        <v>114</v>
      </c>
      <c r="B11" s="6" t="s">
        <v>115</v>
      </c>
      <c r="C11" s="61"/>
      <c r="K11" s="59"/>
    </row>
    <row r="12" spans="1:11" ht="15">
      <c r="A12" s="59"/>
      <c r="B12" s="81" t="s">
        <v>116</v>
      </c>
      <c r="C12" s="81"/>
      <c r="D12" s="81"/>
      <c r="E12" s="81"/>
      <c r="F12" s="81"/>
      <c r="G12" s="81"/>
      <c r="H12" s="81"/>
      <c r="I12" s="81"/>
      <c r="J12" s="81"/>
      <c r="K12" s="59"/>
    </row>
    <row r="13" spans="1:11" ht="15">
      <c r="A13" s="59"/>
      <c r="B13" s="81" t="s">
        <v>117</v>
      </c>
      <c r="C13" s="81"/>
      <c r="D13" s="81"/>
      <c r="E13" s="81"/>
      <c r="F13" s="81"/>
      <c r="G13" s="81"/>
      <c r="H13" s="81"/>
      <c r="I13" s="81"/>
      <c r="J13" s="81"/>
      <c r="K13" s="59"/>
    </row>
    <row r="14" spans="1:11" ht="15">
      <c r="A14" s="59"/>
      <c r="B14" s="81" t="s">
        <v>118</v>
      </c>
      <c r="C14" s="81"/>
      <c r="D14" s="81"/>
      <c r="E14" s="81"/>
      <c r="F14" s="81"/>
      <c r="G14" s="81"/>
      <c r="H14" s="81"/>
      <c r="I14" s="81"/>
      <c r="J14" s="81"/>
      <c r="K14" s="59"/>
    </row>
    <row r="15" spans="1:11" ht="15">
      <c r="A15" s="59"/>
      <c r="K15" s="59"/>
    </row>
    <row r="16" spans="1:11" ht="15.75">
      <c r="A16" s="6" t="s">
        <v>119</v>
      </c>
      <c r="B16" s="6" t="s">
        <v>120</v>
      </c>
      <c r="K16" s="59"/>
    </row>
    <row r="17" spans="1:11" ht="15">
      <c r="A17" s="59"/>
      <c r="B17" s="15" t="s">
        <v>121</v>
      </c>
      <c r="K17" s="59"/>
    </row>
    <row r="18" spans="1:11" ht="15">
      <c r="A18" s="59"/>
      <c r="K18" s="59"/>
    </row>
    <row r="19" spans="1:11" ht="15.75">
      <c r="A19" s="6" t="s">
        <v>122</v>
      </c>
      <c r="B19" s="6" t="s">
        <v>123</v>
      </c>
      <c r="K19" s="59"/>
    </row>
    <row r="20" spans="1:11" ht="15">
      <c r="A20" s="59"/>
      <c r="B20" s="15" t="s">
        <v>124</v>
      </c>
      <c r="K20" s="59"/>
    </row>
    <row r="21" spans="1:11" ht="15">
      <c r="A21" s="59"/>
      <c r="K21" s="59"/>
    </row>
    <row r="22" spans="1:11" ht="15.75">
      <c r="A22" s="6" t="s">
        <v>125</v>
      </c>
      <c r="B22" s="6" t="s">
        <v>126</v>
      </c>
      <c r="K22" s="59"/>
    </row>
    <row r="23" spans="1:11" ht="15">
      <c r="A23" s="59"/>
      <c r="B23" s="15" t="s">
        <v>127</v>
      </c>
      <c r="K23" s="59"/>
    </row>
    <row r="24" spans="1:11" ht="15.75">
      <c r="A24" s="59"/>
      <c r="G24" s="62" t="s">
        <v>128</v>
      </c>
      <c r="H24" s="29"/>
      <c r="I24" s="62" t="s">
        <v>129</v>
      </c>
      <c r="J24" s="29"/>
      <c r="K24" s="31"/>
    </row>
    <row r="25" spans="1:11" ht="15">
      <c r="A25" s="59"/>
      <c r="G25" s="32" t="s">
        <v>56</v>
      </c>
      <c r="H25" s="33" t="s">
        <v>54</v>
      </c>
      <c r="I25" s="32" t="s">
        <v>56</v>
      </c>
      <c r="J25" s="33" t="s">
        <v>54</v>
      </c>
      <c r="K25" s="31"/>
    </row>
    <row r="26" spans="1:11" ht="15">
      <c r="A26" s="59"/>
      <c r="G26" s="36" t="s">
        <v>59</v>
      </c>
      <c r="H26" s="37" t="s">
        <v>59</v>
      </c>
      <c r="I26" s="36" t="s">
        <v>60</v>
      </c>
      <c r="J26" s="37" t="s">
        <v>57</v>
      </c>
      <c r="K26" s="31"/>
    </row>
    <row r="27" spans="1:11" ht="15">
      <c r="A27" s="59"/>
      <c r="G27" s="63" t="s">
        <v>9</v>
      </c>
      <c r="H27" s="64" t="s">
        <v>9</v>
      </c>
      <c r="I27" s="63" t="s">
        <v>9</v>
      </c>
      <c r="J27" s="64" t="s">
        <v>9</v>
      </c>
      <c r="K27" s="31"/>
    </row>
    <row r="28" spans="1:11" ht="15">
      <c r="A28" s="59"/>
      <c r="B28" s="15" t="s">
        <v>130</v>
      </c>
      <c r="G28" s="65"/>
      <c r="H28" s="20"/>
      <c r="I28" s="65"/>
      <c r="J28" s="20"/>
      <c r="K28" s="31"/>
    </row>
    <row r="29" spans="1:11" ht="15">
      <c r="A29" s="59"/>
      <c r="B29" s="35" t="s">
        <v>131</v>
      </c>
      <c r="C29" t="s">
        <v>132</v>
      </c>
      <c r="G29" s="66">
        <v>569</v>
      </c>
      <c r="H29" s="20"/>
      <c r="I29" s="65">
        <f>#REF!</f>
        <v>1349</v>
      </c>
      <c r="J29" s="67"/>
      <c r="K29" s="31"/>
    </row>
    <row r="30" spans="1:11" ht="15">
      <c r="A30" s="59"/>
      <c r="B30" s="35" t="s">
        <v>131</v>
      </c>
      <c r="C30" s="15" t="s">
        <v>133</v>
      </c>
      <c r="G30" s="66"/>
      <c r="H30" s="44" t="s">
        <v>68</v>
      </c>
      <c r="I30" s="65">
        <f>#REF!</f>
        <v>0</v>
      </c>
      <c r="J30" s="68" t="s">
        <v>68</v>
      </c>
      <c r="K30" s="31"/>
    </row>
    <row r="31" spans="1:11" ht="15">
      <c r="A31" s="59"/>
      <c r="B31" s="15" t="s">
        <v>134</v>
      </c>
      <c r="C31" s="15"/>
      <c r="G31" s="66">
        <v>20</v>
      </c>
      <c r="H31" s="20"/>
      <c r="I31" s="65">
        <f>#REF!</f>
        <v>76</v>
      </c>
      <c r="J31" s="67"/>
      <c r="K31" s="31"/>
    </row>
    <row r="32" spans="1:11" ht="15">
      <c r="A32" s="59"/>
      <c r="G32" s="69">
        <f>PL!E35</f>
        <v>589</v>
      </c>
      <c r="H32" s="46">
        <v>0</v>
      </c>
      <c r="I32" s="69">
        <f>SUM(I28:I31)</f>
        <v>1425</v>
      </c>
      <c r="J32" s="46">
        <f>PL!I35</f>
        <v>0</v>
      </c>
      <c r="K32" s="31"/>
    </row>
    <row r="33" spans="1:11" ht="15">
      <c r="A33" s="59"/>
      <c r="G33" s="25"/>
      <c r="H33" s="25"/>
      <c r="I33" s="70"/>
      <c r="J33" s="25"/>
      <c r="K33" s="59"/>
    </row>
    <row r="34" spans="1:11" ht="15.75">
      <c r="A34" s="6" t="s">
        <v>135</v>
      </c>
      <c r="B34" s="6" t="s">
        <v>136</v>
      </c>
      <c r="K34" s="59"/>
    </row>
    <row r="35" spans="1:11" ht="15">
      <c r="A35" s="59"/>
      <c r="B35" s="15" t="s">
        <v>137</v>
      </c>
      <c r="K35" s="59"/>
    </row>
    <row r="36" spans="1:11" ht="15">
      <c r="A36" s="59"/>
      <c r="K36" s="59"/>
    </row>
    <row r="37" spans="1:11" ht="15.75">
      <c r="A37" s="6" t="s">
        <v>138</v>
      </c>
      <c r="B37" s="6" t="s">
        <v>139</v>
      </c>
      <c r="K37" s="59"/>
    </row>
    <row r="38" spans="1:11" ht="15">
      <c r="A38" s="59"/>
      <c r="B38" s="15" t="s">
        <v>140</v>
      </c>
      <c r="K38" s="59"/>
    </row>
    <row r="39" spans="1:11" ht="15">
      <c r="A39" s="59"/>
      <c r="K39" s="59"/>
    </row>
    <row r="40" spans="1:11" ht="15.75">
      <c r="A40" s="6" t="s">
        <v>141</v>
      </c>
      <c r="B40" s="6" t="s">
        <v>142</v>
      </c>
      <c r="K40" s="59"/>
    </row>
    <row r="41" spans="1:11" ht="15">
      <c r="A41" s="59"/>
      <c r="B41" s="15" t="s">
        <v>143</v>
      </c>
      <c r="C41" s="2"/>
      <c r="D41" s="2"/>
      <c r="E41" s="2"/>
      <c r="F41" s="2"/>
      <c r="G41" s="2"/>
      <c r="H41" s="2"/>
      <c r="I41" s="2"/>
      <c r="J41" s="2"/>
      <c r="K41" s="59"/>
    </row>
    <row r="42" spans="1:11" ht="15">
      <c r="A42" s="59"/>
      <c r="K42" s="59"/>
    </row>
    <row r="43" spans="1:11" ht="15.75">
      <c r="A43" s="6" t="s">
        <v>144</v>
      </c>
      <c r="B43" s="6" t="s">
        <v>145</v>
      </c>
      <c r="K43" s="59"/>
    </row>
    <row r="44" spans="1:11" ht="15">
      <c r="A44" s="59"/>
      <c r="B44" s="15" t="s">
        <v>146</v>
      </c>
      <c r="K44" s="59"/>
    </row>
    <row r="45" spans="1:11" ht="15">
      <c r="A45" s="59"/>
      <c r="K45" s="59"/>
    </row>
    <row r="46" spans="1:11" ht="15.75">
      <c r="A46" s="6" t="s">
        <v>147</v>
      </c>
      <c r="B46" s="6" t="s">
        <v>148</v>
      </c>
      <c r="K46" s="59"/>
    </row>
    <row r="47" spans="1:11" ht="15.75">
      <c r="A47" s="6"/>
      <c r="B47" s="81" t="s">
        <v>149</v>
      </c>
      <c r="C47" s="2"/>
      <c r="D47" s="2"/>
      <c r="E47" s="2"/>
      <c r="F47" s="2"/>
      <c r="G47" s="2"/>
      <c r="H47" s="2"/>
      <c r="I47" s="2"/>
      <c r="J47" s="2"/>
      <c r="K47" s="59"/>
    </row>
    <row r="48" spans="1:11" ht="15.75">
      <c r="A48" s="6"/>
      <c r="B48" s="81" t="s">
        <v>150</v>
      </c>
      <c r="K48" s="59"/>
    </row>
    <row r="49" spans="1:11" ht="15">
      <c r="A49" s="59"/>
      <c r="B49" s="15" t="s">
        <v>64</v>
      </c>
      <c r="C49" s="81" t="s">
        <v>151</v>
      </c>
      <c r="D49" s="2"/>
      <c r="E49" s="2"/>
      <c r="F49" s="2"/>
      <c r="G49" s="2"/>
      <c r="H49" s="2"/>
      <c r="I49" s="2"/>
      <c r="J49" s="2"/>
      <c r="K49" s="59"/>
    </row>
    <row r="50" spans="1:11" ht="15">
      <c r="A50" s="59"/>
      <c r="C50" s="81" t="s">
        <v>152</v>
      </c>
      <c r="D50" s="2"/>
      <c r="E50" s="2"/>
      <c r="F50" s="2"/>
      <c r="G50" s="2"/>
      <c r="H50" s="2"/>
      <c r="I50" s="2"/>
      <c r="J50" s="2"/>
      <c r="K50" s="59"/>
    </row>
    <row r="51" spans="1:11" ht="15">
      <c r="A51" s="59"/>
      <c r="C51" s="81" t="s">
        <v>153</v>
      </c>
      <c r="D51" s="2"/>
      <c r="E51" s="2"/>
      <c r="F51" s="2"/>
      <c r="G51" s="2"/>
      <c r="H51" s="2"/>
      <c r="I51" s="2"/>
      <c r="J51" s="2"/>
      <c r="K51" s="59"/>
    </row>
    <row r="52" spans="1:11" ht="15">
      <c r="A52" s="59"/>
      <c r="C52" s="81" t="s">
        <v>154</v>
      </c>
      <c r="D52" s="2"/>
      <c r="E52" s="2"/>
      <c r="F52" s="2"/>
      <c r="G52" s="2"/>
      <c r="H52" s="2"/>
      <c r="I52" s="2"/>
      <c r="J52" s="2"/>
      <c r="K52" s="59"/>
    </row>
    <row r="53" spans="1:11" ht="15">
      <c r="A53" s="59"/>
      <c r="C53" s="81" t="s">
        <v>155</v>
      </c>
      <c r="D53" s="2"/>
      <c r="E53" s="2"/>
      <c r="F53" s="2"/>
      <c r="G53" s="2"/>
      <c r="H53" s="2"/>
      <c r="I53" s="2"/>
      <c r="J53" s="2"/>
      <c r="K53" s="59"/>
    </row>
    <row r="54" spans="1:12" ht="15">
      <c r="A54" s="59"/>
      <c r="B54" s="15" t="s">
        <v>66</v>
      </c>
      <c r="C54" s="81" t="s">
        <v>156</v>
      </c>
      <c r="D54" s="2"/>
      <c r="E54" s="2"/>
      <c r="F54" s="2"/>
      <c r="G54" s="2"/>
      <c r="H54" s="2"/>
      <c r="I54" s="2"/>
      <c r="J54" s="2"/>
      <c r="K54" s="59"/>
      <c r="L54" s="59"/>
    </row>
    <row r="55" spans="1:11" ht="15">
      <c r="A55" s="59"/>
      <c r="C55" s="81" t="s">
        <v>157</v>
      </c>
      <c r="D55" s="2"/>
      <c r="E55" s="2"/>
      <c r="F55" s="2"/>
      <c r="G55" s="2"/>
      <c r="H55" s="2"/>
      <c r="I55" s="2"/>
      <c r="J55" s="2"/>
      <c r="K55" s="59"/>
    </row>
    <row r="56" spans="1:11" ht="15">
      <c r="A56" s="59"/>
      <c r="C56" s="81" t="s">
        <v>158</v>
      </c>
      <c r="K56" s="59"/>
    </row>
    <row r="57" spans="1:11" ht="15">
      <c r="A57" s="59"/>
      <c r="B57" s="15" t="s">
        <v>69</v>
      </c>
      <c r="C57" s="81" t="s">
        <v>159</v>
      </c>
      <c r="D57" s="2"/>
      <c r="E57" s="2"/>
      <c r="F57" s="2"/>
      <c r="G57" s="2"/>
      <c r="H57" s="2"/>
      <c r="I57" s="2"/>
      <c r="J57" s="2"/>
      <c r="K57" s="59"/>
    </row>
    <row r="58" spans="1:11" ht="15">
      <c r="A58" s="59"/>
      <c r="C58" s="81" t="s">
        <v>160</v>
      </c>
      <c r="D58" s="2"/>
      <c r="E58" s="2"/>
      <c r="F58" s="2"/>
      <c r="G58" s="2"/>
      <c r="H58" s="2"/>
      <c r="I58" s="2"/>
      <c r="J58" s="2"/>
      <c r="K58" s="59"/>
    </row>
    <row r="59" spans="1:11" ht="15">
      <c r="A59" s="59"/>
      <c r="C59" s="81" t="s">
        <v>161</v>
      </c>
      <c r="K59" s="59"/>
    </row>
    <row r="60" spans="1:11" ht="15">
      <c r="A60" s="59"/>
      <c r="B60" s="81" t="s">
        <v>162</v>
      </c>
      <c r="C60" s="71"/>
      <c r="D60" s="2"/>
      <c r="E60" s="2"/>
      <c r="F60" s="2"/>
      <c r="G60" s="2"/>
      <c r="H60" s="2"/>
      <c r="I60" s="2"/>
      <c r="J60" s="2"/>
      <c r="K60" s="59"/>
    </row>
    <row r="61" spans="1:11" ht="15">
      <c r="A61" s="59"/>
      <c r="B61" s="81" t="s">
        <v>163</v>
      </c>
      <c r="C61" s="71"/>
      <c r="D61" s="2"/>
      <c r="E61" s="2"/>
      <c r="F61" s="2"/>
      <c r="G61" s="2"/>
      <c r="H61" s="2"/>
      <c r="I61" s="2"/>
      <c r="J61" s="2"/>
      <c r="K61" s="59"/>
    </row>
    <row r="62" spans="1:11" ht="15">
      <c r="A62" s="59"/>
      <c r="B62" t="s">
        <v>164</v>
      </c>
      <c r="C62" s="15"/>
      <c r="D62" s="2"/>
      <c r="E62" s="2"/>
      <c r="F62" s="2"/>
      <c r="G62" s="2"/>
      <c r="H62" s="2"/>
      <c r="I62" s="2"/>
      <c r="J62" s="2"/>
      <c r="K62" s="59"/>
    </row>
    <row r="63" spans="1:11" ht="15">
      <c r="A63" s="59"/>
      <c r="C63" s="15"/>
      <c r="D63" s="2"/>
      <c r="E63" s="2"/>
      <c r="F63" s="2"/>
      <c r="G63" s="2"/>
      <c r="H63" s="2"/>
      <c r="I63" s="2"/>
      <c r="J63" s="2"/>
      <c r="K63" s="59"/>
    </row>
    <row r="64" spans="1:11" ht="15.75">
      <c r="A64" s="6" t="s">
        <v>165</v>
      </c>
      <c r="B64" s="6" t="s">
        <v>166</v>
      </c>
      <c r="K64" s="59"/>
    </row>
    <row r="65" spans="1:11" ht="15">
      <c r="A65" s="59"/>
      <c r="B65" s="81" t="s">
        <v>167</v>
      </c>
      <c r="C65" s="2"/>
      <c r="D65" s="2"/>
      <c r="E65" s="2"/>
      <c r="F65" s="2"/>
      <c r="G65" s="2"/>
      <c r="H65" s="2"/>
      <c r="I65" s="2"/>
      <c r="J65" s="2"/>
      <c r="K65" s="59"/>
    </row>
    <row r="66" spans="1:11" ht="15">
      <c r="A66" s="59"/>
      <c r="B66" s="81" t="s">
        <v>168</v>
      </c>
      <c r="K66" s="59"/>
    </row>
    <row r="67" spans="1:11" ht="15">
      <c r="A67" s="59"/>
      <c r="K67" s="59"/>
    </row>
    <row r="68" spans="1:11" ht="15.75">
      <c r="A68" s="6" t="s">
        <v>169</v>
      </c>
      <c r="B68" s="6" t="s">
        <v>170</v>
      </c>
      <c r="K68" s="59"/>
    </row>
    <row r="69" spans="1:11" ht="15">
      <c r="A69" s="59"/>
      <c r="B69" s="81" t="s">
        <v>171</v>
      </c>
      <c r="C69" s="2"/>
      <c r="D69" s="2"/>
      <c r="E69" s="2"/>
      <c r="F69" s="2"/>
      <c r="G69" s="2"/>
      <c r="H69" s="2"/>
      <c r="I69" s="2"/>
      <c r="J69" s="2"/>
      <c r="K69" s="59"/>
    </row>
    <row r="70" spans="1:11" ht="15">
      <c r="A70" s="59"/>
      <c r="B70" s="81" t="s">
        <v>172</v>
      </c>
      <c r="C70" s="2"/>
      <c r="D70" s="2"/>
      <c r="E70" s="2"/>
      <c r="F70" s="2"/>
      <c r="G70" s="2"/>
      <c r="H70" s="2"/>
      <c r="I70" s="2"/>
      <c r="J70" s="2"/>
      <c r="K70" s="59"/>
    </row>
    <row r="71" spans="1:11" ht="15">
      <c r="A71" s="59"/>
      <c r="B71" s="81" t="s">
        <v>173</v>
      </c>
      <c r="C71" s="2"/>
      <c r="D71" s="2"/>
      <c r="E71" s="2"/>
      <c r="F71" s="2"/>
      <c r="G71" s="2"/>
      <c r="H71" s="2"/>
      <c r="I71" s="2"/>
      <c r="J71" s="2"/>
      <c r="K71" s="59"/>
    </row>
    <row r="72" spans="1:11" ht="15">
      <c r="A72" s="59"/>
      <c r="B72" s="81" t="s">
        <v>174</v>
      </c>
      <c r="C72" s="2"/>
      <c r="D72" s="2"/>
      <c r="E72" s="2"/>
      <c r="F72" s="2"/>
      <c r="G72" s="2"/>
      <c r="H72" s="2"/>
      <c r="I72" s="2"/>
      <c r="J72" s="2"/>
      <c r="K72" s="59"/>
    </row>
    <row r="73" spans="1:11" ht="15">
      <c r="A73" s="59"/>
      <c r="B73" s="81" t="s">
        <v>175</v>
      </c>
      <c r="K73" s="59"/>
    </row>
    <row r="74" spans="1:11" ht="15">
      <c r="A74" s="59"/>
      <c r="K74" s="59"/>
    </row>
    <row r="75" spans="1:11" ht="15.75">
      <c r="A75" s="6" t="s">
        <v>176</v>
      </c>
      <c r="B75" s="6" t="s">
        <v>177</v>
      </c>
      <c r="K75" s="59"/>
    </row>
    <row r="76" spans="1:11" ht="15">
      <c r="A76" s="59"/>
      <c r="B76" s="15" t="s">
        <v>178</v>
      </c>
      <c r="C76" s="15"/>
      <c r="K76" s="59"/>
    </row>
    <row r="77" spans="1:11" ht="15">
      <c r="A77" s="59"/>
      <c r="B77" s="15"/>
      <c r="C77" s="15"/>
      <c r="K77" s="59"/>
    </row>
    <row r="78" spans="1:11" ht="15.75">
      <c r="A78" s="59"/>
      <c r="G78" s="7" t="s">
        <v>179</v>
      </c>
      <c r="H78" s="35"/>
      <c r="I78" s="7" t="s">
        <v>180</v>
      </c>
      <c r="K78" s="59"/>
    </row>
    <row r="79" spans="1:11" ht="15.75">
      <c r="A79" s="59"/>
      <c r="G79" s="72" t="s">
        <v>181</v>
      </c>
      <c r="H79" s="73"/>
      <c r="I79" s="72" t="s">
        <v>181</v>
      </c>
      <c r="K79" s="59"/>
    </row>
    <row r="80" spans="1:11" ht="15">
      <c r="A80" s="59"/>
      <c r="G80" s="12" t="s">
        <v>9</v>
      </c>
      <c r="H80" s="12"/>
      <c r="I80" s="12" t="s">
        <v>9</v>
      </c>
      <c r="K80" s="59"/>
    </row>
    <row r="81" spans="1:11" ht="15">
      <c r="A81" s="59"/>
      <c r="C81" s="74" t="s">
        <v>182</v>
      </c>
      <c r="G81" s="75"/>
      <c r="K81" s="59"/>
    </row>
    <row r="82" spans="1:11" ht="15">
      <c r="A82" s="59"/>
      <c r="C82" t="s">
        <v>183</v>
      </c>
      <c r="G82" s="76">
        <v>2477</v>
      </c>
      <c r="H82" s="77"/>
      <c r="I82" s="77"/>
      <c r="K82" s="59"/>
    </row>
    <row r="83" spans="1:11" ht="15">
      <c r="A83" s="59"/>
      <c r="C83" s="15" t="s">
        <v>184</v>
      </c>
      <c r="G83" s="76">
        <v>907</v>
      </c>
      <c r="H83" s="77"/>
      <c r="I83" s="77"/>
      <c r="K83" s="59"/>
    </row>
    <row r="84" spans="1:11" ht="15">
      <c r="A84" s="59"/>
      <c r="C84" t="s">
        <v>185</v>
      </c>
      <c r="G84" s="76"/>
      <c r="H84" s="77"/>
      <c r="I84" s="77"/>
      <c r="K84" s="59"/>
    </row>
    <row r="85" spans="1:11" ht="15">
      <c r="A85" s="59"/>
      <c r="C85" t="s">
        <v>186</v>
      </c>
      <c r="G85" s="76">
        <v>3700</v>
      </c>
      <c r="H85" s="77"/>
      <c r="I85" s="77">
        <f>#REF!</f>
        <v>27347</v>
      </c>
      <c r="K85" s="59"/>
    </row>
    <row r="86" spans="1:11" ht="15">
      <c r="A86" s="59"/>
      <c r="G86" s="23">
        <f>SUM(G82:G85)</f>
        <v>7084</v>
      </c>
      <c r="H86" s="14"/>
      <c r="I86" s="23">
        <f>SUM(I82:I85)</f>
        <v>27347</v>
      </c>
      <c r="K86" s="59"/>
    </row>
    <row r="87" spans="1:11" ht="15">
      <c r="A87" s="59"/>
      <c r="C87" s="74" t="s">
        <v>187</v>
      </c>
      <c r="G87" s="23"/>
      <c r="H87" s="14"/>
      <c r="I87" s="23"/>
      <c r="K87" s="59"/>
    </row>
    <row r="88" spans="1:11" ht="15">
      <c r="A88" s="59"/>
      <c r="C88" t="s">
        <v>183</v>
      </c>
      <c r="G88" s="76">
        <v>11257</v>
      </c>
      <c r="H88" s="77"/>
      <c r="I88" s="77"/>
      <c r="K88" s="59"/>
    </row>
    <row r="89" spans="1:11" ht="15">
      <c r="A89" s="59"/>
      <c r="C89" s="15" t="s">
        <v>184</v>
      </c>
      <c r="G89" s="76">
        <v>11015</v>
      </c>
      <c r="H89" s="77"/>
      <c r="I89" s="77"/>
      <c r="K89" s="59"/>
    </row>
    <row r="90" spans="1:11" ht="15">
      <c r="A90" s="59"/>
      <c r="C90" t="s">
        <v>185</v>
      </c>
      <c r="G90" s="76"/>
      <c r="H90" s="77"/>
      <c r="I90" s="77"/>
      <c r="K90" s="59"/>
    </row>
    <row r="91" spans="1:11" ht="15">
      <c r="A91" s="59"/>
      <c r="C91" t="s">
        <v>188</v>
      </c>
      <c r="G91" s="76">
        <v>5800</v>
      </c>
      <c r="H91" s="77"/>
      <c r="I91" s="77"/>
      <c r="K91" s="59"/>
    </row>
    <row r="92" spans="1:11" ht="15">
      <c r="A92" s="59"/>
      <c r="C92" t="s">
        <v>186</v>
      </c>
      <c r="G92" s="76"/>
      <c r="H92" s="77"/>
      <c r="I92" s="77"/>
      <c r="K92" s="59"/>
    </row>
    <row r="93" spans="1:11" ht="15">
      <c r="A93" s="59"/>
      <c r="G93" s="23">
        <f>SUM(G88:G92)</f>
        <v>28072</v>
      </c>
      <c r="H93" s="14"/>
      <c r="I93" s="23">
        <f>SUM(I88:I92)</f>
        <v>0</v>
      </c>
      <c r="K93" s="59"/>
    </row>
    <row r="94" spans="1:12" ht="15">
      <c r="A94" s="59"/>
      <c r="C94" t="s">
        <v>189</v>
      </c>
      <c r="G94" s="23">
        <f>G93+G86</f>
        <v>35156</v>
      </c>
      <c r="H94" s="14"/>
      <c r="I94" s="23">
        <f>I93+I86</f>
        <v>27347</v>
      </c>
      <c r="K94" s="59"/>
      <c r="L94" s="14">
        <f>G94+I94</f>
        <v>62503</v>
      </c>
    </row>
    <row r="95" spans="1:12" ht="15">
      <c r="A95" s="59"/>
      <c r="G95" s="70"/>
      <c r="I95" s="70"/>
      <c r="K95" s="59"/>
      <c r="L95" s="14">
        <f>#REF!+#REF!</f>
        <v>62503</v>
      </c>
    </row>
    <row r="96" spans="1:11" ht="15.75">
      <c r="A96" s="6" t="s">
        <v>190</v>
      </c>
      <c r="B96" s="6" t="s">
        <v>191</v>
      </c>
      <c r="K96" s="59"/>
    </row>
    <row r="97" spans="1:11" ht="15">
      <c r="A97" s="59"/>
      <c r="B97" s="81" t="s">
        <v>192</v>
      </c>
      <c r="C97" s="2"/>
      <c r="D97" s="2"/>
      <c r="E97" s="2"/>
      <c r="F97" s="2"/>
      <c r="G97" s="2"/>
      <c r="H97" s="2"/>
      <c r="I97" s="2"/>
      <c r="J97" s="2"/>
      <c r="K97" s="59"/>
    </row>
    <row r="98" spans="1:11" ht="15">
      <c r="A98" s="59"/>
      <c r="B98" s="81" t="s">
        <v>193</v>
      </c>
      <c r="C98" s="2"/>
      <c r="D98" s="2"/>
      <c r="E98" s="2"/>
      <c r="F98" s="2"/>
      <c r="G98" s="2"/>
      <c r="H98" s="2"/>
      <c r="I98" s="2"/>
      <c r="J98" s="2"/>
      <c r="K98" s="59"/>
    </row>
    <row r="99" spans="1:11" ht="15">
      <c r="A99" s="59"/>
      <c r="B99" s="81" t="s">
        <v>194</v>
      </c>
      <c r="K99" s="59"/>
    </row>
    <row r="100" spans="1:11" ht="15">
      <c r="A100" s="59"/>
      <c r="K100" s="59"/>
    </row>
    <row r="101" spans="1:11" ht="15.75">
      <c r="A101" s="6" t="s">
        <v>195</v>
      </c>
      <c r="B101" s="6" t="s">
        <v>196</v>
      </c>
      <c r="K101" s="59"/>
    </row>
    <row r="102" spans="1:11" ht="15">
      <c r="A102" s="59"/>
      <c r="B102" s="81" t="s">
        <v>197</v>
      </c>
      <c r="C102" s="2"/>
      <c r="D102" s="2"/>
      <c r="E102" s="2"/>
      <c r="F102" s="2"/>
      <c r="G102" s="2"/>
      <c r="H102" s="2"/>
      <c r="I102" s="2"/>
      <c r="J102" s="2"/>
      <c r="K102" s="59"/>
    </row>
    <row r="103" spans="1:11" ht="15">
      <c r="A103" s="59"/>
      <c r="B103" s="81" t="s">
        <v>198</v>
      </c>
      <c r="C103" s="2"/>
      <c r="D103" s="2"/>
      <c r="E103" s="2"/>
      <c r="F103" s="2"/>
      <c r="G103" s="2"/>
      <c r="H103" s="2"/>
      <c r="I103" s="2"/>
      <c r="J103" s="2"/>
      <c r="K103" s="59"/>
    </row>
    <row r="104" spans="1:11" ht="15">
      <c r="A104" s="59"/>
      <c r="B104" s="81" t="s">
        <v>199</v>
      </c>
      <c r="K104" s="59"/>
    </row>
    <row r="105" spans="1:12" ht="1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</row>
    <row r="106" spans="1:11" ht="15.75">
      <c r="A106" s="6" t="s">
        <v>200</v>
      </c>
      <c r="B106" s="6" t="s">
        <v>201</v>
      </c>
      <c r="K106" s="59"/>
    </row>
    <row r="107" spans="1:11" ht="15">
      <c r="A107" s="59"/>
      <c r="B107" s="81" t="s">
        <v>202</v>
      </c>
      <c r="C107" s="2"/>
      <c r="D107" s="2"/>
      <c r="E107" s="2"/>
      <c r="F107" s="2"/>
      <c r="G107" s="2"/>
      <c r="H107" s="2"/>
      <c r="I107" s="2"/>
      <c r="J107" s="2"/>
      <c r="K107" s="59"/>
    </row>
    <row r="108" spans="1:11" ht="15">
      <c r="A108" s="59"/>
      <c r="B108" s="15" t="s">
        <v>203</v>
      </c>
      <c r="K108" s="59"/>
    </row>
    <row r="109" spans="1:11" ht="15">
      <c r="A109" s="59"/>
      <c r="K109" s="59"/>
    </row>
    <row r="110" spans="1:11" ht="15.75">
      <c r="A110" s="6" t="s">
        <v>204</v>
      </c>
      <c r="B110" s="6" t="s">
        <v>205</v>
      </c>
      <c r="K110" s="59"/>
    </row>
    <row r="111" spans="1:11" ht="15.75">
      <c r="A111" s="59"/>
      <c r="G111" s="18"/>
      <c r="H111" s="18"/>
      <c r="I111" s="7" t="s">
        <v>206</v>
      </c>
      <c r="J111" s="7" t="s">
        <v>189</v>
      </c>
      <c r="K111" s="59"/>
    </row>
    <row r="112" spans="1:11" ht="15.75">
      <c r="A112" s="59"/>
      <c r="G112" s="7"/>
      <c r="H112" s="7"/>
      <c r="I112" s="7" t="s">
        <v>207</v>
      </c>
      <c r="J112" s="7" t="s">
        <v>208</v>
      </c>
      <c r="K112" s="59"/>
    </row>
    <row r="113" spans="1:11" ht="15.75">
      <c r="A113" s="59"/>
      <c r="G113" s="7"/>
      <c r="H113" s="7" t="s">
        <v>65</v>
      </c>
      <c r="I113" s="7" t="s">
        <v>91</v>
      </c>
      <c r="J113" s="7" t="s">
        <v>209</v>
      </c>
      <c r="K113" s="59"/>
    </row>
    <row r="114" spans="1:11" ht="15">
      <c r="A114" s="59"/>
      <c r="G114" s="9"/>
      <c r="H114" s="12" t="s">
        <v>9</v>
      </c>
      <c r="I114" s="12" t="s">
        <v>9</v>
      </c>
      <c r="J114" s="12" t="s">
        <v>9</v>
      </c>
      <c r="K114" s="59"/>
    </row>
    <row r="115" spans="1:11" ht="15">
      <c r="A115" s="59"/>
      <c r="B115" t="s">
        <v>210</v>
      </c>
      <c r="H115" s="14"/>
      <c r="I115" s="14"/>
      <c r="J115" s="14"/>
      <c r="K115" s="59"/>
    </row>
    <row r="116" spans="1:11" ht="15">
      <c r="A116" s="59"/>
      <c r="C116" t="s">
        <v>211</v>
      </c>
      <c r="H116" s="14">
        <f>H123-H117-H118</f>
        <v>43539</v>
      </c>
      <c r="I116" s="14">
        <f>I123-I117-I118</f>
        <v>6105.799999999999</v>
      </c>
      <c r="J116" s="14">
        <f>J123-J117-J118</f>
        <v>29694</v>
      </c>
      <c r="K116" s="59"/>
    </row>
    <row r="117" spans="1:12" ht="15">
      <c r="A117" s="59"/>
      <c r="C117" t="s">
        <v>212</v>
      </c>
      <c r="H117" s="14">
        <f>#REF!+#REF!</f>
        <v>10553</v>
      </c>
      <c r="I117" s="14">
        <f>#REF!+#REF!</f>
        <v>-305</v>
      </c>
      <c r="J117" s="14">
        <f>SUM(#REF!)+#REF!+SUM(#REF!)+#REF!</f>
        <v>14186</v>
      </c>
      <c r="K117" s="59"/>
      <c r="L117" t="s">
        <v>213</v>
      </c>
    </row>
    <row r="118" spans="1:12" ht="15">
      <c r="A118" s="59"/>
      <c r="C118" t="s">
        <v>214</v>
      </c>
      <c r="H118" s="14">
        <f>#REF!+#REF!+#REF!+#REF!</f>
        <v>584</v>
      </c>
      <c r="I118" s="14">
        <f>#REF!+#REF!+#REF!+#REF!</f>
        <v>-1639</v>
      </c>
      <c r="J118" s="14">
        <f>SUM(#REF!)+#REF!+SUM(#REF!)+#REF!+SUM(#REF!)+#REF!+SUM(#REF!)+#REF!</f>
        <v>78625</v>
      </c>
      <c r="K118" s="78"/>
      <c r="L118" s="15" t="s">
        <v>215</v>
      </c>
    </row>
    <row r="119" spans="1:11" ht="15">
      <c r="A119" s="59"/>
      <c r="H119" s="23">
        <f>SUM(H116:H118)</f>
        <v>54676</v>
      </c>
      <c r="I119" s="23">
        <f>SUM(I116:I118)</f>
        <v>4161.799999999999</v>
      </c>
      <c r="J119" s="23">
        <f>SUM(J116:J118)</f>
        <v>122505</v>
      </c>
      <c r="K119" s="59"/>
    </row>
    <row r="120" spans="1:11" ht="15">
      <c r="A120" s="59"/>
      <c r="B120" s="15" t="s">
        <v>216</v>
      </c>
      <c r="H120" s="24"/>
      <c r="I120" s="24"/>
      <c r="J120" s="24"/>
      <c r="K120" s="59"/>
    </row>
    <row r="121" spans="1:11" ht="15">
      <c r="A121" s="59"/>
      <c r="C121" t="s">
        <v>217</v>
      </c>
      <c r="H121" s="14">
        <f>#REF!-#REF!</f>
        <v>38740</v>
      </c>
      <c r="I121" s="14">
        <f>#REF!-#REF!</f>
        <v>3133.7999999999993</v>
      </c>
      <c r="J121" s="14">
        <f>SUM(#REF!)+#REF!-SUM(#REF!)-#REF!</f>
        <v>111060</v>
      </c>
      <c r="K121" s="59"/>
    </row>
    <row r="122" spans="1:12" ht="15">
      <c r="A122" s="59"/>
      <c r="C122" t="s">
        <v>218</v>
      </c>
      <c r="H122" s="14">
        <f>#REF!</f>
        <v>15936</v>
      </c>
      <c r="I122" s="14">
        <f>#REF!</f>
        <v>1028</v>
      </c>
      <c r="J122" s="14">
        <f>SUM(#REF!)+#REF!</f>
        <v>11445</v>
      </c>
      <c r="K122" s="59"/>
      <c r="L122" t="s">
        <v>219</v>
      </c>
    </row>
    <row r="123" spans="1:11" ht="15">
      <c r="A123" s="59"/>
      <c r="H123" s="23">
        <f>SUM(H121:H122)</f>
        <v>54676</v>
      </c>
      <c r="I123" s="23">
        <f>SUM(I121:I122)</f>
        <v>4161.799999999999</v>
      </c>
      <c r="J123" s="23">
        <f>SUM(J121:J122)</f>
        <v>122505</v>
      </c>
      <c r="K123" s="59"/>
    </row>
    <row r="124" spans="1:11" ht="15">
      <c r="A124" s="59"/>
      <c r="H124" s="70"/>
      <c r="I124" s="70"/>
      <c r="J124" s="70"/>
      <c r="K124" s="59"/>
    </row>
    <row r="125" spans="1:11" ht="15.75">
      <c r="A125" s="6" t="s">
        <v>220</v>
      </c>
      <c r="B125" s="6" t="s">
        <v>221</v>
      </c>
      <c r="K125" s="59"/>
    </row>
    <row r="126" spans="1:11" ht="15">
      <c r="A126" s="59"/>
      <c r="B126" s="81" t="s">
        <v>222</v>
      </c>
      <c r="C126" s="2"/>
      <c r="D126" s="2"/>
      <c r="E126" s="2"/>
      <c r="F126" s="2"/>
      <c r="G126" s="2"/>
      <c r="H126" s="2"/>
      <c r="I126" s="2"/>
      <c r="J126" s="2"/>
      <c r="K126" s="59"/>
    </row>
    <row r="127" spans="1:11" ht="15">
      <c r="A127" s="59"/>
      <c r="B127" s="81" t="s">
        <v>223</v>
      </c>
      <c r="C127" s="2"/>
      <c r="D127" s="2"/>
      <c r="E127" s="2"/>
      <c r="F127" s="2"/>
      <c r="G127" s="2"/>
      <c r="H127" s="2"/>
      <c r="I127" s="2"/>
      <c r="J127" s="2"/>
      <c r="K127" s="59"/>
    </row>
    <row r="128" spans="1:11" ht="15">
      <c r="A128" s="59"/>
      <c r="B128" s="81" t="s">
        <v>224</v>
      </c>
      <c r="C128" s="2"/>
      <c r="D128" s="2"/>
      <c r="E128" s="2"/>
      <c r="F128" s="2"/>
      <c r="G128" s="2"/>
      <c r="H128" s="2"/>
      <c r="I128" s="2"/>
      <c r="J128" s="2"/>
      <c r="K128" s="59"/>
    </row>
    <row r="129" spans="1:11" ht="15">
      <c r="A129" s="59"/>
      <c r="K129" s="59"/>
    </row>
    <row r="130" spans="1:11" ht="15.75">
      <c r="A130" s="6" t="s">
        <v>225</v>
      </c>
      <c r="B130" s="6" t="s">
        <v>226</v>
      </c>
      <c r="K130" s="59"/>
    </row>
    <row r="131" spans="1:11" ht="15">
      <c r="A131" s="59"/>
      <c r="B131" s="81" t="s">
        <v>227</v>
      </c>
      <c r="C131" s="2"/>
      <c r="D131" s="2"/>
      <c r="E131" s="2"/>
      <c r="F131" s="2"/>
      <c r="G131" s="2"/>
      <c r="H131" s="2"/>
      <c r="I131" s="2"/>
      <c r="J131" s="2"/>
      <c r="K131" s="59"/>
    </row>
    <row r="132" spans="1:11" ht="15">
      <c r="A132" s="59"/>
      <c r="B132" s="81" t="s">
        <v>228</v>
      </c>
      <c r="C132" s="2"/>
      <c r="D132" s="2"/>
      <c r="E132" s="2"/>
      <c r="F132" s="2"/>
      <c r="G132" s="2"/>
      <c r="H132" s="2"/>
      <c r="I132" s="2"/>
      <c r="J132" s="2"/>
      <c r="K132" s="59"/>
    </row>
    <row r="133" spans="1:11" ht="15">
      <c r="A133" s="59"/>
      <c r="B133" s="81" t="s">
        <v>229</v>
      </c>
      <c r="C133" s="2"/>
      <c r="D133" s="2"/>
      <c r="E133" s="2"/>
      <c r="F133" s="2"/>
      <c r="G133" s="2"/>
      <c r="H133" s="2"/>
      <c r="I133" s="2"/>
      <c r="J133" s="2"/>
      <c r="K133" s="59"/>
    </row>
    <row r="134" spans="1:11" ht="15">
      <c r="A134" s="59"/>
      <c r="B134" s="81" t="s">
        <v>230</v>
      </c>
      <c r="C134" s="2"/>
      <c r="D134" s="2"/>
      <c r="E134" s="2"/>
      <c r="F134" s="2"/>
      <c r="G134" s="2"/>
      <c r="H134" s="2"/>
      <c r="I134" s="2"/>
      <c r="J134" s="2"/>
      <c r="K134" s="59"/>
    </row>
    <row r="135" spans="1:11" ht="15">
      <c r="A135" s="59"/>
      <c r="B135" s="81" t="s">
        <v>231</v>
      </c>
      <c r="C135" s="2"/>
      <c r="D135" s="2"/>
      <c r="E135" s="2"/>
      <c r="F135" s="2"/>
      <c r="G135" s="2"/>
      <c r="H135" s="2"/>
      <c r="I135" s="2"/>
      <c r="J135" s="2"/>
      <c r="K135" s="59"/>
    </row>
    <row r="136" spans="1:11" ht="15">
      <c r="A136" s="59"/>
      <c r="B136" s="81" t="s">
        <v>232</v>
      </c>
      <c r="C136" s="2"/>
      <c r="D136" s="2"/>
      <c r="E136" s="2"/>
      <c r="F136" s="2"/>
      <c r="G136" s="2"/>
      <c r="H136" s="2"/>
      <c r="I136" s="2"/>
      <c r="J136" s="2"/>
      <c r="K136" s="59"/>
    </row>
    <row r="137" spans="1:11" ht="15">
      <c r="A137" s="59"/>
      <c r="B137" s="81" t="s">
        <v>233</v>
      </c>
      <c r="C137" s="2"/>
      <c r="D137" s="2"/>
      <c r="E137" s="2"/>
      <c r="F137" s="2"/>
      <c r="G137" s="2"/>
      <c r="H137" s="2"/>
      <c r="I137" s="2"/>
      <c r="J137" s="2"/>
      <c r="K137" s="59"/>
    </row>
    <row r="138" spans="1:11" ht="15">
      <c r="A138" s="59"/>
      <c r="B138" s="81" t="s">
        <v>234</v>
      </c>
      <c r="C138" s="2"/>
      <c r="D138" s="2"/>
      <c r="E138" s="2"/>
      <c r="F138" s="2"/>
      <c r="G138" s="2"/>
      <c r="H138" s="2"/>
      <c r="I138" s="2"/>
      <c r="J138" s="2"/>
      <c r="K138" s="59"/>
    </row>
    <row r="139" spans="1:11" ht="15">
      <c r="A139" s="59"/>
      <c r="B139" s="81" t="s">
        <v>235</v>
      </c>
      <c r="C139" s="2"/>
      <c r="D139" s="2"/>
      <c r="E139" s="2"/>
      <c r="F139" s="2"/>
      <c r="G139" s="2"/>
      <c r="H139" s="2"/>
      <c r="I139" s="2"/>
      <c r="J139" s="2"/>
      <c r="K139" s="59"/>
    </row>
    <row r="140" spans="1:11" ht="15">
      <c r="A140" s="59"/>
      <c r="B140" s="81" t="s">
        <v>236</v>
      </c>
      <c r="C140" s="2"/>
      <c r="D140" s="2"/>
      <c r="E140" s="2"/>
      <c r="F140" s="2"/>
      <c r="G140" s="2"/>
      <c r="H140" s="2"/>
      <c r="I140" s="2"/>
      <c r="J140" s="2"/>
      <c r="K140" s="59"/>
    </row>
    <row r="141" spans="1:11" ht="15">
      <c r="A141" s="59"/>
      <c r="B141" s="81" t="s">
        <v>237</v>
      </c>
      <c r="C141" s="2"/>
      <c r="D141" s="2"/>
      <c r="E141" s="2"/>
      <c r="F141" s="2"/>
      <c r="G141" s="2"/>
      <c r="H141" s="2"/>
      <c r="I141" s="2"/>
      <c r="J141" s="2"/>
      <c r="K141" s="59"/>
    </row>
    <row r="142" spans="1:11" ht="15">
      <c r="A142" s="59"/>
      <c r="B142" s="81" t="s">
        <v>238</v>
      </c>
      <c r="C142" s="2"/>
      <c r="D142" s="2"/>
      <c r="E142" s="2"/>
      <c r="F142" s="2"/>
      <c r="G142" s="2"/>
      <c r="H142" s="2"/>
      <c r="I142" s="2"/>
      <c r="J142" s="2"/>
      <c r="K142" s="59"/>
    </row>
    <row r="143" spans="1:11" ht="15">
      <c r="A143" s="59"/>
      <c r="B143" s="81" t="s">
        <v>239</v>
      </c>
      <c r="C143" s="2"/>
      <c r="D143" s="2"/>
      <c r="E143" s="2"/>
      <c r="F143" s="2"/>
      <c r="G143" s="2"/>
      <c r="H143" s="2"/>
      <c r="I143" s="2"/>
      <c r="J143" s="2"/>
      <c r="K143" s="59"/>
    </row>
    <row r="144" spans="1:11" ht="15">
      <c r="A144" s="59"/>
      <c r="B144" s="82"/>
      <c r="K144" s="59"/>
    </row>
    <row r="145" spans="1:11" ht="15.75">
      <c r="A145" s="6" t="s">
        <v>240</v>
      </c>
      <c r="B145" s="83" t="s">
        <v>241</v>
      </c>
      <c r="K145" s="59"/>
    </row>
    <row r="146" spans="1:11" ht="15">
      <c r="A146" s="59"/>
      <c r="B146" s="81" t="s">
        <v>242</v>
      </c>
      <c r="C146" s="2"/>
      <c r="D146" s="2"/>
      <c r="E146" s="2"/>
      <c r="F146" s="2"/>
      <c r="G146" s="2"/>
      <c r="H146" s="2"/>
      <c r="I146" s="2"/>
      <c r="J146" s="2"/>
      <c r="K146" s="59"/>
    </row>
    <row r="147" spans="1:11" ht="15">
      <c r="A147" s="59"/>
      <c r="B147" s="81" t="s">
        <v>243</v>
      </c>
      <c r="C147" s="2"/>
      <c r="D147" s="2"/>
      <c r="E147" s="2"/>
      <c r="F147" s="2"/>
      <c r="G147" s="2"/>
      <c r="H147" s="2"/>
      <c r="I147" s="2"/>
      <c r="J147" s="2"/>
      <c r="K147" s="59"/>
    </row>
    <row r="148" spans="1:11" ht="15">
      <c r="A148" s="59"/>
      <c r="B148" s="81" t="s">
        <v>244</v>
      </c>
      <c r="C148" s="2"/>
      <c r="D148" s="2"/>
      <c r="E148" s="2"/>
      <c r="F148" s="2"/>
      <c r="G148" s="2"/>
      <c r="H148" s="2"/>
      <c r="I148" s="2"/>
      <c r="J148" s="2"/>
      <c r="K148" s="59"/>
    </row>
    <row r="149" spans="1:11" ht="15">
      <c r="A149" s="59"/>
      <c r="B149" s="81" t="s">
        <v>245</v>
      </c>
      <c r="K149" s="59"/>
    </row>
    <row r="150" spans="1:11" ht="15">
      <c r="A150" s="59"/>
      <c r="K150" s="59"/>
    </row>
    <row r="151" spans="1:11" ht="15.75">
      <c r="A151" s="6" t="s">
        <v>246</v>
      </c>
      <c r="B151" s="6" t="s">
        <v>247</v>
      </c>
      <c r="K151" s="59"/>
    </row>
    <row r="152" spans="1:11" ht="15">
      <c r="A152" s="59"/>
      <c r="B152" s="81" t="s">
        <v>248</v>
      </c>
      <c r="C152" s="2"/>
      <c r="D152" s="2"/>
      <c r="E152" s="2"/>
      <c r="F152" s="2"/>
      <c r="G152" s="2"/>
      <c r="H152" s="2"/>
      <c r="I152" s="2"/>
      <c r="J152" s="2"/>
      <c r="K152" s="59"/>
    </row>
    <row r="153" spans="1:11" ht="15">
      <c r="A153" s="59"/>
      <c r="B153" s="82" t="s">
        <v>249</v>
      </c>
      <c r="K153" s="59"/>
    </row>
    <row r="154" spans="1:11" ht="15">
      <c r="A154" s="59"/>
      <c r="B154" s="81" t="s">
        <v>250</v>
      </c>
      <c r="C154" s="15"/>
      <c r="K154" s="59"/>
    </row>
    <row r="155" spans="1:12" ht="1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</row>
    <row r="156" spans="1:11" ht="15.75">
      <c r="A156" s="6" t="s">
        <v>251</v>
      </c>
      <c r="B156" s="6" t="s">
        <v>252</v>
      </c>
      <c r="K156" s="59"/>
    </row>
    <row r="157" spans="1:11" ht="15">
      <c r="A157" s="59"/>
      <c r="B157" s="81" t="s">
        <v>253</v>
      </c>
      <c r="C157" s="2"/>
      <c r="D157" s="2"/>
      <c r="E157" s="2"/>
      <c r="F157" s="2"/>
      <c r="G157" s="2"/>
      <c r="H157" s="2"/>
      <c r="I157" s="2"/>
      <c r="J157" s="2"/>
      <c r="K157" s="59"/>
    </row>
    <row r="158" spans="1:11" ht="15">
      <c r="A158" s="59"/>
      <c r="B158" s="81" t="s">
        <v>254</v>
      </c>
      <c r="K158" s="59"/>
    </row>
    <row r="159" spans="1:11" ht="15">
      <c r="A159" s="59"/>
      <c r="B159" s="81" t="s">
        <v>255</v>
      </c>
      <c r="K159" s="59"/>
    </row>
    <row r="160" spans="1:11" ht="15">
      <c r="A160" s="59"/>
      <c r="K160" s="59"/>
    </row>
    <row r="161" spans="1:11" ht="15.75">
      <c r="A161" s="6" t="s">
        <v>256</v>
      </c>
      <c r="B161" s="6" t="s">
        <v>257</v>
      </c>
      <c r="K161" s="59"/>
    </row>
    <row r="162" spans="1:11" ht="15">
      <c r="A162" s="59"/>
      <c r="B162" s="81" t="s">
        <v>258</v>
      </c>
      <c r="C162" s="2"/>
      <c r="D162" s="2"/>
      <c r="E162" s="2"/>
      <c r="F162" s="2"/>
      <c r="G162" s="2"/>
      <c r="H162" s="2"/>
      <c r="I162" s="2"/>
      <c r="J162" s="2"/>
      <c r="K162" s="59"/>
    </row>
    <row r="163" spans="1:11" ht="15">
      <c r="A163" s="59"/>
      <c r="B163" s="81" t="s">
        <v>259</v>
      </c>
      <c r="C163" s="2"/>
      <c r="D163" s="2"/>
      <c r="E163" s="2"/>
      <c r="F163" s="2"/>
      <c r="G163" s="2"/>
      <c r="H163" s="2"/>
      <c r="I163" s="2"/>
      <c r="J163" s="2"/>
      <c r="K163" s="59"/>
    </row>
    <row r="164" spans="1:11" ht="15">
      <c r="A164" s="59"/>
      <c r="B164" s="81" t="s">
        <v>260</v>
      </c>
      <c r="C164" s="2"/>
      <c r="D164" s="2"/>
      <c r="E164" s="2"/>
      <c r="F164" s="2"/>
      <c r="G164" s="2"/>
      <c r="H164" s="2"/>
      <c r="I164" s="2"/>
      <c r="J164" s="2"/>
      <c r="K164" s="59"/>
    </row>
    <row r="165" spans="1:11" ht="15">
      <c r="A165" s="59"/>
      <c r="B165" s="81" t="s">
        <v>261</v>
      </c>
      <c r="C165" s="2"/>
      <c r="D165" s="2"/>
      <c r="E165" s="2"/>
      <c r="F165" s="2"/>
      <c r="G165" s="2"/>
      <c r="H165" s="2"/>
      <c r="I165" s="2"/>
      <c r="J165" s="2"/>
      <c r="K165" s="59"/>
    </row>
    <row r="166" spans="1:11" ht="15">
      <c r="A166" s="59"/>
      <c r="B166" s="81" t="s">
        <v>262</v>
      </c>
      <c r="C166" s="2"/>
      <c r="D166" s="2"/>
      <c r="E166" s="2"/>
      <c r="F166" s="2"/>
      <c r="G166" s="2"/>
      <c r="H166" s="2"/>
      <c r="I166" s="2"/>
      <c r="J166" s="2"/>
      <c r="K166" s="59"/>
    </row>
    <row r="167" spans="1:11" ht="15">
      <c r="A167" s="59"/>
      <c r="B167" s="81" t="s">
        <v>263</v>
      </c>
      <c r="C167" s="2"/>
      <c r="D167" s="2"/>
      <c r="E167" s="2"/>
      <c r="F167" s="2"/>
      <c r="G167" s="2"/>
      <c r="H167" s="2"/>
      <c r="I167" s="2"/>
      <c r="J167" s="2"/>
      <c r="K167" s="59"/>
    </row>
    <row r="168" spans="1:11" ht="15">
      <c r="A168" s="59"/>
      <c r="B168" s="81" t="s">
        <v>264</v>
      </c>
      <c r="C168" s="2"/>
      <c r="D168" s="2"/>
      <c r="E168" s="2"/>
      <c r="F168" s="2"/>
      <c r="G168" s="2"/>
      <c r="H168" s="2"/>
      <c r="I168" s="2"/>
      <c r="J168" s="2"/>
      <c r="K168" s="59"/>
    </row>
    <row r="169" spans="1:11" ht="15">
      <c r="A169" s="59"/>
      <c r="B169" s="81" t="s">
        <v>265</v>
      </c>
      <c r="C169" s="2"/>
      <c r="D169" s="2"/>
      <c r="E169" s="2"/>
      <c r="F169" s="2"/>
      <c r="G169" s="2"/>
      <c r="H169" s="2"/>
      <c r="I169" s="2"/>
      <c r="J169" s="2"/>
      <c r="K169" s="59"/>
    </row>
    <row r="170" spans="1:11" ht="15">
      <c r="A170" s="59"/>
      <c r="B170" s="81" t="s">
        <v>266</v>
      </c>
      <c r="C170" s="2"/>
      <c r="D170" s="2"/>
      <c r="E170" s="2"/>
      <c r="F170" s="2"/>
      <c r="G170" s="2"/>
      <c r="H170" s="2"/>
      <c r="I170" s="2"/>
      <c r="J170" s="2"/>
      <c r="K170" s="59"/>
    </row>
    <row r="171" spans="1:11" ht="15">
      <c r="A171" s="59"/>
      <c r="B171" s="81" t="s">
        <v>267</v>
      </c>
      <c r="C171" s="2"/>
      <c r="D171" s="2"/>
      <c r="E171" s="2"/>
      <c r="F171" s="2"/>
      <c r="G171" s="2"/>
      <c r="H171" s="2"/>
      <c r="I171" s="2"/>
      <c r="J171" s="2"/>
      <c r="K171" s="59"/>
    </row>
    <row r="172" spans="1:11" ht="15">
      <c r="A172" s="59"/>
      <c r="B172" s="81" t="s">
        <v>268</v>
      </c>
      <c r="K172" s="59"/>
    </row>
    <row r="173" spans="1:11" ht="15">
      <c r="A173" s="59"/>
      <c r="B173" s="15"/>
      <c r="K173" s="59"/>
    </row>
    <row r="174" spans="1:11" ht="15">
      <c r="A174" s="59"/>
      <c r="K174" s="59"/>
    </row>
    <row r="175" spans="1:11" ht="15">
      <c r="A175" s="15" t="s">
        <v>269</v>
      </c>
      <c r="K175" s="59"/>
    </row>
    <row r="176" spans="1:11" ht="16.5">
      <c r="A176" s="79"/>
      <c r="K176" s="59"/>
    </row>
    <row r="177" spans="1:11" ht="15">
      <c r="A177" s="59"/>
      <c r="K177" s="59"/>
    </row>
    <row r="178" spans="1:11" ht="15">
      <c r="A178" s="59"/>
      <c r="K178" s="59"/>
    </row>
    <row r="179" spans="1:11" ht="15">
      <c r="A179" s="59"/>
      <c r="K179" s="59"/>
    </row>
    <row r="180" spans="1:11" ht="15.75">
      <c r="A180" s="6" t="s">
        <v>270</v>
      </c>
      <c r="K180" s="59"/>
    </row>
    <row r="181" spans="1:11" ht="15">
      <c r="A181" s="78" t="s">
        <v>271</v>
      </c>
      <c r="K181" s="59"/>
    </row>
    <row r="182" spans="1:11" ht="15">
      <c r="A182" s="59"/>
      <c r="K182" s="59"/>
    </row>
    <row r="183" spans="1:11" ht="15">
      <c r="A183" s="78" t="s">
        <v>272</v>
      </c>
      <c r="K183" s="59"/>
    </row>
    <row r="184" spans="1:11" ht="15">
      <c r="A184" s="15" t="s">
        <v>273</v>
      </c>
      <c r="K184" s="59"/>
    </row>
  </sheetData>
  <printOptions horizontalCentered="1"/>
  <pageMargins left="0.25" right="0.27847222222222223" top="0.31527777777777777" bottom="0.2520833333333333" header="0.5" footer="0.5"/>
  <pageSetup horizontalDpi="600" verticalDpi="600" orientation="portrait" paperSize="9" scale="89" r:id="rId1"/>
  <rowBreaks count="3" manualBreakCount="3">
    <brk id="53" max="10" man="1"/>
    <brk id="104" max="10" man="1"/>
    <brk id="1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1328</dc:creator>
  <cp:keywords/>
  <dc:description/>
  <cp:lastModifiedBy>1328</cp:lastModifiedBy>
  <cp:lastPrinted>2000-05-24T06:25:48Z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