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'BS'!$A$3:$F$65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<sst xmlns="http://schemas.openxmlformats.org/spreadsheetml/2006/main" count="46" uniqueCount="45">
  <si>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</si>
  <si>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</si>
  <si>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</si>
  <si>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</si>
  <si>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</si>
  <si>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</si>
  <si>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</si>
  <si>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</si>
  <si>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</si>
  <si>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</si>
  <si>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</si>
  <si>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</si>
  <si>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</si>
  <si>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</si>
  <si>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</si>
  <si>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</si>
  <si>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</si>
  <si>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</si>
  <si>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</si>
  <si>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</si>
  <si>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</si>
  <si>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</si>
  <si>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</si>
  <si>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</si>
  <si>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</si>
  <si>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</si>
  <si>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</si>
  <si>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</si>
  <si>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</si>
  <si>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</si>
  <si>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</si>
  <si>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</si>
  <si>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</si>
  <si>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</si>
  <si>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</si>
  <si>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</si>
  <si>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</si>
  <si>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</si>
  <si>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</si>
  <si>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</si>
  <si>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</si>
  <si>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</si>
  <si>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</si>
  <si>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</si>
  <si>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SK:My Doc:c:\qr-310301-bs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</si>
</sst>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1"/>
  <sheetViews>
    <sheetView tabSelected="1" workbookViewId="0" topLeftCell="A1">
      <selection activeCell="F48" sqref="F4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42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36981</v>
      </c>
      <c r="F10" s="7">
        <v>36891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36</v>
      </c>
      <c r="F11" s="17" t="s">
        <v>35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86114262</v>
      </c>
      <c r="F14" s="8">
        <v>86823501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9</v>
      </c>
      <c r="E16" s="8">
        <v>16160710</v>
      </c>
      <c r="F16" s="8">
        <v>16160710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10</v>
      </c>
      <c r="E17" s="8">
        <v>19444444</v>
      </c>
      <c r="F17" s="8">
        <v>20000000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11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12</v>
      </c>
      <c r="E21" s="9">
        <v>14969583</v>
      </c>
      <c r="F21" s="9">
        <v>18567019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13</v>
      </c>
      <c r="E22" s="10">
        <v>15157813</v>
      </c>
      <c r="F22" s="10">
        <v>16110773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14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15</v>
      </c>
      <c r="E24" s="10">
        <v>332164</v>
      </c>
      <c r="F24" s="10">
        <v>552287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39</v>
      </c>
      <c r="E25" s="10">
        <v>3026577</v>
      </c>
      <c r="F25" s="10">
        <v>1750004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17</v>
      </c>
      <c r="E26" s="10">
        <v>2642855</v>
      </c>
      <c r="F26" s="10">
        <v>2748575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36128992</v>
      </c>
      <c r="F27" s="12">
        <f>SUM(F21:F26)</f>
        <v>39728658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18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19</v>
      </c>
      <c r="E31" s="10">
        <v>92206019</v>
      </c>
      <c r="F31" s="10">
        <v>92784549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20</v>
      </c>
      <c r="E32" s="10">
        <v>16492410</v>
      </c>
      <c r="F32" s="10">
        <v>17570577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21</v>
      </c>
      <c r="E33" s="10">
        <v>22861465</v>
      </c>
      <c r="F33" s="10">
        <v>21668898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22</v>
      </c>
      <c r="E34" s="10">
        <v>739603</v>
      </c>
      <c r="F34" s="10">
        <v>739603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16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132299497</v>
      </c>
      <c r="F36" s="12">
        <f>SUM(F31:F35)</f>
        <v>132763627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8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23</v>
      </c>
      <c r="E38" s="8">
        <f>E27-E36</f>
        <v>-96170505</v>
      </c>
      <c r="F38" s="8">
        <f>F27-F36</f>
        <v>-93034969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+E14+E15+E16+E17+E38</f>
        <v>25548913</v>
      </c>
      <c r="F41" s="8">
        <f>+F14+F15+F16+F17+F38</f>
        <v>29949244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24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25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26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27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28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37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29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30</v>
      </c>
      <c r="E51" s="8">
        <v>-148929843</v>
      </c>
      <c r="F51" s="8">
        <v>-144663889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38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19504955</v>
      </c>
      <c r="F54" s="15">
        <f>SUM(F45:F52)</f>
        <v>23770909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31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32</v>
      </c>
      <c r="E58" s="8">
        <v>4628958</v>
      </c>
      <c r="F58" s="8">
        <v>4763335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40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14"/>
      <c r="F60" s="14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3"/>
      <c r="B61" s="3"/>
      <c r="C61" s="3"/>
      <c r="D61" s="3"/>
      <c r="E61" s="13">
        <f>+E59+E58+E57+E54</f>
        <v>25548913</v>
      </c>
      <c r="F61" s="13">
        <f>+F59+F58+F57+F54</f>
        <v>29949244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/>
      <c r="C62" s="3"/>
      <c r="D62" s="3"/>
      <c r="E62" s="14"/>
      <c r="F62" s="14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hidden="1">
      <c r="A63" s="3"/>
      <c r="B63" s="3"/>
      <c r="C63" s="3"/>
      <c r="D63" s="3"/>
      <c r="E63" s="8">
        <f>+E54-E17</f>
        <v>60511</v>
      </c>
      <c r="F63" s="8">
        <f>+F54-F17</f>
        <v>3770909</v>
      </c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3"/>
      <c r="B64" s="3">
        <v>12</v>
      </c>
      <c r="C64" s="3"/>
      <c r="D64" s="3" t="s">
        <v>33</v>
      </c>
      <c r="E64" s="19">
        <f>+E63/E45*100</f>
        <v>0.11261610005072573</v>
      </c>
      <c r="F64" s="19">
        <f>+F63/F45*100</f>
        <v>7.01798127986948</v>
      </c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3"/>
      <c r="B65" s="3"/>
      <c r="C65" s="3"/>
      <c r="D65" s="3"/>
      <c r="E65" s="8"/>
      <c r="F65" s="8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8" t="s">
        <v>44</v>
      </c>
      <c r="B66" s="2"/>
      <c r="C66" s="2"/>
      <c r="D66" s="2"/>
      <c r="E66" s="16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</sheetData>
  <printOptions/>
  <pageMargins left="0.75" right="0.75" top="0.5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JonMMx 2000</cp:lastModifiedBy>
  <cp:lastPrinted>2001-05-31T07:53:52Z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