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350" windowHeight="4980" activeTab="0"/>
  </bookViews>
  <sheets>
    <sheet name="P&amp;L" sheetId="1" r:id="rId1"/>
    <sheet name="BS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Amway__Malaysia__Holdings_Berhad__Company_No___340354_U" localSheetId="0">'P&amp;L'!$A$1:$H$72</definedName>
    <definedName name="Amway__Malaysia__Holdings_Berhad__Company_No___340354_U">'BS'!#REF!</definedName>
    <definedName name="Cons" localSheetId="0">'P&amp;L'!$A$73:$F$75</definedName>
    <definedName name="Cons">'BS'!$A$3:$F$63</definedName>
  </definedNames>
  <calcPr fullCalcOnLoad="1"/>
</workbook>
</file>

<file path=xl/sharedStrings.xml><?xml version="1.0" encoding="utf-8"?>
<sst xmlns="http://schemas.openxmlformats.org/spreadsheetml/2006/main" count="144" uniqueCount="113">
  <si>
    <t>CONSOLIDATED INCOME STATEMENT</t>
  </si>
  <si>
    <t>INDIVIDUAL QUARTER</t>
  </si>
  <si>
    <t xml:space="preserve">PRECEDING 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</si>
  <si>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</si>
  <si>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</si>
  <si>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</si>
  <si>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</si>
  <si>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</si>
  <si>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</si>
  <si>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</si>
  <si>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</si>
  <si>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</si>
  <si>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(e)</t>
  </si>
  <si>
    <t>extraordinary items.</t>
  </si>
  <si>
    <t>(f)</t>
  </si>
  <si>
    <t>(g)</t>
  </si>
  <si>
    <t>(h)</t>
  </si>
  <si>
    <t>Taxation</t>
  </si>
  <si>
    <t>Less minority interests</t>
  </si>
  <si>
    <t>(j)</t>
  </si>
  <si>
    <t>Extraordinary items</t>
  </si>
  <si>
    <t xml:space="preserve">Extraordinary items attributable to </t>
  </si>
  <si>
    <t>members of the company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</si>
  <si>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</si>
  <si>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</si>
  <si>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</si>
  <si>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</si>
  <si>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</si>
  <si>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</si>
  <si>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</si>
  <si>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</si>
  <si>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</si>
  <si>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</si>
  <si>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</si>
  <si>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</si>
  <si>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</si>
  <si>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</si>
  <si>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</si>
  <si>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</si>
  <si>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Fixed deposits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</si>
  <si>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</si>
  <si>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</si>
  <si>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</si>
  <si>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</si>
  <si>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</si>
  <si>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</si>
  <si>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</si>
  <si>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</si>
  <si>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</si>
  <si>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</si>
  <si>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</si>
  <si>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Statutory Reserve</t>
  </si>
  <si>
    <t xml:space="preserve">   Retained Profit</t>
  </si>
  <si>
    <t>Minority Interests</t>
  </si>
  <si>
    <t>Long Term Borrowings</t>
  </si>
  <si>
    <t>Net Tangible Assets per shares (RM)</t>
  </si>
  <si>
    <t>Dividend Description</t>
  </si>
  <si>
    <t>Dividend declared per share (sen)</t>
  </si>
  <si>
    <t xml:space="preserve"> </t>
  </si>
  <si>
    <t>GENERAL LUMBER FABRICATORS &amp; BUIDERS BHD (Company No : 4748-W)</t>
  </si>
  <si>
    <t xml:space="preserve">CUMULATIVE FINANCIAL YEAR </t>
  </si>
  <si>
    <t xml:space="preserve">(k) </t>
  </si>
  <si>
    <t xml:space="preserve"> (a)</t>
  </si>
  <si>
    <t>(l)</t>
  </si>
  <si>
    <t>(i)</t>
  </si>
  <si>
    <t>RM</t>
  </si>
  <si>
    <t xml:space="preserve">RM </t>
  </si>
  <si>
    <t xml:space="preserve">   Capital Reserve </t>
  </si>
  <si>
    <t xml:space="preserve">   Others </t>
  </si>
  <si>
    <t>(iii)</t>
  </si>
  <si>
    <t>(ii)</t>
  </si>
  <si>
    <t>Share in the results of associated company</t>
  </si>
  <si>
    <t>Profit/(loss) after taxation before deducting</t>
  </si>
  <si>
    <t>minority interests</t>
  </si>
  <si>
    <t>Exceptional items</t>
  </si>
  <si>
    <t xml:space="preserve">   Others  -  other debtors, prepayment</t>
  </si>
  <si>
    <t>borrowings, depreciation and amortisation,</t>
  </si>
  <si>
    <t>Operating profit/(loss) before interest on</t>
  </si>
  <si>
    <t>interests and extraordinary items.</t>
  </si>
  <si>
    <t>exceptional items, income tax, minority</t>
  </si>
  <si>
    <t>Operating profit/(loss) after interest on</t>
  </si>
  <si>
    <t>borrowings, depreciation and amortisation</t>
  </si>
  <si>
    <t>and exceptional items but before income</t>
  </si>
  <si>
    <t>tax, minority interests and</t>
  </si>
  <si>
    <t>Profit/(loss) before taxation, minority</t>
  </si>
  <si>
    <t>interests and extraordinary items</t>
  </si>
  <si>
    <t xml:space="preserve">Profit/(loss) after taxation attributable to </t>
  </si>
  <si>
    <t xml:space="preserve">Profit/(loss after taxation and </t>
  </si>
  <si>
    <t>extraordinary items attributable to</t>
  </si>
  <si>
    <t xml:space="preserve">Earnings per share based on 2(j) above </t>
  </si>
  <si>
    <t>preference dividends, if any : -</t>
  </si>
  <si>
    <t>after deducting any provision for</t>
  </si>
  <si>
    <t xml:space="preserve">Basic (based on 53,732,104 ordinary </t>
  </si>
  <si>
    <t>shares) (sen)</t>
  </si>
  <si>
    <t xml:space="preserve">Fully diluted (based on 53,732,104 </t>
  </si>
  <si>
    <t>ordinary shares) (sen)</t>
  </si>
  <si>
    <t>Current</t>
  </si>
  <si>
    <t>Preceding Year</t>
  </si>
  <si>
    <t>Preceding</t>
  </si>
  <si>
    <t>Year</t>
  </si>
  <si>
    <t>Corresponding</t>
  </si>
  <si>
    <t>Financial</t>
  </si>
  <si>
    <t>Other Long Term Liabilities</t>
  </si>
  <si>
    <t>````</t>
  </si>
  <si>
    <t>NM:My Doc:c:\qr-300999-ac\BS</t>
  </si>
  <si>
    <t>QUARTERLY REPORT</t>
  </si>
  <si>
    <t>QUARTER</t>
  </si>
  <si>
    <t>QUARTERLY REPORT (continued from previous page)</t>
  </si>
  <si>
    <t>Unaudited quarterly report on the consolidated results for the financial quarter ended 30th September 1999.</t>
  </si>
  <si>
    <t>Quarter</t>
  </si>
  <si>
    <t>Net tangible assets per share (RM)</t>
  </si>
  <si>
    <t>NM:My Doc:c:\qr-300999-ac\P&amp;L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</si>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</sst>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Garamond"/>
      <family val="1"/>
    </font>
    <font>
      <b/>
      <u val="single"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u val="single"/>
      <sz val="14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/>
    </xf>
    <xf numFmtId="37" fontId="7" fillId="0" borderId="1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7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5" fontId="8" fillId="0" borderId="0" xfId="0" applyNumberFormat="1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39" fontId="7" fillId="0" borderId="0" xfId="0" applyNumberFormat="1" applyFont="1" applyBorder="1" applyAlignment="1">
      <alignment/>
    </xf>
    <xf numFmtId="39" fontId="7" fillId="0" borderId="8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left"/>
    </xf>
    <xf numFmtId="38" fontId="8" fillId="0" borderId="0" xfId="0" applyNumberFormat="1" applyFont="1" applyBorder="1" applyAlignment="1">
      <alignment horizontal="centerContinuous"/>
    </xf>
    <xf numFmtId="38" fontId="8" fillId="0" borderId="0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38" fontId="7" fillId="0" borderId="8" xfId="0" applyNumberFormat="1" applyFont="1" applyBorder="1" applyAlignment="1">
      <alignment/>
    </xf>
    <xf numFmtId="38" fontId="7" fillId="0" borderId="7" xfId="0" applyNumberFormat="1" applyFont="1" applyBorder="1" applyAlignment="1">
      <alignment/>
    </xf>
    <xf numFmtId="37" fontId="7" fillId="0" borderId="9" xfId="0" applyNumberFormat="1" applyFont="1" applyBorder="1" applyAlignment="1">
      <alignment/>
    </xf>
    <xf numFmtId="39" fontId="7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2"/>
  <sheetViews>
    <sheetView tabSelected="1" workbookViewId="0" topLeftCell="A57">
      <selection activeCell="A66" sqref="A66"/>
    </sheetView>
  </sheetViews>
  <sheetFormatPr defaultColWidth="9.140625" defaultRowHeight="12.75"/>
  <cols>
    <col min="1" max="2" width="3.7109375" style="0" customWidth="1"/>
    <col min="3" max="3" width="3.421875" style="0" customWidth="1"/>
    <col min="4" max="4" width="40.7109375" style="0" customWidth="1"/>
    <col min="5" max="5" width="18.7109375" style="0" customWidth="1"/>
    <col min="6" max="6" width="20.7109375" style="0" customWidth="1"/>
    <col min="7" max="8" width="18.7109375" style="0" customWidth="1"/>
  </cols>
  <sheetData>
    <row r="1" spans="1:18" ht="18">
      <c r="A1" s="25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">
      <c r="A2" s="25" t="s">
        <v>105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4.25">
      <c r="A4" s="5" t="s">
        <v>108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>
      <c r="A6" s="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>
      <c r="A7" s="22"/>
      <c r="B7" s="22"/>
      <c r="C7" s="21"/>
      <c r="D7" s="22"/>
      <c r="E7" s="26" t="s">
        <v>1</v>
      </c>
      <c r="F7" s="26"/>
      <c r="G7" s="26" t="s">
        <v>60</v>
      </c>
      <c r="H7" s="26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22"/>
      <c r="B8" s="22"/>
      <c r="C8" s="21"/>
      <c r="D8" s="22"/>
      <c r="E8" s="27" t="s">
        <v>96</v>
      </c>
      <c r="F8" s="27" t="s">
        <v>97</v>
      </c>
      <c r="G8" s="27" t="s">
        <v>96</v>
      </c>
      <c r="H8" s="27" t="s">
        <v>98</v>
      </c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22"/>
      <c r="B9" s="22"/>
      <c r="C9" s="21"/>
      <c r="D9" s="22"/>
      <c r="E9" s="27" t="s">
        <v>99</v>
      </c>
      <c r="F9" s="27" t="s">
        <v>100</v>
      </c>
      <c r="G9" s="27" t="s">
        <v>101</v>
      </c>
      <c r="H9" s="27" t="s">
        <v>101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22"/>
      <c r="B10" s="22"/>
      <c r="C10" s="21"/>
      <c r="D10" s="22"/>
      <c r="E10" s="27" t="s">
        <v>109</v>
      </c>
      <c r="F10" s="27" t="s">
        <v>109</v>
      </c>
      <c r="G10" s="27" t="s">
        <v>99</v>
      </c>
      <c r="H10" s="27" t="s">
        <v>99</v>
      </c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22"/>
      <c r="B11" s="22"/>
      <c r="C11" s="21"/>
      <c r="D11" s="22"/>
      <c r="E11" s="28">
        <v>36433</v>
      </c>
      <c r="F11" s="28">
        <v>36068</v>
      </c>
      <c r="G11" s="28">
        <v>36433</v>
      </c>
      <c r="H11" s="28">
        <v>36068</v>
      </c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 thickBot="1">
      <c r="A12" s="22"/>
      <c r="B12" s="22"/>
      <c r="C12" s="21"/>
      <c r="D12" s="22"/>
      <c r="E12" s="29" t="s">
        <v>65</v>
      </c>
      <c r="F12" s="29" t="s">
        <v>65</v>
      </c>
      <c r="G12" s="29" t="s">
        <v>65</v>
      </c>
      <c r="H12" s="29" t="s">
        <v>65</v>
      </c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4.25">
      <c r="A13" s="22"/>
      <c r="B13" s="22"/>
      <c r="C13" s="21"/>
      <c r="D13" s="22"/>
      <c r="E13" s="35"/>
      <c r="F13" s="36"/>
      <c r="G13" s="36"/>
      <c r="H13" s="36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4.25">
      <c r="A14" s="22"/>
      <c r="B14" s="21"/>
      <c r="C14" s="21"/>
      <c r="D14" s="22"/>
      <c r="E14" s="37"/>
      <c r="F14" s="37"/>
      <c r="G14" s="37"/>
      <c r="H14" s="37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22">
        <v>1</v>
      </c>
      <c r="B15" s="21" t="s">
        <v>3</v>
      </c>
      <c r="C15" s="21"/>
      <c r="D15" s="22" t="s">
        <v>4</v>
      </c>
      <c r="E15" s="37">
        <v>20202894</v>
      </c>
      <c r="F15" s="37">
        <v>0</v>
      </c>
      <c r="G15" s="37">
        <v>60430441</v>
      </c>
      <c r="H15" s="37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22"/>
      <c r="B16" s="21" t="s">
        <v>5</v>
      </c>
      <c r="C16" s="21"/>
      <c r="D16" s="22" t="s">
        <v>6</v>
      </c>
      <c r="E16" s="37">
        <v>0</v>
      </c>
      <c r="F16" s="37">
        <v>0</v>
      </c>
      <c r="G16" s="37">
        <v>0</v>
      </c>
      <c r="H16" s="37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 thickBot="1">
      <c r="A17" s="22"/>
      <c r="B17" s="21" t="s">
        <v>7</v>
      </c>
      <c r="C17" s="21"/>
      <c r="D17" s="22" t="s">
        <v>8</v>
      </c>
      <c r="E17" s="38">
        <v>642715</v>
      </c>
      <c r="F17" s="38">
        <v>0</v>
      </c>
      <c r="G17" s="38">
        <v>867197</v>
      </c>
      <c r="H17" s="38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22"/>
      <c r="B18" s="21"/>
      <c r="C18" s="21"/>
      <c r="D18" s="22"/>
      <c r="E18" s="37"/>
      <c r="F18" s="37"/>
      <c r="G18" s="37"/>
      <c r="H18" s="37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22"/>
      <c r="B19" s="21"/>
      <c r="C19" s="21"/>
      <c r="D19" s="22"/>
      <c r="E19" s="37"/>
      <c r="F19" s="37"/>
      <c r="G19" s="37"/>
      <c r="H19" s="37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22">
        <v>2</v>
      </c>
      <c r="B20" s="21" t="s">
        <v>3</v>
      </c>
      <c r="C20" s="21"/>
      <c r="D20" s="22" t="s">
        <v>77</v>
      </c>
      <c r="E20" s="37"/>
      <c r="F20" s="37"/>
      <c r="G20" s="37"/>
      <c r="H20" s="37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22"/>
      <c r="B21" s="21"/>
      <c r="C21" s="21"/>
      <c r="D21" s="22" t="s">
        <v>76</v>
      </c>
      <c r="E21" s="37"/>
      <c r="F21" s="37"/>
      <c r="G21" s="37"/>
      <c r="H21" s="37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22"/>
      <c r="B22" s="21"/>
      <c r="C22" s="21"/>
      <c r="D22" s="22" t="s">
        <v>79</v>
      </c>
      <c r="E22" s="37"/>
      <c r="F22" s="37"/>
      <c r="G22" s="37"/>
      <c r="H22" s="37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 thickBot="1">
      <c r="A23" s="22"/>
      <c r="B23" s="21"/>
      <c r="C23" s="21"/>
      <c r="D23" s="22" t="s">
        <v>78</v>
      </c>
      <c r="E23" s="38">
        <v>182904</v>
      </c>
      <c r="F23" s="38">
        <v>0</v>
      </c>
      <c r="G23" s="38">
        <f>1334931+77325</f>
        <v>1412256</v>
      </c>
      <c r="H23" s="38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22"/>
      <c r="B24" s="21"/>
      <c r="C24" s="21"/>
      <c r="D24" s="22"/>
      <c r="E24" s="37"/>
      <c r="F24" s="37"/>
      <c r="G24" s="37"/>
      <c r="H24" s="37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22"/>
      <c r="B25" s="21" t="s">
        <v>5</v>
      </c>
      <c r="C25" s="21"/>
      <c r="D25" s="22" t="s">
        <v>9</v>
      </c>
      <c r="E25" s="37">
        <v>-1685135</v>
      </c>
      <c r="F25" s="37">
        <v>0</v>
      </c>
      <c r="G25" s="37">
        <v>-5510375</v>
      </c>
      <c r="H25" s="37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4.25">
      <c r="A26" s="22"/>
      <c r="B26" s="21" t="s">
        <v>7</v>
      </c>
      <c r="C26" s="21"/>
      <c r="D26" s="22" t="s">
        <v>10</v>
      </c>
      <c r="E26" s="37">
        <v>-882727</v>
      </c>
      <c r="F26" s="37">
        <v>0</v>
      </c>
      <c r="G26" s="37">
        <v>-2509159</v>
      </c>
      <c r="H26" s="37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4.25">
      <c r="A27" s="22"/>
      <c r="B27" s="21" t="s">
        <v>11</v>
      </c>
      <c r="C27" s="21"/>
      <c r="D27" s="22" t="s">
        <v>74</v>
      </c>
      <c r="E27" s="37">
        <v>0</v>
      </c>
      <c r="F27" s="37">
        <v>0</v>
      </c>
      <c r="G27" s="37">
        <v>-77325</v>
      </c>
      <c r="H27" s="37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4.25">
      <c r="A28" s="22"/>
      <c r="B28" s="21" t="s">
        <v>12</v>
      </c>
      <c r="C28" s="21"/>
      <c r="D28" s="22" t="s">
        <v>80</v>
      </c>
      <c r="E28" s="37"/>
      <c r="F28" s="37"/>
      <c r="G28" s="37"/>
      <c r="H28" s="37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25">
      <c r="A29" s="22"/>
      <c r="B29" s="21"/>
      <c r="C29" s="21"/>
      <c r="D29" s="22" t="s">
        <v>81</v>
      </c>
      <c r="E29" s="37"/>
      <c r="F29" s="37"/>
      <c r="G29" s="37"/>
      <c r="H29" s="37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4.25">
      <c r="A30" s="22"/>
      <c r="B30" s="21"/>
      <c r="C30" s="21"/>
      <c r="D30" s="22" t="s">
        <v>82</v>
      </c>
      <c r="E30" s="37"/>
      <c r="F30" s="37"/>
      <c r="G30" s="37"/>
      <c r="H30" s="37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>
      <c r="A31" s="22"/>
      <c r="B31" s="21"/>
      <c r="C31" s="21"/>
      <c r="D31" s="22" t="s">
        <v>83</v>
      </c>
      <c r="E31" s="37"/>
      <c r="F31" s="37"/>
      <c r="G31" s="37"/>
      <c r="H31" s="37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 thickBot="1">
      <c r="A32" s="22"/>
      <c r="B32" s="21"/>
      <c r="C32" s="21"/>
      <c r="D32" s="22" t="s">
        <v>13</v>
      </c>
      <c r="E32" s="39">
        <f>+E23+E25+E26+E27</f>
        <v>-2384958</v>
      </c>
      <c r="F32" s="39">
        <f>+F23-F25-F26</f>
        <v>0</v>
      </c>
      <c r="G32" s="39">
        <f>+G23+G25+G26+G27</f>
        <v>-6684603</v>
      </c>
      <c r="H32" s="39">
        <f>+H23-H25-H26</f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 thickTop="1">
      <c r="A33" s="22"/>
      <c r="B33" s="21"/>
      <c r="C33" s="21"/>
      <c r="D33" s="22"/>
      <c r="E33" s="37"/>
      <c r="F33" s="37"/>
      <c r="G33" s="37"/>
      <c r="H33" s="37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22"/>
      <c r="B34" s="21" t="s">
        <v>14</v>
      </c>
      <c r="C34" s="21"/>
      <c r="D34" s="22" t="s">
        <v>71</v>
      </c>
      <c r="E34" s="37">
        <v>0</v>
      </c>
      <c r="F34" s="37">
        <v>0</v>
      </c>
      <c r="G34" s="37">
        <v>0</v>
      </c>
      <c r="H34" s="37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22"/>
      <c r="B35" s="21" t="s">
        <v>15</v>
      </c>
      <c r="C35" s="21"/>
      <c r="D35" s="22" t="s">
        <v>84</v>
      </c>
      <c r="E35" s="37"/>
      <c r="F35" s="37"/>
      <c r="G35" s="37"/>
      <c r="H35" s="37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 thickBot="1">
      <c r="A36" s="22"/>
      <c r="B36" s="21"/>
      <c r="C36" s="21"/>
      <c r="D36" s="22" t="s">
        <v>85</v>
      </c>
      <c r="E36" s="39">
        <f>+E32-E34</f>
        <v>-2384958</v>
      </c>
      <c r="F36" s="39">
        <f>+F32-F34</f>
        <v>0</v>
      </c>
      <c r="G36" s="39">
        <f>+G32-G34</f>
        <v>-6684603</v>
      </c>
      <c r="H36" s="39">
        <f>+H32-H34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 thickTop="1">
      <c r="A37" s="22"/>
      <c r="B37" s="21"/>
      <c r="C37" s="21"/>
      <c r="D37" s="22"/>
      <c r="E37" s="37"/>
      <c r="F37" s="37"/>
      <c r="G37" s="37"/>
      <c r="H37" s="37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4.25">
      <c r="A38" s="22"/>
      <c r="B38" s="21" t="s">
        <v>16</v>
      </c>
      <c r="C38" s="21"/>
      <c r="D38" s="22" t="s">
        <v>17</v>
      </c>
      <c r="E38" s="37">
        <v>0</v>
      </c>
      <c r="F38" s="37">
        <v>0</v>
      </c>
      <c r="G38" s="37">
        <v>0</v>
      </c>
      <c r="H38" s="37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4.25">
      <c r="A39" s="22"/>
      <c r="B39" s="21"/>
      <c r="C39" s="21"/>
      <c r="D39" s="22"/>
      <c r="E39" s="37"/>
      <c r="F39" s="37"/>
      <c r="G39" s="37"/>
      <c r="H39" s="37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4.25">
      <c r="A40" s="22"/>
      <c r="B40" s="21" t="s">
        <v>64</v>
      </c>
      <c r="C40" s="21" t="s">
        <v>64</v>
      </c>
      <c r="D40" s="22" t="s">
        <v>72</v>
      </c>
      <c r="E40" s="37"/>
      <c r="F40" s="37"/>
      <c r="G40" s="37"/>
      <c r="H40" s="37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4.25">
      <c r="A41" s="22"/>
      <c r="B41" s="21"/>
      <c r="C41" s="21"/>
      <c r="D41" s="22" t="s">
        <v>73</v>
      </c>
      <c r="E41" s="37">
        <f>+E36-E38</f>
        <v>-2384958</v>
      </c>
      <c r="F41" s="37">
        <f>+F36-F38</f>
        <v>0</v>
      </c>
      <c r="G41" s="37">
        <f>+G36-G38</f>
        <v>-6684603</v>
      </c>
      <c r="H41" s="37">
        <f>+H36-H38</f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" thickBot="1">
      <c r="A42" s="22"/>
      <c r="B42" s="21"/>
      <c r="C42" s="21" t="s">
        <v>70</v>
      </c>
      <c r="D42" s="22" t="s">
        <v>18</v>
      </c>
      <c r="E42" s="39">
        <v>0</v>
      </c>
      <c r="F42" s="39">
        <v>0</v>
      </c>
      <c r="G42" s="39">
        <v>0</v>
      </c>
      <c r="H42" s="39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" thickTop="1">
      <c r="A43" s="22"/>
      <c r="B43" s="21"/>
      <c r="C43" s="21"/>
      <c r="D43" s="22"/>
      <c r="E43" s="37" t="s">
        <v>58</v>
      </c>
      <c r="F43" s="37" t="s">
        <v>58</v>
      </c>
      <c r="G43" s="37" t="s">
        <v>58</v>
      </c>
      <c r="H43" s="37" t="s">
        <v>58</v>
      </c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4.25">
      <c r="A44" s="22"/>
      <c r="B44" s="21" t="s">
        <v>19</v>
      </c>
      <c r="C44" s="21"/>
      <c r="D44" s="22" t="s">
        <v>86</v>
      </c>
      <c r="E44" s="37"/>
      <c r="F44" s="37"/>
      <c r="G44" s="37"/>
      <c r="H44" s="37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" thickBot="1">
      <c r="A45" s="22"/>
      <c r="B45" s="21"/>
      <c r="C45" s="21"/>
      <c r="D45" s="22" t="s">
        <v>22</v>
      </c>
      <c r="E45" s="38">
        <f>+E41-E42</f>
        <v>-2384958</v>
      </c>
      <c r="F45" s="38">
        <f>+F41-F42</f>
        <v>0</v>
      </c>
      <c r="G45" s="38">
        <f>+G41-G42</f>
        <v>-6684603</v>
      </c>
      <c r="H45" s="38">
        <f>+H41-H42</f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4.25">
      <c r="A46" s="22"/>
      <c r="B46" s="21"/>
      <c r="C46" s="21"/>
      <c r="D46" s="22"/>
      <c r="E46" s="37"/>
      <c r="F46" s="37"/>
      <c r="G46" s="37"/>
      <c r="H46" s="37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4.25">
      <c r="A47" s="22"/>
      <c r="B47" s="21" t="s">
        <v>61</v>
      </c>
      <c r="C47" s="21" t="s">
        <v>64</v>
      </c>
      <c r="D47" s="22" t="s">
        <v>20</v>
      </c>
      <c r="E47" s="37">
        <v>0</v>
      </c>
      <c r="F47" s="37">
        <v>0</v>
      </c>
      <c r="G47" s="37">
        <v>0</v>
      </c>
      <c r="H47" s="37"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4.25">
      <c r="A48" s="22"/>
      <c r="B48" s="21"/>
      <c r="C48" s="21" t="s">
        <v>70</v>
      </c>
      <c r="D48" s="22" t="s">
        <v>18</v>
      </c>
      <c r="E48" s="37">
        <v>0</v>
      </c>
      <c r="F48" s="37">
        <v>0</v>
      </c>
      <c r="G48" s="37">
        <v>0</v>
      </c>
      <c r="H48" s="37"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4.25">
      <c r="A49" s="22"/>
      <c r="B49" s="21"/>
      <c r="C49" s="21" t="s">
        <v>69</v>
      </c>
      <c r="D49" s="22" t="s">
        <v>21</v>
      </c>
      <c r="E49" s="37"/>
      <c r="F49" s="37"/>
      <c r="G49" s="37"/>
      <c r="H49" s="37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4.25">
      <c r="A50" s="22"/>
      <c r="B50" s="21"/>
      <c r="C50" s="21"/>
      <c r="D50" s="22" t="s">
        <v>22</v>
      </c>
      <c r="E50" s="37">
        <v>0</v>
      </c>
      <c r="F50" s="37">
        <v>0</v>
      </c>
      <c r="G50" s="37">
        <v>0</v>
      </c>
      <c r="H50" s="37"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4.25">
      <c r="A51" s="22"/>
      <c r="B51" s="21"/>
      <c r="C51" s="21"/>
      <c r="D51" s="22"/>
      <c r="E51" s="37"/>
      <c r="F51" s="37"/>
      <c r="G51" s="37"/>
      <c r="H51" s="37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4.25">
      <c r="A52" s="22"/>
      <c r="B52" s="21" t="s">
        <v>63</v>
      </c>
      <c r="C52" s="21"/>
      <c r="D52" s="22" t="s">
        <v>87</v>
      </c>
      <c r="E52" s="37"/>
      <c r="F52" s="37"/>
      <c r="G52" s="37"/>
      <c r="H52" s="3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4.25">
      <c r="A53" s="22"/>
      <c r="B53" s="21"/>
      <c r="C53" s="21"/>
      <c r="D53" s="22" t="s">
        <v>88</v>
      </c>
      <c r="E53" s="37"/>
      <c r="F53" s="37"/>
      <c r="G53" s="37"/>
      <c r="H53" s="3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" thickBot="1">
      <c r="A54" s="22"/>
      <c r="B54" s="21"/>
      <c r="C54" s="21"/>
      <c r="D54" s="22" t="s">
        <v>22</v>
      </c>
      <c r="E54" s="38">
        <f>E45-E48-E49-E50</f>
        <v>-2384958</v>
      </c>
      <c r="F54" s="38">
        <f>F45-F48-F49-F50</f>
        <v>0</v>
      </c>
      <c r="G54" s="38">
        <f>G45-G48-G49-G50</f>
        <v>-6684603</v>
      </c>
      <c r="H54" s="38">
        <f>H45-H48-H49-H50</f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4.25">
      <c r="A55" s="22"/>
      <c r="B55" s="21"/>
      <c r="C55" s="21"/>
      <c r="D55" s="22"/>
      <c r="E55" s="37"/>
      <c r="F55" s="37"/>
      <c r="G55" s="37"/>
      <c r="H55" s="3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4.25">
      <c r="A56" s="22"/>
      <c r="B56" s="21"/>
      <c r="C56" s="21"/>
      <c r="D56" s="22"/>
      <c r="E56" s="15"/>
      <c r="F56" s="15"/>
      <c r="G56" s="15"/>
      <c r="H56" s="1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4.25">
      <c r="A57" s="22">
        <v>3</v>
      </c>
      <c r="B57" s="21" t="s">
        <v>3</v>
      </c>
      <c r="C57" s="21"/>
      <c r="D57" s="22" t="s">
        <v>89</v>
      </c>
      <c r="E57" s="15"/>
      <c r="F57" s="15"/>
      <c r="G57" s="15"/>
      <c r="H57" s="1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4.25">
      <c r="A58" s="22"/>
      <c r="B58" s="21"/>
      <c r="C58" s="21"/>
      <c r="D58" s="22" t="s">
        <v>91</v>
      </c>
      <c r="E58" s="15"/>
      <c r="F58" s="15"/>
      <c r="G58" s="15"/>
      <c r="H58" s="1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4.25">
      <c r="A59" s="22"/>
      <c r="B59" s="21"/>
      <c r="C59" s="21"/>
      <c r="D59" s="22" t="s">
        <v>90</v>
      </c>
      <c r="E59" s="15"/>
      <c r="F59" s="15"/>
      <c r="G59" s="15"/>
      <c r="H59" s="1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4.25">
      <c r="A60" s="22"/>
      <c r="B60" s="21"/>
      <c r="C60" s="21" t="s">
        <v>64</v>
      </c>
      <c r="D60" s="22" t="s">
        <v>92</v>
      </c>
      <c r="E60" s="30"/>
      <c r="F60" s="30"/>
      <c r="G60" s="30"/>
      <c r="H60" s="30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4.25">
      <c r="A61" s="22"/>
      <c r="B61" s="21"/>
      <c r="C61" s="21"/>
      <c r="D61" s="22" t="s">
        <v>93</v>
      </c>
      <c r="E61" s="30">
        <f>+E45/53732104</f>
        <v>-0.04438608992493575</v>
      </c>
      <c r="F61" s="30">
        <f>+F45/53732104</f>
        <v>0</v>
      </c>
      <c r="G61" s="30">
        <f>+G45/53732104</f>
        <v>-0.12440612785235435</v>
      </c>
      <c r="H61" s="30">
        <f>+H45/53732104</f>
        <v>0</v>
      </c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4.25">
      <c r="A62" s="22"/>
      <c r="B62" s="21"/>
      <c r="C62" s="21" t="s">
        <v>70</v>
      </c>
      <c r="D62" s="22" t="s">
        <v>94</v>
      </c>
      <c r="E62" s="30"/>
      <c r="F62" s="30"/>
      <c r="G62" s="30"/>
      <c r="H62" s="30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5" thickBot="1">
      <c r="A63" s="22"/>
      <c r="B63" s="21"/>
      <c r="C63" s="21"/>
      <c r="D63" s="22" t="s">
        <v>95</v>
      </c>
      <c r="E63" s="31">
        <f>+E45/53732104</f>
        <v>-0.04438608992493575</v>
      </c>
      <c r="F63" s="31">
        <f>+F46/53732104</f>
        <v>0</v>
      </c>
      <c r="G63" s="31">
        <f>+G45/53732104</f>
        <v>-0.12440612785235435</v>
      </c>
      <c r="H63" s="31">
        <f>+H45/53732104</f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4.25">
      <c r="A64" s="22"/>
      <c r="B64" s="21"/>
      <c r="C64" s="21"/>
      <c r="D64" s="22"/>
      <c r="E64" s="15"/>
      <c r="F64" s="15"/>
      <c r="G64" s="15"/>
      <c r="H64" s="1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4.25">
      <c r="A65" s="22"/>
      <c r="B65" s="21"/>
      <c r="C65" s="21"/>
      <c r="D65" s="22"/>
      <c r="E65" s="15"/>
      <c r="F65" s="15"/>
      <c r="G65" s="15"/>
      <c r="H65" s="1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5" thickBot="1">
      <c r="A66" s="22">
        <v>4</v>
      </c>
      <c r="B66" s="21" t="s">
        <v>62</v>
      </c>
      <c r="C66" s="21"/>
      <c r="D66" s="22" t="s">
        <v>55</v>
      </c>
      <c r="E66" s="41" t="s">
        <v>112</v>
      </c>
      <c r="F66" s="41" t="s">
        <v>112</v>
      </c>
      <c r="G66" s="31">
        <v>0.66</v>
      </c>
      <c r="H66" s="41" t="s">
        <v>112</v>
      </c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4.25">
      <c r="A67" s="22"/>
      <c r="B67" s="21"/>
      <c r="C67" s="21"/>
      <c r="D67" s="22"/>
      <c r="E67" s="15"/>
      <c r="F67" s="15"/>
      <c r="G67" s="15"/>
      <c r="H67" s="40"/>
      <c r="I67" s="22"/>
      <c r="J67" s="5"/>
      <c r="K67" s="5"/>
      <c r="L67" s="5"/>
      <c r="M67" s="5"/>
      <c r="N67" s="5"/>
      <c r="O67" s="5"/>
      <c r="P67" s="5"/>
      <c r="Q67" s="5"/>
      <c r="R67" s="5"/>
    </row>
    <row r="68" spans="1:18" ht="14.25">
      <c r="A68" s="22"/>
      <c r="B68" s="21"/>
      <c r="C68" s="21"/>
      <c r="D68" s="22"/>
      <c r="E68" s="15"/>
      <c r="F68" s="15"/>
      <c r="G68" s="15"/>
      <c r="H68" s="15"/>
      <c r="I68" s="22"/>
      <c r="J68" s="5"/>
      <c r="K68" s="5"/>
      <c r="L68" s="5"/>
      <c r="M68" s="5"/>
      <c r="N68" s="5"/>
      <c r="O68" s="5"/>
      <c r="P68" s="5"/>
      <c r="Q68" s="5"/>
      <c r="R68" s="5"/>
    </row>
    <row r="69" spans="1:18" ht="14.25">
      <c r="A69" s="22">
        <v>5</v>
      </c>
      <c r="B69" s="21" t="s">
        <v>3</v>
      </c>
      <c r="C69" s="21"/>
      <c r="D69" s="22" t="s">
        <v>57</v>
      </c>
      <c r="E69" s="32">
        <v>0</v>
      </c>
      <c r="F69" s="15">
        <v>0</v>
      </c>
      <c r="G69" s="32">
        <v>0</v>
      </c>
      <c r="H69" s="32">
        <v>0</v>
      </c>
      <c r="I69" s="22"/>
      <c r="J69" s="5"/>
      <c r="K69" s="5"/>
      <c r="L69" s="5"/>
      <c r="M69" s="5"/>
      <c r="N69" s="5"/>
      <c r="O69" s="5"/>
      <c r="P69" s="5"/>
      <c r="Q69" s="5"/>
      <c r="R69" s="5"/>
    </row>
    <row r="70" spans="1:18" ht="15" thickBot="1">
      <c r="A70" s="22"/>
      <c r="B70" s="21" t="s">
        <v>5</v>
      </c>
      <c r="C70" s="21"/>
      <c r="D70" s="22" t="s">
        <v>56</v>
      </c>
      <c r="E70" s="33">
        <v>0</v>
      </c>
      <c r="F70" s="33">
        <v>0</v>
      </c>
      <c r="G70" s="33">
        <v>0</v>
      </c>
      <c r="H70" s="33">
        <v>0</v>
      </c>
      <c r="I70" s="22"/>
      <c r="J70" s="5"/>
      <c r="K70" s="5"/>
      <c r="L70" s="5"/>
      <c r="M70" s="5"/>
      <c r="N70" s="5"/>
      <c r="O70" s="5"/>
      <c r="P70" s="5"/>
      <c r="Q70" s="5"/>
      <c r="R70" s="5"/>
    </row>
    <row r="71" spans="1:18" ht="14.25">
      <c r="A71" s="22"/>
      <c r="B71" s="22"/>
      <c r="C71" s="21"/>
      <c r="D71" s="22"/>
      <c r="E71" s="34"/>
      <c r="F71" s="15"/>
      <c r="G71" s="15"/>
      <c r="H71" s="40"/>
      <c r="I71" s="22"/>
      <c r="J71" s="5"/>
      <c r="K71" s="5"/>
      <c r="L71" s="5"/>
      <c r="M71" s="5"/>
      <c r="N71" s="5"/>
      <c r="O71" s="5"/>
      <c r="P71" s="5"/>
      <c r="Q71" s="5"/>
      <c r="R71" s="5"/>
    </row>
    <row r="72" spans="1:18" ht="14.25">
      <c r="A72" s="24" t="s">
        <v>111</v>
      </c>
      <c r="B72" s="5"/>
      <c r="C72" s="20"/>
      <c r="D72" s="5"/>
      <c r="E72" s="6"/>
      <c r="F72" s="5"/>
      <c r="G72" s="5"/>
      <c r="H72" s="22"/>
      <c r="I72" s="22"/>
      <c r="J72" s="5"/>
      <c r="K72" s="5"/>
      <c r="L72" s="5"/>
      <c r="M72" s="5"/>
      <c r="N72" s="5"/>
      <c r="O72" s="5"/>
      <c r="P72" s="5"/>
      <c r="Q72" s="5"/>
      <c r="R72" s="5"/>
    </row>
    <row r="73" spans="1:18" ht="14.25">
      <c r="A73" s="5"/>
      <c r="B73" s="5"/>
      <c r="C73" s="20"/>
      <c r="D73" s="5"/>
      <c r="E73" s="10" t="s">
        <v>58</v>
      </c>
      <c r="F73" s="10"/>
      <c r="G73" s="10"/>
      <c r="H73" s="10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4.25">
      <c r="A74" s="24"/>
      <c r="B74" s="5"/>
      <c r="C74" s="20"/>
      <c r="D74" s="5"/>
      <c r="E74" s="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4.25">
      <c r="A75" s="5"/>
      <c r="B75" s="5"/>
      <c r="C75" s="20"/>
      <c r="D75" s="5"/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4.25">
      <c r="A76" s="5"/>
      <c r="B76" s="5"/>
      <c r="C76" s="2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4.25">
      <c r="A77" s="5"/>
      <c r="B77" s="5"/>
      <c r="C77" s="2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4.25">
      <c r="A78" s="5"/>
      <c r="B78" s="5"/>
      <c r="C78" s="2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4.25">
      <c r="A79" s="5"/>
      <c r="B79" s="5"/>
      <c r="C79" s="2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4.25">
      <c r="A80" s="5"/>
      <c r="B80" s="5"/>
      <c r="C80" s="2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4.25">
      <c r="A81" s="5"/>
      <c r="B81" s="5"/>
      <c r="C81" s="2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4.25">
      <c r="A82" s="5"/>
      <c r="B82" s="5"/>
      <c r="C82" s="2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4.25">
      <c r="A83" s="5"/>
      <c r="B83" s="5"/>
      <c r="C83" s="2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4.25">
      <c r="A84" s="5"/>
      <c r="B84" s="5"/>
      <c r="C84" s="2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4.25">
      <c r="A85" s="5"/>
      <c r="B85" s="5"/>
      <c r="C85" s="2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3:8" ht="15">
      <c r="C86" s="2"/>
      <c r="H86" s="1"/>
    </row>
    <row r="87" spans="3:8" ht="15">
      <c r="C87" s="2"/>
      <c r="H87" s="1"/>
    </row>
    <row r="88" spans="3:8" ht="15">
      <c r="C88" s="2"/>
      <c r="H88" s="1"/>
    </row>
    <row r="89" spans="3:8" ht="15">
      <c r="C89" s="2"/>
      <c r="H89" s="1"/>
    </row>
    <row r="90" spans="3:8" ht="15">
      <c r="C90" s="2"/>
      <c r="H90" s="1"/>
    </row>
    <row r="91" spans="3:8" ht="15">
      <c r="C91" s="2"/>
      <c r="H91" s="1"/>
    </row>
    <row r="92" spans="3:8" ht="15">
      <c r="C92" s="2"/>
      <c r="H92" s="1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</sheetData>
  <printOptions/>
  <pageMargins left="0.5" right="0.25" top="0.75" bottom="0.5" header="0" footer="0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9"/>
  <sheetViews>
    <sheetView workbookViewId="0" topLeftCell="A1">
      <selection activeCell="A18" sqref="A18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5.00390625" style="0" customWidth="1"/>
    <col min="5" max="6" width="18.7109375" style="0" customWidth="1"/>
    <col min="7" max="8" width="16.7109375" style="0" customWidth="1"/>
  </cols>
  <sheetData>
    <row r="1" spans="1:26" ht="14.25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>
      <c r="A2" s="3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>
      <c r="A3" s="5"/>
      <c r="B3" s="5"/>
      <c r="C3" s="5"/>
      <c r="D3" s="5"/>
      <c r="E3" s="6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>
      <c r="A4" s="3" t="s">
        <v>23</v>
      </c>
      <c r="B4" s="7"/>
      <c r="C4" s="7"/>
      <c r="D4" s="5"/>
      <c r="E4" s="5"/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>
      <c r="A5" s="5"/>
      <c r="B5" s="5"/>
      <c r="C5" s="5"/>
      <c r="D5" s="5"/>
      <c r="E5" s="5"/>
      <c r="F5" s="5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>
      <c r="A6" s="5"/>
      <c r="B6" s="5"/>
      <c r="C6" s="5"/>
      <c r="D6" s="5"/>
      <c r="E6" s="8" t="s">
        <v>24</v>
      </c>
      <c r="F6" s="8" t="s">
        <v>24</v>
      </c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>
      <c r="A7" s="5"/>
      <c r="B7" s="5"/>
      <c r="C7" s="5"/>
      <c r="D7" s="5"/>
      <c r="E7" s="8" t="s">
        <v>25</v>
      </c>
      <c r="F7" s="8" t="s">
        <v>2</v>
      </c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>
      <c r="A8" s="5"/>
      <c r="B8" s="5"/>
      <c r="C8" s="5"/>
      <c r="D8" s="5"/>
      <c r="E8" s="8" t="s">
        <v>26</v>
      </c>
      <c r="F8" s="8" t="s">
        <v>27</v>
      </c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>
      <c r="A9" s="5"/>
      <c r="B9" s="5"/>
      <c r="C9" s="5"/>
      <c r="D9" s="5"/>
      <c r="E9" s="8" t="s">
        <v>106</v>
      </c>
      <c r="F9" s="8" t="s">
        <v>28</v>
      </c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>
      <c r="A10" s="5"/>
      <c r="B10" s="5"/>
      <c r="C10" s="5"/>
      <c r="D10" s="5"/>
      <c r="E10" s="9">
        <v>36433</v>
      </c>
      <c r="F10" s="9">
        <v>36160</v>
      </c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thickBot="1">
      <c r="A11" s="5"/>
      <c r="B11" s="5"/>
      <c r="C11" s="5"/>
      <c r="D11" s="5"/>
      <c r="E11" s="23" t="s">
        <v>66</v>
      </c>
      <c r="F11" s="23" t="s">
        <v>65</v>
      </c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thickTop="1">
      <c r="A12" s="5"/>
      <c r="B12" s="5"/>
      <c r="C12" s="5"/>
      <c r="D12" s="5"/>
      <c r="E12" s="8"/>
      <c r="F12" s="8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>
      <c r="A13" s="5"/>
      <c r="B13" s="5"/>
      <c r="C13" s="5"/>
      <c r="D13" s="5"/>
      <c r="E13" s="5"/>
      <c r="F13" s="5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>
      <c r="A14" s="5"/>
      <c r="B14" s="5">
        <v>1</v>
      </c>
      <c r="C14" s="5"/>
      <c r="D14" s="5" t="s">
        <v>29</v>
      </c>
      <c r="E14" s="10">
        <v>93673748</v>
      </c>
      <c r="F14" s="10">
        <v>94999976</v>
      </c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>
      <c r="A15" s="5"/>
      <c r="B15" s="5">
        <v>2</v>
      </c>
      <c r="C15" s="5"/>
      <c r="D15" s="5" t="s">
        <v>30</v>
      </c>
      <c r="E15" s="10">
        <v>2</v>
      </c>
      <c r="F15" s="10">
        <v>2</v>
      </c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>
      <c r="A16" s="5"/>
      <c r="B16" s="5">
        <v>3</v>
      </c>
      <c r="C16" s="5"/>
      <c r="D16" s="5" t="s">
        <v>31</v>
      </c>
      <c r="E16" s="10">
        <v>0</v>
      </c>
      <c r="F16" s="10">
        <v>0</v>
      </c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>
      <c r="A17" s="5"/>
      <c r="B17" s="5">
        <v>4</v>
      </c>
      <c r="C17" s="5"/>
      <c r="D17" s="5" t="s">
        <v>32</v>
      </c>
      <c r="E17" s="10">
        <v>56587745</v>
      </c>
      <c r="F17" s="10">
        <v>55821717</v>
      </c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>
      <c r="A18" s="5"/>
      <c r="B18" s="5"/>
      <c r="C18" s="5"/>
      <c r="D18" s="5"/>
      <c r="E18" s="10"/>
      <c r="F18" s="10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>
      <c r="A19" s="5"/>
      <c r="B19" s="5"/>
      <c r="C19" s="5"/>
      <c r="D19" s="5"/>
      <c r="E19" s="10"/>
      <c r="F19" s="10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>
      <c r="A20" s="5"/>
      <c r="B20" s="5">
        <v>5</v>
      </c>
      <c r="C20" s="5"/>
      <c r="D20" s="7" t="s">
        <v>33</v>
      </c>
      <c r="E20" s="10"/>
      <c r="F20" s="10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>
      <c r="A21" s="5"/>
      <c r="B21" s="5"/>
      <c r="C21" s="5"/>
      <c r="D21" s="5" t="s">
        <v>34</v>
      </c>
      <c r="E21" s="11">
        <v>19012516</v>
      </c>
      <c r="F21" s="11">
        <v>21832440</v>
      </c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>
      <c r="A22" s="5"/>
      <c r="B22" s="5"/>
      <c r="C22" s="5"/>
      <c r="D22" s="5" t="s">
        <v>35</v>
      </c>
      <c r="E22" s="12">
        <v>28414960</v>
      </c>
      <c r="F22" s="12">
        <v>32840895</v>
      </c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>
      <c r="A23" s="5"/>
      <c r="B23" s="5"/>
      <c r="C23" s="5"/>
      <c r="D23" s="5" t="s">
        <v>36</v>
      </c>
      <c r="E23" s="12">
        <v>0</v>
      </c>
      <c r="F23" s="12">
        <v>0</v>
      </c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>
      <c r="A24" s="5"/>
      <c r="B24" s="5"/>
      <c r="C24" s="5"/>
      <c r="D24" s="5" t="s">
        <v>37</v>
      </c>
      <c r="E24" s="12">
        <v>707394</v>
      </c>
      <c r="F24" s="12">
        <v>817194</v>
      </c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>
      <c r="A25" s="5"/>
      <c r="B25" s="5"/>
      <c r="C25" s="5"/>
      <c r="D25" s="5" t="s">
        <v>75</v>
      </c>
      <c r="E25" s="12">
        <v>15052787</v>
      </c>
      <c r="F25" s="12">
        <v>12970712</v>
      </c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>
      <c r="A26" s="5"/>
      <c r="B26" s="5"/>
      <c r="C26" s="5"/>
      <c r="D26" s="5" t="s">
        <v>39</v>
      </c>
      <c r="E26" s="12">
        <v>3145817</v>
      </c>
      <c r="F26" s="12">
        <v>2972747</v>
      </c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thickBot="1">
      <c r="A27" s="5"/>
      <c r="B27" s="5"/>
      <c r="C27" s="5"/>
      <c r="D27" s="5"/>
      <c r="E27" s="14">
        <f>SUM(E21:E26)</f>
        <v>66333474</v>
      </c>
      <c r="F27" s="14">
        <f>SUM(F21:F26)</f>
        <v>71433988</v>
      </c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Top="1">
      <c r="A28" s="5"/>
      <c r="B28" s="5"/>
      <c r="C28" s="5"/>
      <c r="D28" s="5"/>
      <c r="E28" s="13"/>
      <c r="F28" s="13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>
      <c r="A29" s="5"/>
      <c r="B29" s="5"/>
      <c r="C29" s="5"/>
      <c r="D29" s="5"/>
      <c r="E29" s="12"/>
      <c r="F29" s="12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>
      <c r="A30" s="5"/>
      <c r="B30" s="5">
        <v>6</v>
      </c>
      <c r="C30" s="5"/>
      <c r="D30" s="7" t="s">
        <v>40</v>
      </c>
      <c r="E30" s="12"/>
      <c r="F30" s="12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>
      <c r="A31" s="5"/>
      <c r="B31" s="5"/>
      <c r="C31" s="5"/>
      <c r="D31" s="5" t="s">
        <v>41</v>
      </c>
      <c r="E31" s="12">
        <v>88907380</v>
      </c>
      <c r="F31" s="12">
        <v>93996280</v>
      </c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>
      <c r="A32" s="5"/>
      <c r="B32" s="5"/>
      <c r="C32" s="5"/>
      <c r="D32" s="5" t="s">
        <v>42</v>
      </c>
      <c r="E32" s="12">
        <v>14882997</v>
      </c>
      <c r="F32" s="12">
        <v>15889692</v>
      </c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>
      <c r="A33" s="5"/>
      <c r="B33" s="5"/>
      <c r="C33" s="5"/>
      <c r="D33" s="5" t="s">
        <v>43</v>
      </c>
      <c r="E33" s="12">
        <v>7072830</v>
      </c>
      <c r="F33" s="12">
        <v>8036058</v>
      </c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>
      <c r="A34" s="5"/>
      <c r="B34" s="5"/>
      <c r="C34" s="5"/>
      <c r="D34" s="5" t="s">
        <v>44</v>
      </c>
      <c r="E34" s="12">
        <v>2742527</v>
      </c>
      <c r="F34" s="12">
        <v>888530</v>
      </c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>
      <c r="A35" s="5"/>
      <c r="B35" s="5"/>
      <c r="C35" s="5"/>
      <c r="D35" s="5" t="s">
        <v>38</v>
      </c>
      <c r="E35" s="12">
        <v>0</v>
      </c>
      <c r="F35" s="12">
        <v>0</v>
      </c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thickBot="1">
      <c r="A36" s="5"/>
      <c r="B36" s="5"/>
      <c r="C36" s="5"/>
      <c r="D36" s="5"/>
      <c r="E36" s="14">
        <f>SUM(E31:E35)</f>
        <v>113605734</v>
      </c>
      <c r="F36" s="14">
        <f>SUM(F31:F35)</f>
        <v>118810560</v>
      </c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thickTop="1">
      <c r="A37" s="5"/>
      <c r="B37" s="5"/>
      <c r="C37" s="5"/>
      <c r="D37" s="5"/>
      <c r="E37" s="15"/>
      <c r="F37" s="10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>
      <c r="A38" s="5"/>
      <c r="B38" s="5">
        <v>7</v>
      </c>
      <c r="C38" s="5"/>
      <c r="D38" s="5" t="s">
        <v>45</v>
      </c>
      <c r="E38" s="10">
        <f>E27-E36</f>
        <v>-47272260</v>
      </c>
      <c r="F38" s="10">
        <f>F27-F36</f>
        <v>-47376572</v>
      </c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>
      <c r="A39" s="5"/>
      <c r="B39" s="5"/>
      <c r="C39" s="5"/>
      <c r="D39" s="5"/>
      <c r="E39" s="16"/>
      <c r="F39" s="16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>
      <c r="A40" s="5"/>
      <c r="B40" s="5"/>
      <c r="C40" s="5"/>
      <c r="D40" s="5"/>
      <c r="E40" s="10"/>
      <c r="F40" s="10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>
      <c r="A41" s="5"/>
      <c r="B41" s="5"/>
      <c r="C41" s="5"/>
      <c r="D41" s="5"/>
      <c r="E41" s="10">
        <f>E14+E17+E38</f>
        <v>102989233</v>
      </c>
      <c r="F41" s="10">
        <f>F14+F17+F38</f>
        <v>103445121</v>
      </c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>
      <c r="A42" s="5"/>
      <c r="B42" s="5"/>
      <c r="C42" s="5"/>
      <c r="D42" s="5"/>
      <c r="E42" s="16"/>
      <c r="F42" s="16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>
      <c r="A43" s="5"/>
      <c r="B43" s="5"/>
      <c r="C43" s="5"/>
      <c r="D43" s="5"/>
      <c r="E43" s="15"/>
      <c r="F43" s="15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>
      <c r="A44" s="5"/>
      <c r="B44" s="5">
        <v>8</v>
      </c>
      <c r="C44" s="5"/>
      <c r="D44" s="7" t="s">
        <v>46</v>
      </c>
      <c r="E44" s="10"/>
      <c r="F44" s="10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>
      <c r="A45" s="5"/>
      <c r="B45" s="5"/>
      <c r="C45" s="5"/>
      <c r="D45" s="5" t="s">
        <v>47</v>
      </c>
      <c r="E45" s="10">
        <v>53732104</v>
      </c>
      <c r="F45" s="10">
        <v>53732104</v>
      </c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>
      <c r="A46" s="5"/>
      <c r="B46" s="5"/>
      <c r="C46" s="5"/>
      <c r="D46" s="7" t="s">
        <v>48</v>
      </c>
      <c r="E46" s="10"/>
      <c r="F46" s="10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>
      <c r="A47" s="5"/>
      <c r="B47" s="5"/>
      <c r="C47" s="5"/>
      <c r="D47" s="5" t="s">
        <v>49</v>
      </c>
      <c r="E47" s="10">
        <v>114702694</v>
      </c>
      <c r="F47" s="10">
        <v>114702694</v>
      </c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>
      <c r="A48" s="5"/>
      <c r="B48" s="5"/>
      <c r="C48" s="5"/>
      <c r="D48" s="5" t="s">
        <v>50</v>
      </c>
      <c r="E48" s="10">
        <v>0</v>
      </c>
      <c r="F48" s="10">
        <v>0</v>
      </c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>
      <c r="A49" s="5"/>
      <c r="B49" s="5"/>
      <c r="C49" s="5"/>
      <c r="D49" s="5" t="s">
        <v>67</v>
      </c>
      <c r="E49" s="10">
        <v>0</v>
      </c>
      <c r="F49" s="10">
        <v>0</v>
      </c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>
      <c r="A50" s="5"/>
      <c r="B50" s="5"/>
      <c r="C50" s="5"/>
      <c r="D50" s="5" t="s">
        <v>51</v>
      </c>
      <c r="E50" s="10">
        <v>0</v>
      </c>
      <c r="F50" s="10">
        <v>0</v>
      </c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>
      <c r="A51" s="5"/>
      <c r="B51" s="5"/>
      <c r="C51" s="5"/>
      <c r="D51" s="5" t="s">
        <v>52</v>
      </c>
      <c r="E51" s="10">
        <v>-76116680</v>
      </c>
      <c r="F51" s="10">
        <v>-69432077</v>
      </c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>
      <c r="A52" s="5"/>
      <c r="B52" s="5"/>
      <c r="C52" s="5"/>
      <c r="D52" s="5" t="s">
        <v>68</v>
      </c>
      <c r="E52" s="10">
        <v>0</v>
      </c>
      <c r="F52" s="10">
        <v>0</v>
      </c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>
      <c r="A53" s="5"/>
      <c r="B53" s="5"/>
      <c r="C53" s="5"/>
      <c r="D53" s="5"/>
      <c r="E53" s="10"/>
      <c r="F53" s="10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>
      <c r="A54" s="5"/>
      <c r="B54" s="5"/>
      <c r="C54" s="5"/>
      <c r="D54" s="5"/>
      <c r="E54" s="17">
        <f>SUM(E45:E52)</f>
        <v>92318118</v>
      </c>
      <c r="F54" s="17">
        <f>SUM(F45:F52)</f>
        <v>99002721</v>
      </c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>
      <c r="A55" s="5"/>
      <c r="B55" s="5"/>
      <c r="C55" s="5"/>
      <c r="D55" s="5"/>
      <c r="E55" s="16"/>
      <c r="F55" s="16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>
      <c r="A56" s="5"/>
      <c r="B56" s="5"/>
      <c r="C56" s="5"/>
      <c r="D56" s="5"/>
      <c r="E56" s="10"/>
      <c r="F56" s="10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>
      <c r="A57" s="5"/>
      <c r="B57" s="5">
        <v>9</v>
      </c>
      <c r="C57" s="5"/>
      <c r="D57" s="5" t="s">
        <v>53</v>
      </c>
      <c r="E57" s="10">
        <v>0</v>
      </c>
      <c r="F57" s="10">
        <v>0</v>
      </c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>
      <c r="A58" s="5"/>
      <c r="B58" s="5">
        <v>10</v>
      </c>
      <c r="C58" s="5"/>
      <c r="D58" s="5" t="s">
        <v>54</v>
      </c>
      <c r="E58" s="10">
        <f>9256117-132166</f>
        <v>9123951</v>
      </c>
      <c r="F58" s="10">
        <v>3027402</v>
      </c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>
      <c r="A59" s="5"/>
      <c r="B59" s="5">
        <v>11</v>
      </c>
      <c r="C59" s="5"/>
      <c r="D59" s="5" t="s">
        <v>102</v>
      </c>
      <c r="E59" s="10">
        <f>1415000+132166</f>
        <v>1547166</v>
      </c>
      <c r="F59" s="10">
        <v>1415000</v>
      </c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>
      <c r="A60" s="5"/>
      <c r="B60" s="5"/>
      <c r="C60" s="5"/>
      <c r="D60" s="5"/>
      <c r="E60" s="10"/>
      <c r="F60" s="10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>
      <c r="A61" s="5"/>
      <c r="B61" s="5"/>
      <c r="C61" s="5"/>
      <c r="D61" s="5"/>
      <c r="E61" s="10"/>
      <c r="F61" s="10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>
      <c r="A62" s="5"/>
      <c r="B62" s="5">
        <v>12</v>
      </c>
      <c r="C62" s="5"/>
      <c r="D62" s="5" t="s">
        <v>110</v>
      </c>
      <c r="E62" s="18">
        <v>0.66</v>
      </c>
      <c r="F62" s="18">
        <v>0.8</v>
      </c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>
      <c r="A63" s="5"/>
      <c r="B63" s="5"/>
      <c r="C63" s="5"/>
      <c r="D63" s="5"/>
      <c r="E63" s="10"/>
      <c r="F63" s="10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24" t="s">
        <v>104</v>
      </c>
      <c r="B64" s="4"/>
      <c r="C64" s="4"/>
      <c r="D64" s="4"/>
      <c r="E64" s="19"/>
      <c r="F64" s="1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</sheetData>
  <printOptions/>
  <pageMargins left="0.75" right="0.75" top="0.5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103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PERODUA</cp:lastModifiedBy>
  <cp:lastPrinted>1999-11-30T08:18:07Z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