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<sst xmlns="http://schemas.openxmlformats.org/spreadsheetml/2006/main" count="161" uniqueCount="125">
  <si>
    <t>CONSOLIDATED INCOME STATEMENT</t>
  </si>
  <si>
    <t>Turnover</t>
  </si>
  <si>
    <t>(a)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</si>
  <si>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</si>
  <si>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</si>
  <si>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</si>
  <si>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</si>
  <si>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</si>
  <si>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</si>
  <si>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</si>
  <si>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</t>
  </si>
  <si>
    <t>amortisation, exceptional</t>
  </si>
  <si>
    <t>items, income tax, minority</t>
  </si>
  <si>
    <t>interests and extraordinary</t>
  </si>
  <si>
    <t>items</t>
  </si>
  <si>
    <t>Less interest on borrowings</t>
  </si>
  <si>
    <t xml:space="preserve">Less depreciation and </t>
  </si>
  <si>
    <t>(d)</t>
  </si>
  <si>
    <t>Exceptional items</t>
  </si>
  <si>
    <t>(e)</t>
  </si>
  <si>
    <t>amortisation and exceptional</t>
  </si>
  <si>
    <t>items but before income tax,</t>
  </si>
  <si>
    <t>minority interests and</t>
  </si>
  <si>
    <t>extraordinary items</t>
  </si>
  <si>
    <t>(f)</t>
  </si>
  <si>
    <t>Share in the results of</t>
  </si>
  <si>
    <t>associated companies</t>
  </si>
  <si>
    <t>(g)</t>
  </si>
  <si>
    <t>Profit/(loss) before taxation,</t>
  </si>
  <si>
    <t>(h)</t>
  </si>
  <si>
    <t>(ii)</t>
  </si>
  <si>
    <t>(I)</t>
  </si>
  <si>
    <t>Profit/(loss) after taxation</t>
  </si>
  <si>
    <t>Less minority interests</t>
  </si>
  <si>
    <t>(i)</t>
  </si>
  <si>
    <t>(j)</t>
  </si>
  <si>
    <t>attributable to members of</t>
  </si>
  <si>
    <t>the company</t>
  </si>
  <si>
    <t>(k)</t>
  </si>
  <si>
    <t>Extraordinary items</t>
  </si>
  <si>
    <t>(iii)</t>
  </si>
  <si>
    <t>(l)</t>
  </si>
  <si>
    <t>and extraordinary items</t>
  </si>
  <si>
    <t>on 2(j) above after deducting</t>
  </si>
  <si>
    <t>ordinary shares - sen)</t>
  </si>
  <si>
    <t>Dividends per share (sen)</t>
  </si>
  <si>
    <t>Dividends Description</t>
  </si>
  <si>
    <t>interests</t>
  </si>
  <si>
    <t xml:space="preserve">before deducting minority </t>
  </si>
  <si>
    <t>INDIVIDUAL PERIOD</t>
  </si>
  <si>
    <t>CURRENT YEAR</t>
  </si>
  <si>
    <t>QUARTER</t>
  </si>
  <si>
    <t>PRECEDING</t>
  </si>
  <si>
    <t>YEAR</t>
  </si>
  <si>
    <t>TO DATE</t>
  </si>
  <si>
    <t>CUMULATIVE PERIOD</t>
  </si>
  <si>
    <t>CONSOLIDATED BALANCE SHEET</t>
  </si>
  <si>
    <t>AS AT END OF</t>
  </si>
  <si>
    <t>AS AT PRECEDING</t>
  </si>
  <si>
    <t>FINANCIAL YEAR END</t>
  </si>
  <si>
    <t>CURRENT QUARTER</t>
  </si>
  <si>
    <t>Fixed Assets</t>
  </si>
  <si>
    <t>Investment in Associated</t>
  </si>
  <si>
    <t>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</si>
  <si>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</si>
  <si>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</si>
  <si>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</si>
  <si>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</si>
  <si>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</si>
  <si>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Short Term Investments</t>
  </si>
  <si>
    <t>Current Liabilities</t>
  </si>
  <si>
    <t xml:space="preserve">     Short Term Borrowings</t>
  </si>
  <si>
    <t xml:space="preserve">     Other Creditors</t>
  </si>
  <si>
    <t xml:space="preserve">     Trade Creditors</t>
  </si>
  <si>
    <t xml:space="preserve">     Provision for Taxation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</si>
  <si>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</si>
  <si>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</si>
  <si>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</si>
  <si>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</si>
  <si>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</si>
  <si>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</si>
  <si>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</si>
  <si>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Minority Interests</t>
  </si>
  <si>
    <t>Long Term Borrowings</t>
  </si>
  <si>
    <t>Other Long Term Liabilities</t>
  </si>
  <si>
    <t>Net tangible assets</t>
  </si>
  <si>
    <t>per share (sen)</t>
  </si>
  <si>
    <t>The figures have not been audited.</t>
  </si>
  <si>
    <t xml:space="preserve"> QUARTER</t>
  </si>
  <si>
    <t>CORRESPONDING</t>
  </si>
  <si>
    <t>amortisation</t>
  </si>
  <si>
    <t>dividends, if any…………..</t>
  </si>
  <si>
    <t>30/04/1999</t>
  </si>
  <si>
    <t>Basic (based on 19,800,000</t>
  </si>
  <si>
    <t>Fully diluted (based on 19,800,000</t>
  </si>
  <si>
    <t>Capital Work-In-Progress</t>
  </si>
  <si>
    <t xml:space="preserve">     Others Debtors,deposit &amp; </t>
  </si>
  <si>
    <t xml:space="preserve">     Cash &amp; Bank Balance</t>
  </si>
  <si>
    <t xml:space="preserve">     Others </t>
  </si>
  <si>
    <t>TOTAL</t>
  </si>
  <si>
    <t>Net Current Assets/</t>
  </si>
  <si>
    <t>(Current Liabilities)</t>
  </si>
  <si>
    <t xml:space="preserve">     Retained Loss</t>
  </si>
  <si>
    <t>any provision for preference</t>
  </si>
  <si>
    <t>HAI MING HOLDINGS BERHAD &amp; GROUP OF COMPANIES</t>
  </si>
  <si>
    <t>Operating profit/(loss) after</t>
  </si>
  <si>
    <t>Earnings/(Loss) per share based</t>
  </si>
  <si>
    <t xml:space="preserve">     Others</t>
  </si>
  <si>
    <t>PERIOD</t>
  </si>
  <si>
    <t xml:space="preserve">              prepayment</t>
  </si>
  <si>
    <t xml:space="preserve">       -  Exchange fluctuation reserve</t>
  </si>
  <si>
    <t>Taxation</t>
  </si>
  <si>
    <t>RM'000</t>
  </si>
  <si>
    <t>Quarterly report on consolidated results for the financial period ended 31/10/1999</t>
  </si>
  <si>
    <t>Aug - Oct 99</t>
  </si>
  <si>
    <t>May - Oct 99</t>
  </si>
  <si>
    <t>May - Oct 98</t>
  </si>
  <si>
    <t>chk</t>
  </si>
  <si>
    <t>9 to 12</t>
  </si>
  <si>
    <t>1 to 5 + 8</t>
  </si>
  <si>
    <t>31/10/1999</t>
  </si>
  <si>
    <t>Aug - Oct 98</t>
  </si>
  <si>
    <t>Net tangible assets per share (RM)</t>
  </si>
  <si>
    <t>AS AT END OF CURRENT QUARTER</t>
  </si>
  <si>
    <t>AS AT PRECEDING FINANCIAL YEAR END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</si>
</sst>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left"/>
    </xf>
    <xf numFmtId="17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73" fontId="7" fillId="2" borderId="10" xfId="15" applyNumberFormat="1" applyFont="1" applyFill="1" applyBorder="1" applyAlignment="1">
      <alignment horizontal="center"/>
    </xf>
    <xf numFmtId="173" fontId="0" fillId="0" borderId="11" xfId="15" applyNumberFormat="1" applyBorder="1" applyAlignment="1">
      <alignment horizontal="center"/>
    </xf>
    <xf numFmtId="173" fontId="0" fillId="0" borderId="12" xfId="15" applyNumberFormat="1" applyBorder="1" applyAlignment="1">
      <alignment horizontal="center"/>
    </xf>
    <xf numFmtId="173" fontId="0" fillId="0" borderId="13" xfId="15" applyNumberFormat="1" applyBorder="1" applyAlignment="1">
      <alignment horizontal="center"/>
    </xf>
    <xf numFmtId="173" fontId="0" fillId="0" borderId="10" xfId="15" applyNumberFormat="1" applyBorder="1" applyAlignment="1">
      <alignment horizontal="center"/>
    </xf>
    <xf numFmtId="173" fontId="0" fillId="0" borderId="14" xfId="15" applyNumberFormat="1" applyBorder="1" applyAlignment="1">
      <alignment horizontal="center"/>
    </xf>
    <xf numFmtId="173" fontId="0" fillId="0" borderId="15" xfId="15" applyNumberFormat="1" applyBorder="1" applyAlignment="1">
      <alignment horizontal="center"/>
    </xf>
    <xf numFmtId="173" fontId="5" fillId="0" borderId="5" xfId="15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73" fontId="4" fillId="2" borderId="16" xfId="15" applyNumberFormat="1" applyFont="1" applyFill="1" applyBorder="1" applyAlignment="1">
      <alignment horizontal="center"/>
    </xf>
    <xf numFmtId="173" fontId="4" fillId="2" borderId="17" xfId="15" applyNumberFormat="1" applyFont="1" applyFill="1" applyBorder="1" applyAlignment="1">
      <alignment horizontal="center"/>
    </xf>
    <xf numFmtId="173" fontId="4" fillId="2" borderId="18" xfId="15" applyNumberFormat="1" applyFont="1" applyFill="1" applyBorder="1" applyAlignment="1">
      <alignment horizontal="center"/>
    </xf>
    <xf numFmtId="173" fontId="7" fillId="2" borderId="16" xfId="15" applyNumberFormat="1" applyFont="1" applyFill="1" applyBorder="1" applyAlignment="1">
      <alignment horizontal="center"/>
    </xf>
    <xf numFmtId="173" fontId="7" fillId="2" borderId="17" xfId="15" applyNumberFormat="1" applyFont="1" applyFill="1" applyBorder="1" applyAlignment="1">
      <alignment horizontal="center"/>
    </xf>
    <xf numFmtId="173" fontId="7" fillId="2" borderId="18" xfId="15" applyNumberFormat="1" applyFont="1" applyFill="1" applyBorder="1" applyAlignment="1">
      <alignment horizontal="center"/>
    </xf>
    <xf numFmtId="173" fontId="0" fillId="0" borderId="9" xfId="15" applyNumberFormat="1" applyBorder="1" applyAlignment="1">
      <alignment horizontal="center"/>
    </xf>
    <xf numFmtId="173" fontId="0" fillId="0" borderId="4" xfId="15" applyNumberFormat="1" applyBorder="1" applyAlignment="1">
      <alignment horizontal="center"/>
    </xf>
    <xf numFmtId="173" fontId="0" fillId="0" borderId="5" xfId="15" applyNumberForma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9" xfId="15" applyNumberFormat="1" applyFont="1" applyBorder="1" applyAlignment="1">
      <alignment horizontal="center"/>
    </xf>
    <xf numFmtId="173" fontId="5" fillId="0" borderId="4" xfId="15" applyNumberFormat="1" applyFont="1" applyBorder="1" applyAlignment="1">
      <alignment horizontal="center"/>
    </xf>
    <xf numFmtId="173" fontId="7" fillId="2" borderId="14" xfId="15" applyNumberFormat="1" applyFont="1" applyFill="1" applyBorder="1" applyAlignment="1">
      <alignment horizontal="center"/>
    </xf>
    <xf numFmtId="173" fontId="7" fillId="2" borderId="15" xfId="15" applyNumberFormat="1" applyFont="1" applyFill="1" applyBorder="1" applyAlignment="1">
      <alignment horizontal="center"/>
    </xf>
    <xf numFmtId="173" fontId="4" fillId="2" borderId="10" xfId="15" applyNumberFormat="1" applyFont="1" applyFill="1" applyBorder="1" applyAlignment="1">
      <alignment horizontal="center"/>
    </xf>
    <xf numFmtId="173" fontId="4" fillId="2" borderId="14" xfId="15" applyNumberFormat="1" applyFont="1" applyFill="1" applyBorder="1" applyAlignment="1">
      <alignment horizontal="center"/>
    </xf>
    <xf numFmtId="173" fontId="4" fillId="2" borderId="15" xfId="15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3" fontId="0" fillId="2" borderId="3" xfId="15" applyNumberFormat="1" applyFill="1" applyBorder="1" applyAlignment="1">
      <alignment horizontal="center"/>
    </xf>
    <xf numFmtId="173" fontId="0" fillId="2" borderId="0" xfId="15" applyNumberFormat="1" applyFill="1" applyBorder="1" applyAlignment="1">
      <alignment horizontal="center"/>
    </xf>
    <xf numFmtId="173" fontId="0" fillId="2" borderId="1" xfId="15" applyNumberFormat="1" applyFill="1" applyBorder="1" applyAlignment="1">
      <alignment horizontal="center"/>
    </xf>
    <xf numFmtId="173" fontId="0" fillId="0" borderId="3" xfId="15" applyNumberFormat="1" applyFill="1" applyBorder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173" fontId="0" fillId="0" borderId="1" xfId="15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1" fontId="0" fillId="2" borderId="10" xfId="15" applyFill="1" applyBorder="1" applyAlignment="1">
      <alignment horizontal="center"/>
    </xf>
    <xf numFmtId="171" fontId="0" fillId="2" borderId="14" xfId="15" applyFill="1" applyBorder="1" applyAlignment="1">
      <alignment horizontal="center"/>
    </xf>
    <xf numFmtId="171" fontId="0" fillId="2" borderId="15" xfId="15" applyFill="1" applyBorder="1" applyAlignment="1">
      <alignment horizontal="center"/>
    </xf>
    <xf numFmtId="173" fontId="0" fillId="2" borderId="10" xfId="15" applyNumberFormat="1" applyFill="1" applyBorder="1" applyAlignment="1">
      <alignment horizontal="center"/>
    </xf>
    <xf numFmtId="173" fontId="0" fillId="2" borderId="15" xfId="15" applyNumberFormat="1" applyFill="1" applyBorder="1" applyAlignment="1">
      <alignment horizontal="center"/>
    </xf>
    <xf numFmtId="173" fontId="5" fillId="0" borderId="11" xfId="15" applyNumberFormat="1" applyFont="1" applyBorder="1" applyAlignment="1">
      <alignment horizontal="center"/>
    </xf>
    <xf numFmtId="173" fontId="5" fillId="0" borderId="13" xfId="15" applyNumberFormat="1" applyFont="1" applyBorder="1" applyAlignment="1">
      <alignment horizontal="center"/>
    </xf>
    <xf numFmtId="173" fontId="5" fillId="0" borderId="10" xfId="15" applyNumberFormat="1" applyFont="1" applyBorder="1" applyAlignment="1">
      <alignment horizontal="center"/>
    </xf>
    <xf numFmtId="173" fontId="5" fillId="0" borderId="15" xfId="15" applyNumberFormat="1" applyFont="1" applyBorder="1" applyAlignment="1">
      <alignment horizontal="center"/>
    </xf>
    <xf numFmtId="173" fontId="5" fillId="2" borderId="3" xfId="15" applyNumberFormat="1" applyFont="1" applyFill="1" applyBorder="1" applyAlignment="1">
      <alignment horizontal="center"/>
    </xf>
    <xf numFmtId="173" fontId="5" fillId="2" borderId="1" xfId="15" applyNumberFormat="1" applyFont="1" applyFill="1" applyBorder="1" applyAlignment="1">
      <alignment horizontal="center"/>
    </xf>
    <xf numFmtId="173" fontId="5" fillId="0" borderId="12" xfId="15" applyNumberFormat="1" applyFont="1" applyBorder="1" applyAlignment="1">
      <alignment horizontal="center"/>
    </xf>
    <xf numFmtId="171" fontId="5" fillId="2" borderId="10" xfId="15" applyNumberFormat="1" applyFont="1" applyFill="1" applyBorder="1" applyAlignment="1">
      <alignment horizontal="center"/>
    </xf>
    <xf numFmtId="171" fontId="5" fillId="2" borderId="15" xfId="15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73" fontId="5" fillId="0" borderId="14" xfId="15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73" fontId="0" fillId="0" borderId="19" xfId="15" applyNumberFormat="1" applyBorder="1" applyAlignment="1">
      <alignment horizontal="center"/>
    </xf>
    <xf numFmtId="173" fontId="0" fillId="0" borderId="20" xfId="15" applyNumberFormat="1" applyBorder="1" applyAlignment="1">
      <alignment horizontal="center"/>
    </xf>
    <xf numFmtId="173" fontId="0" fillId="0" borderId="21" xfId="15" applyNumberFormat="1" applyBorder="1" applyAlignment="1">
      <alignment horizontal="center"/>
    </xf>
    <xf numFmtId="173" fontId="5" fillId="0" borderId="19" xfId="15" applyNumberFormat="1" applyFont="1" applyBorder="1" applyAlignment="1">
      <alignment horizontal="center"/>
    </xf>
    <xf numFmtId="173" fontId="5" fillId="0" borderId="20" xfId="15" applyNumberFormat="1" applyFont="1" applyBorder="1" applyAlignment="1">
      <alignment horizontal="center"/>
    </xf>
    <xf numFmtId="173" fontId="5" fillId="0" borderId="21" xfId="15" applyNumberFormat="1" applyFont="1" applyBorder="1" applyAlignment="1">
      <alignment horizontal="center"/>
    </xf>
    <xf numFmtId="173" fontId="0" fillId="0" borderId="9" xfId="15" applyNumberFormat="1" applyFont="1" applyBorder="1" applyAlignment="1">
      <alignment horizontal="center"/>
    </xf>
    <xf numFmtId="173" fontId="0" fillId="0" borderId="19" xfId="15" applyNumberFormat="1" applyFont="1" applyBorder="1" applyAlignment="1">
      <alignment horizontal="center"/>
    </xf>
    <xf numFmtId="173" fontId="0" fillId="0" borderId="20" xfId="15" applyNumberFormat="1" applyFont="1" applyBorder="1" applyAlignment="1">
      <alignment horizontal="center"/>
    </xf>
    <xf numFmtId="173" fontId="0" fillId="0" borderId="21" xfId="15" applyNumberFormat="1" applyFont="1" applyBorder="1" applyAlignment="1">
      <alignment horizontal="center"/>
    </xf>
    <xf numFmtId="171" fontId="0" fillId="2" borderId="10" xfId="15" applyNumberFormat="1" applyFill="1" applyBorder="1" applyAlignment="1">
      <alignment horizontal="center"/>
    </xf>
    <xf numFmtId="173" fontId="0" fillId="2" borderId="14" xfId="15" applyNumberFormat="1" applyFill="1" applyBorder="1" applyAlignment="1">
      <alignment horizontal="center"/>
    </xf>
    <xf numFmtId="173" fontId="5" fillId="2" borderId="14" xfId="15" applyNumberFormat="1" applyFont="1" applyFill="1" applyBorder="1" applyAlignment="1">
      <alignment horizontal="center"/>
    </xf>
    <xf numFmtId="173" fontId="5" fillId="2" borderId="15" xfId="15" applyNumberFormat="1" applyFont="1" applyFill="1" applyBorder="1" applyAlignment="1">
      <alignment horizontal="center"/>
    </xf>
    <xf numFmtId="173" fontId="0" fillId="0" borderId="10" xfId="15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171" fontId="0" fillId="0" borderId="10" xfId="15" applyFill="1" applyBorder="1" applyAlignment="1">
      <alignment horizontal="center"/>
    </xf>
    <xf numFmtId="171" fontId="0" fillId="0" borderId="14" xfId="15" applyFill="1" applyBorder="1" applyAlignment="1">
      <alignment horizontal="center"/>
    </xf>
    <xf numFmtId="171" fontId="0" fillId="0" borderId="15" xfId="15" applyFill="1" applyBorder="1" applyAlignment="1">
      <alignment horizontal="center"/>
    </xf>
    <xf numFmtId="171" fontId="0" fillId="0" borderId="12" xfId="15" applyFill="1" applyBorder="1" applyAlignment="1">
      <alignment horizontal="center"/>
    </xf>
    <xf numFmtId="171" fontId="0" fillId="0" borderId="13" xfId="15" applyFill="1" applyBorder="1" applyAlignment="1">
      <alignment horizontal="center"/>
    </xf>
    <xf numFmtId="171" fontId="0" fillId="0" borderId="11" xfId="15" applyFont="1" applyFill="1" applyBorder="1" applyAlignment="1">
      <alignment horizontal="center"/>
    </xf>
    <xf numFmtId="171" fontId="0" fillId="0" borderId="9" xfId="15" applyNumberFormat="1" applyBorder="1" applyAlignment="1">
      <alignment horizontal="center"/>
    </xf>
    <xf numFmtId="171" fontId="0" fillId="0" borderId="4" xfId="15" applyNumberFormat="1" applyBorder="1" applyAlignment="1">
      <alignment horizontal="center"/>
    </xf>
    <xf numFmtId="171" fontId="0" fillId="0" borderId="5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3"/>
  <sheetViews>
    <sheetView showGridLines="0" tabSelected="1" zoomScale="75" zoomScaleNormal="75" workbookViewId="0" topLeftCell="A3">
      <selection activeCell="B32" sqref="B32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10.28125" style="0" customWidth="1"/>
    <col min="4" max="4" width="2.8515625" style="0" customWidth="1"/>
    <col min="5" max="5" width="20.00390625" style="0" customWidth="1"/>
    <col min="6" max="6" width="2.8515625" style="0" customWidth="1"/>
    <col min="7" max="7" width="3.421875" style="0" customWidth="1"/>
    <col min="8" max="8" width="2.8515625" style="0" customWidth="1"/>
    <col min="9" max="9" width="10.57421875" style="0" customWidth="1"/>
    <col min="11" max="11" width="7.7109375" style="0" customWidth="1"/>
    <col min="13" max="13" width="8.140625" style="0" customWidth="1"/>
    <col min="15" max="15" width="12.00390625" style="0" customWidth="1"/>
  </cols>
  <sheetData>
    <row r="1" ht="12.75">
      <c r="B1" s="20" t="s">
        <v>104</v>
      </c>
    </row>
    <row r="2" ht="12.75">
      <c r="B2" s="2" t="s">
        <v>113</v>
      </c>
    </row>
    <row r="3" ht="12.75">
      <c r="B3" t="s">
        <v>87</v>
      </c>
    </row>
    <row r="4" spans="4:5" ht="12" customHeight="1">
      <c r="D4" s="1"/>
      <c r="E4" s="18"/>
    </row>
    <row r="5" ht="6.75" customHeight="1"/>
    <row r="6" ht="12.75">
      <c r="B6" s="20" t="s">
        <v>0</v>
      </c>
    </row>
    <row r="7" ht="6" customHeight="1"/>
    <row r="8" spans="2:15" ht="12.75">
      <c r="B8" s="56"/>
      <c r="C8" s="71"/>
      <c r="D8" s="71"/>
      <c r="E8" s="57"/>
      <c r="F8" s="24" t="s">
        <v>49</v>
      </c>
      <c r="G8" s="24"/>
      <c r="H8" s="24"/>
      <c r="I8" s="24"/>
      <c r="J8" s="24"/>
      <c r="K8" s="24"/>
      <c r="L8" s="77" t="s">
        <v>55</v>
      </c>
      <c r="M8" s="24"/>
      <c r="N8" s="24"/>
      <c r="O8" s="78"/>
    </row>
    <row r="9" spans="2:15" ht="12.75">
      <c r="B9" s="33"/>
      <c r="C9" s="23"/>
      <c r="D9" s="23"/>
      <c r="E9" s="34"/>
      <c r="F9" s="56" t="s">
        <v>50</v>
      </c>
      <c r="G9" s="71"/>
      <c r="H9" s="71"/>
      <c r="I9" s="57"/>
      <c r="J9" s="56" t="s">
        <v>52</v>
      </c>
      <c r="K9" s="57"/>
      <c r="L9" s="56" t="s">
        <v>50</v>
      </c>
      <c r="M9" s="57"/>
      <c r="N9" s="79" t="s">
        <v>52</v>
      </c>
      <c r="O9" s="80"/>
    </row>
    <row r="10" spans="2:15" ht="12.75">
      <c r="B10" s="33"/>
      <c r="C10" s="23"/>
      <c r="D10" s="23"/>
      <c r="E10" s="34"/>
      <c r="F10" s="33" t="s">
        <v>51</v>
      </c>
      <c r="G10" s="23"/>
      <c r="H10" s="23"/>
      <c r="I10" s="34"/>
      <c r="J10" s="33" t="s">
        <v>53</v>
      </c>
      <c r="K10" s="34"/>
      <c r="L10" s="33" t="s">
        <v>54</v>
      </c>
      <c r="M10" s="34"/>
      <c r="N10" s="75" t="s">
        <v>53</v>
      </c>
      <c r="O10" s="76"/>
    </row>
    <row r="11" spans="2:15" ht="12.75">
      <c r="B11" s="33"/>
      <c r="C11" s="23"/>
      <c r="D11" s="23"/>
      <c r="E11" s="34"/>
      <c r="F11" s="33"/>
      <c r="G11" s="23"/>
      <c r="H11" s="23"/>
      <c r="I11" s="34"/>
      <c r="J11" s="33" t="s">
        <v>89</v>
      </c>
      <c r="K11" s="34"/>
      <c r="L11" s="33"/>
      <c r="M11" s="34"/>
      <c r="N11" s="75" t="s">
        <v>89</v>
      </c>
      <c r="O11" s="76"/>
    </row>
    <row r="12" spans="2:15" ht="12.75">
      <c r="B12" s="33"/>
      <c r="C12" s="23"/>
      <c r="D12" s="23"/>
      <c r="E12" s="34"/>
      <c r="F12" s="33"/>
      <c r="G12" s="23"/>
      <c r="H12" s="23"/>
      <c r="I12" s="34"/>
      <c r="J12" s="33" t="s">
        <v>88</v>
      </c>
      <c r="K12" s="34"/>
      <c r="L12" s="33"/>
      <c r="M12" s="34"/>
      <c r="N12" s="75" t="s">
        <v>108</v>
      </c>
      <c r="O12" s="76"/>
    </row>
    <row r="13" spans="2:15" ht="12.75">
      <c r="B13" s="33"/>
      <c r="C13" s="23"/>
      <c r="D13" s="23"/>
      <c r="E13" s="34"/>
      <c r="F13" s="33" t="s">
        <v>114</v>
      </c>
      <c r="G13" s="23"/>
      <c r="H13" s="23"/>
      <c r="I13" s="34"/>
      <c r="J13" s="33" t="s">
        <v>121</v>
      </c>
      <c r="K13" s="34"/>
      <c r="L13" s="33" t="s">
        <v>115</v>
      </c>
      <c r="M13" s="34"/>
      <c r="N13" s="75" t="s">
        <v>116</v>
      </c>
      <c r="O13" s="76"/>
    </row>
    <row r="14" spans="2:15" ht="7.5" customHeight="1">
      <c r="B14" s="33"/>
      <c r="C14" s="23"/>
      <c r="D14" s="23"/>
      <c r="E14" s="34"/>
      <c r="F14" s="33"/>
      <c r="G14" s="23"/>
      <c r="H14" s="23"/>
      <c r="I14" s="34"/>
      <c r="J14" s="91"/>
      <c r="K14" s="92"/>
      <c r="L14" s="6"/>
      <c r="M14" s="4"/>
      <c r="N14" s="137"/>
      <c r="O14" s="138"/>
    </row>
    <row r="15" spans="2:15" ht="12.75">
      <c r="B15" s="72"/>
      <c r="C15" s="73"/>
      <c r="D15" s="73"/>
      <c r="E15" s="74"/>
      <c r="F15" s="72" t="s">
        <v>112</v>
      </c>
      <c r="G15" s="73"/>
      <c r="H15" s="73"/>
      <c r="I15" s="74"/>
      <c r="J15" s="81" t="s">
        <v>112</v>
      </c>
      <c r="K15" s="82"/>
      <c r="L15" s="81" t="s">
        <v>112</v>
      </c>
      <c r="M15" s="82"/>
      <c r="N15" s="139" t="s">
        <v>112</v>
      </c>
      <c r="O15" s="84"/>
    </row>
    <row r="16" spans="2:15" ht="11.25" customHeight="1">
      <c r="B16" s="14">
        <v>1</v>
      </c>
      <c r="C16" s="56"/>
      <c r="D16" s="71"/>
      <c r="E16" s="57"/>
      <c r="F16" s="26"/>
      <c r="G16" s="27"/>
      <c r="H16" s="27"/>
      <c r="I16" s="28"/>
      <c r="J16" s="26"/>
      <c r="K16" s="28"/>
      <c r="L16" s="26"/>
      <c r="M16" s="28"/>
      <c r="N16" s="98"/>
      <c r="O16" s="99"/>
    </row>
    <row r="17" spans="2:15" ht="12.75">
      <c r="B17" s="15" t="s">
        <v>2</v>
      </c>
      <c r="C17" s="36" t="s">
        <v>1</v>
      </c>
      <c r="D17" s="36"/>
      <c r="E17" s="37"/>
      <c r="F17" s="136">
        <v>7502</v>
      </c>
      <c r="G17" s="30"/>
      <c r="H17" s="30"/>
      <c r="I17" s="31"/>
      <c r="J17" s="29">
        <v>0</v>
      </c>
      <c r="K17" s="31"/>
      <c r="L17" s="29">
        <v>25532</v>
      </c>
      <c r="M17" s="31"/>
      <c r="N17" s="100">
        <v>43978</v>
      </c>
      <c r="O17" s="101"/>
    </row>
    <row r="18" spans="2:15" ht="12.75">
      <c r="B18" s="5" t="s">
        <v>3</v>
      </c>
      <c r="C18" s="54" t="s">
        <v>4</v>
      </c>
      <c r="D18" s="54"/>
      <c r="E18" s="55"/>
      <c r="F18" s="44">
        <v>163</v>
      </c>
      <c r="G18" s="45"/>
      <c r="H18" s="45"/>
      <c r="I18" s="46"/>
      <c r="J18" s="44">
        <v>0</v>
      </c>
      <c r="K18" s="46"/>
      <c r="L18" s="44">
        <v>277</v>
      </c>
      <c r="M18" s="46"/>
      <c r="N18" s="64">
        <v>0</v>
      </c>
      <c r="O18" s="32"/>
    </row>
    <row r="19" spans="2:15" ht="12.75">
      <c r="B19" s="16" t="s">
        <v>5</v>
      </c>
      <c r="C19" s="107" t="s">
        <v>6</v>
      </c>
      <c r="D19" s="107"/>
      <c r="E19" s="108"/>
      <c r="F19" s="26"/>
      <c r="G19" s="27"/>
      <c r="H19" s="27"/>
      <c r="I19" s="28"/>
      <c r="J19" s="26"/>
      <c r="K19" s="28"/>
      <c r="L19" s="26"/>
      <c r="M19" s="28"/>
      <c r="N19" s="98"/>
      <c r="O19" s="99"/>
    </row>
    <row r="20" spans="2:15" ht="12.75">
      <c r="B20" s="15"/>
      <c r="C20" s="36" t="s">
        <v>7</v>
      </c>
      <c r="D20" s="36"/>
      <c r="E20" s="37"/>
      <c r="F20" s="29">
        <v>106</v>
      </c>
      <c r="G20" s="30"/>
      <c r="H20" s="30"/>
      <c r="I20" s="31"/>
      <c r="J20" s="29">
        <v>0</v>
      </c>
      <c r="K20" s="31"/>
      <c r="L20" s="29">
        <v>273</v>
      </c>
      <c r="M20" s="31"/>
      <c r="N20" s="100">
        <v>345</v>
      </c>
      <c r="O20" s="101"/>
    </row>
    <row r="21" spans="2:15" ht="11.25" customHeight="1">
      <c r="B21" s="16">
        <v>2</v>
      </c>
      <c r="C21" s="107" t="s">
        <v>8</v>
      </c>
      <c r="D21" s="107"/>
      <c r="E21" s="108"/>
      <c r="F21" s="26"/>
      <c r="G21" s="27"/>
      <c r="H21" s="27"/>
      <c r="I21" s="28"/>
      <c r="J21" s="26"/>
      <c r="K21" s="28"/>
      <c r="L21" s="26"/>
      <c r="M21" s="28"/>
      <c r="N21" s="98"/>
      <c r="O21" s="99"/>
    </row>
    <row r="22" spans="2:15" ht="12.75">
      <c r="B22" s="16" t="s">
        <v>2</v>
      </c>
      <c r="C22" s="12" t="s">
        <v>9</v>
      </c>
      <c r="D22" s="12"/>
      <c r="E22" s="13"/>
      <c r="F22" s="58"/>
      <c r="G22" s="59"/>
      <c r="H22" s="59"/>
      <c r="I22" s="60"/>
      <c r="J22" s="58"/>
      <c r="K22" s="60"/>
      <c r="L22" s="58"/>
      <c r="M22" s="60"/>
      <c r="N22" s="61"/>
      <c r="O22" s="63"/>
    </row>
    <row r="23" spans="2:15" ht="12.75">
      <c r="B23" s="16"/>
      <c r="C23" s="51" t="s">
        <v>10</v>
      </c>
      <c r="D23" s="51"/>
      <c r="E23" s="52"/>
      <c r="F23" s="58"/>
      <c r="G23" s="59"/>
      <c r="H23" s="59"/>
      <c r="I23" s="60"/>
      <c r="J23" s="58"/>
      <c r="K23" s="60"/>
      <c r="L23" s="58"/>
      <c r="M23" s="60"/>
      <c r="N23" s="61"/>
      <c r="O23" s="63"/>
    </row>
    <row r="24" spans="2:15" ht="12.75">
      <c r="B24" s="16"/>
      <c r="C24" s="51" t="s">
        <v>11</v>
      </c>
      <c r="D24" s="51"/>
      <c r="E24" s="52"/>
      <c r="F24" s="58">
        <v>-507</v>
      </c>
      <c r="G24" s="59"/>
      <c r="H24" s="59"/>
      <c r="I24" s="60"/>
      <c r="J24" s="58">
        <v>0</v>
      </c>
      <c r="K24" s="60"/>
      <c r="L24" s="58">
        <v>-542</v>
      </c>
      <c r="M24" s="60"/>
      <c r="N24" s="61">
        <v>2093</v>
      </c>
      <c r="O24" s="63"/>
    </row>
    <row r="25" spans="2:15" ht="12.75">
      <c r="B25" s="16"/>
      <c r="C25" s="51" t="s">
        <v>12</v>
      </c>
      <c r="D25" s="51"/>
      <c r="E25" s="52"/>
      <c r="F25" s="58"/>
      <c r="G25" s="59"/>
      <c r="H25" s="59"/>
      <c r="I25" s="60"/>
      <c r="J25" s="58"/>
      <c r="K25" s="60"/>
      <c r="L25" s="58"/>
      <c r="M25" s="60"/>
      <c r="N25" s="61"/>
      <c r="O25" s="63"/>
    </row>
    <row r="26" spans="2:15" ht="12.75">
      <c r="B26" s="16"/>
      <c r="C26" s="51" t="s">
        <v>13</v>
      </c>
      <c r="D26" s="51"/>
      <c r="E26" s="52"/>
      <c r="F26" s="58"/>
      <c r="G26" s="59"/>
      <c r="H26" s="59"/>
      <c r="I26" s="60"/>
      <c r="J26" s="58"/>
      <c r="K26" s="60"/>
      <c r="L26" s="58"/>
      <c r="M26" s="60"/>
      <c r="N26" s="61"/>
      <c r="O26" s="63"/>
    </row>
    <row r="27" spans="2:15" ht="12.75">
      <c r="B27" s="15"/>
      <c r="C27" s="36" t="s">
        <v>14</v>
      </c>
      <c r="D27" s="36"/>
      <c r="E27" s="37"/>
      <c r="F27" s="58"/>
      <c r="G27" s="59"/>
      <c r="H27" s="59"/>
      <c r="I27" s="60"/>
      <c r="J27" s="58"/>
      <c r="K27" s="60"/>
      <c r="L27" s="58"/>
      <c r="M27" s="60"/>
      <c r="N27" s="61"/>
      <c r="O27" s="63"/>
    </row>
    <row r="28" spans="2:15" ht="12.75">
      <c r="B28" s="5" t="s">
        <v>3</v>
      </c>
      <c r="C28" s="54" t="s">
        <v>15</v>
      </c>
      <c r="D28" s="54"/>
      <c r="E28" s="55"/>
      <c r="F28" s="44">
        <v>1073</v>
      </c>
      <c r="G28" s="45"/>
      <c r="H28" s="45"/>
      <c r="I28" s="46"/>
      <c r="J28" s="44">
        <v>0</v>
      </c>
      <c r="K28" s="46"/>
      <c r="L28" s="44">
        <v>2397</v>
      </c>
      <c r="M28" s="46"/>
      <c r="N28" s="64">
        <v>3784</v>
      </c>
      <c r="O28" s="32"/>
    </row>
    <row r="29" spans="2:15" ht="12.75">
      <c r="B29" s="16" t="s">
        <v>5</v>
      </c>
      <c r="C29" s="107" t="s">
        <v>16</v>
      </c>
      <c r="D29" s="107"/>
      <c r="E29" s="108"/>
      <c r="F29" s="58"/>
      <c r="G29" s="59"/>
      <c r="H29" s="59"/>
      <c r="I29" s="60"/>
      <c r="J29" s="58"/>
      <c r="K29" s="60"/>
      <c r="L29" s="58"/>
      <c r="M29" s="60"/>
      <c r="N29" s="61"/>
      <c r="O29" s="63"/>
    </row>
    <row r="30" spans="2:15" ht="12.75">
      <c r="B30" s="15"/>
      <c r="C30" s="36" t="s">
        <v>90</v>
      </c>
      <c r="D30" s="36"/>
      <c r="E30" s="37"/>
      <c r="F30" s="58">
        <v>270</v>
      </c>
      <c r="G30" s="59"/>
      <c r="H30" s="59"/>
      <c r="I30" s="60"/>
      <c r="J30" s="58">
        <v>0</v>
      </c>
      <c r="K30" s="60"/>
      <c r="L30" s="58">
        <v>948</v>
      </c>
      <c r="M30" s="60"/>
      <c r="N30" s="61">
        <v>2048</v>
      </c>
      <c r="O30" s="63"/>
    </row>
    <row r="31" spans="2:15" ht="12.75">
      <c r="B31" s="5" t="s">
        <v>17</v>
      </c>
      <c r="C31" s="54" t="s">
        <v>18</v>
      </c>
      <c r="D31" s="54"/>
      <c r="E31" s="55"/>
      <c r="F31" s="44">
        <v>0</v>
      </c>
      <c r="G31" s="45"/>
      <c r="H31" s="45"/>
      <c r="I31" s="46"/>
      <c r="J31" s="44">
        <v>0</v>
      </c>
      <c r="K31" s="46"/>
      <c r="L31" s="44">
        <v>0</v>
      </c>
      <c r="M31" s="46"/>
      <c r="N31" s="64">
        <v>0</v>
      </c>
      <c r="O31" s="32"/>
    </row>
    <row r="32" spans="2:15" ht="12.75">
      <c r="B32" s="16" t="s">
        <v>19</v>
      </c>
      <c r="C32" s="107" t="s">
        <v>105</v>
      </c>
      <c r="D32" s="107"/>
      <c r="E32" s="108"/>
      <c r="F32" s="58"/>
      <c r="G32" s="59"/>
      <c r="H32" s="59"/>
      <c r="I32" s="60"/>
      <c r="J32" s="58"/>
      <c r="K32" s="60"/>
      <c r="L32" s="58"/>
      <c r="M32" s="60"/>
      <c r="N32" s="61"/>
      <c r="O32" s="63"/>
    </row>
    <row r="33" spans="2:15" ht="12.75">
      <c r="B33" s="16"/>
      <c r="C33" s="51" t="s">
        <v>9</v>
      </c>
      <c r="D33" s="51"/>
      <c r="E33" s="52"/>
      <c r="F33" s="58"/>
      <c r="G33" s="59"/>
      <c r="H33" s="59"/>
      <c r="I33" s="60"/>
      <c r="J33" s="58"/>
      <c r="K33" s="60"/>
      <c r="L33" s="58"/>
      <c r="M33" s="60"/>
      <c r="N33" s="61"/>
      <c r="O33" s="63"/>
    </row>
    <row r="34" spans="2:15" ht="12.75">
      <c r="B34" s="16"/>
      <c r="C34" s="51" t="s">
        <v>10</v>
      </c>
      <c r="D34" s="51"/>
      <c r="E34" s="52"/>
      <c r="F34" s="58"/>
      <c r="G34" s="59"/>
      <c r="H34" s="59"/>
      <c r="I34" s="60"/>
      <c r="J34" s="58"/>
      <c r="K34" s="60"/>
      <c r="L34" s="58"/>
      <c r="M34" s="60"/>
      <c r="N34" s="61"/>
      <c r="O34" s="63"/>
    </row>
    <row r="35" spans="2:15" ht="12.75">
      <c r="B35" s="16"/>
      <c r="C35" s="51" t="s">
        <v>20</v>
      </c>
      <c r="D35" s="51"/>
      <c r="E35" s="52"/>
      <c r="F35" s="85">
        <f>+F24-F28-F30-F31</f>
        <v>-1850</v>
      </c>
      <c r="G35" s="86"/>
      <c r="H35" s="86"/>
      <c r="I35" s="87"/>
      <c r="J35" s="85">
        <f>+J24-J28-J30-J31</f>
        <v>0</v>
      </c>
      <c r="K35" s="87"/>
      <c r="L35" s="85">
        <f>+L24-L28-L30-L31</f>
        <v>-3887</v>
      </c>
      <c r="M35" s="87"/>
      <c r="N35" s="102">
        <f>+N24-N28-N30-N31</f>
        <v>-3739</v>
      </c>
      <c r="O35" s="103"/>
    </row>
    <row r="36" spans="2:15" ht="12.75">
      <c r="B36" s="16"/>
      <c r="C36" s="51" t="s">
        <v>21</v>
      </c>
      <c r="D36" s="51"/>
      <c r="E36" s="52"/>
      <c r="F36" s="58"/>
      <c r="G36" s="59"/>
      <c r="H36" s="59"/>
      <c r="I36" s="60"/>
      <c r="J36" s="58"/>
      <c r="K36" s="60"/>
      <c r="L36" s="58"/>
      <c r="M36" s="60"/>
      <c r="N36" s="61"/>
      <c r="O36" s="63"/>
    </row>
    <row r="37" spans="2:15" ht="12.75">
      <c r="B37" s="16"/>
      <c r="C37" s="51" t="s">
        <v>22</v>
      </c>
      <c r="D37" s="51"/>
      <c r="E37" s="52"/>
      <c r="F37" s="58"/>
      <c r="G37" s="59"/>
      <c r="H37" s="59"/>
      <c r="I37" s="60"/>
      <c r="J37" s="58"/>
      <c r="K37" s="60"/>
      <c r="L37" s="58"/>
      <c r="M37" s="60"/>
      <c r="N37" s="61"/>
      <c r="O37" s="63"/>
    </row>
    <row r="38" spans="2:15" ht="12.75">
      <c r="B38" s="15"/>
      <c r="C38" s="36" t="s">
        <v>23</v>
      </c>
      <c r="D38" s="36"/>
      <c r="E38" s="37"/>
      <c r="F38" s="58"/>
      <c r="G38" s="59"/>
      <c r="H38" s="59"/>
      <c r="I38" s="60"/>
      <c r="J38" s="58"/>
      <c r="K38" s="60"/>
      <c r="L38" s="58"/>
      <c r="M38" s="60"/>
      <c r="N38" s="61"/>
      <c r="O38" s="63"/>
    </row>
    <row r="39" spans="2:15" ht="12.75">
      <c r="B39" s="16" t="s">
        <v>24</v>
      </c>
      <c r="C39" s="107" t="s">
        <v>25</v>
      </c>
      <c r="D39" s="107"/>
      <c r="E39" s="108"/>
      <c r="F39" s="26"/>
      <c r="G39" s="27"/>
      <c r="H39" s="27"/>
      <c r="I39" s="28"/>
      <c r="J39" s="26"/>
      <c r="K39" s="28"/>
      <c r="L39" s="26"/>
      <c r="M39" s="28"/>
      <c r="N39" s="98"/>
      <c r="O39" s="99"/>
    </row>
    <row r="40" spans="2:15" ht="12.75">
      <c r="B40" s="15"/>
      <c r="C40" s="36" t="s">
        <v>26</v>
      </c>
      <c r="D40" s="36"/>
      <c r="E40" s="37"/>
      <c r="F40" s="29">
        <v>0</v>
      </c>
      <c r="G40" s="30"/>
      <c r="H40" s="30"/>
      <c r="I40" s="31"/>
      <c r="J40" s="29">
        <v>0</v>
      </c>
      <c r="K40" s="31"/>
      <c r="L40" s="29">
        <v>0</v>
      </c>
      <c r="M40" s="31"/>
      <c r="N40" s="100">
        <v>0</v>
      </c>
      <c r="O40" s="101"/>
    </row>
    <row r="41" spans="2:15" ht="12.75">
      <c r="B41" s="16" t="s">
        <v>27</v>
      </c>
      <c r="C41" s="3" t="s">
        <v>28</v>
      </c>
      <c r="D41" s="3"/>
      <c r="E41" s="7"/>
      <c r="F41" s="58"/>
      <c r="G41" s="59"/>
      <c r="H41" s="59"/>
      <c r="I41" s="60"/>
      <c r="J41" s="58"/>
      <c r="K41" s="60"/>
      <c r="L41" s="58"/>
      <c r="M41" s="60"/>
      <c r="N41" s="61"/>
      <c r="O41" s="63"/>
    </row>
    <row r="42" spans="2:15" ht="12.75">
      <c r="B42" s="16"/>
      <c r="C42" s="51" t="s">
        <v>22</v>
      </c>
      <c r="D42" s="51"/>
      <c r="E42" s="52"/>
      <c r="F42" s="85">
        <f>+F35+F40</f>
        <v>-1850</v>
      </c>
      <c r="G42" s="86"/>
      <c r="H42" s="86"/>
      <c r="I42" s="87"/>
      <c r="J42" s="85">
        <f>+J35+J40</f>
        <v>0</v>
      </c>
      <c r="K42" s="87"/>
      <c r="L42" s="85">
        <f>+L35+L40</f>
        <v>-3887</v>
      </c>
      <c r="M42" s="87"/>
      <c r="N42" s="102">
        <f>+N35+N40</f>
        <v>-3739</v>
      </c>
      <c r="O42" s="103"/>
    </row>
    <row r="43" spans="2:15" ht="12.75">
      <c r="B43" s="15"/>
      <c r="C43" s="36" t="s">
        <v>23</v>
      </c>
      <c r="D43" s="36"/>
      <c r="E43" s="37"/>
      <c r="F43" s="88"/>
      <c r="G43" s="89"/>
      <c r="H43" s="89"/>
      <c r="I43" s="90"/>
      <c r="J43" s="58"/>
      <c r="K43" s="60"/>
      <c r="L43" s="88"/>
      <c r="M43" s="90"/>
      <c r="N43" s="61"/>
      <c r="O43" s="63"/>
    </row>
    <row r="44" spans="2:15" ht="12.75">
      <c r="B44" s="5" t="s">
        <v>29</v>
      </c>
      <c r="C44" s="54" t="s">
        <v>111</v>
      </c>
      <c r="D44" s="54"/>
      <c r="E44" s="55"/>
      <c r="F44" s="44">
        <v>-133</v>
      </c>
      <c r="G44" s="45"/>
      <c r="H44" s="45"/>
      <c r="I44" s="46"/>
      <c r="J44" s="44">
        <v>0</v>
      </c>
      <c r="K44" s="46"/>
      <c r="L44" s="44">
        <v>-263</v>
      </c>
      <c r="M44" s="46"/>
      <c r="N44" s="64">
        <v>64</v>
      </c>
      <c r="O44" s="32"/>
    </row>
    <row r="45" spans="2:15" ht="12.75">
      <c r="B45" s="17" t="s">
        <v>31</v>
      </c>
      <c r="C45" s="107"/>
      <c r="D45" s="107"/>
      <c r="E45" s="108"/>
      <c r="F45" s="58"/>
      <c r="G45" s="59"/>
      <c r="H45" s="59"/>
      <c r="I45" s="60"/>
      <c r="J45" s="58"/>
      <c r="K45" s="60"/>
      <c r="L45" s="58"/>
      <c r="M45" s="60"/>
      <c r="N45" s="61"/>
      <c r="O45" s="63"/>
    </row>
    <row r="46" spans="2:15" ht="12.75">
      <c r="B46" s="16" t="s">
        <v>34</v>
      </c>
      <c r="C46" s="51" t="s">
        <v>32</v>
      </c>
      <c r="D46" s="51"/>
      <c r="E46" s="52"/>
      <c r="F46" s="58"/>
      <c r="G46" s="59"/>
      <c r="H46" s="59"/>
      <c r="I46" s="60"/>
      <c r="J46" s="58"/>
      <c r="K46" s="60"/>
      <c r="L46" s="58"/>
      <c r="M46" s="60"/>
      <c r="N46" s="61"/>
      <c r="O46" s="63"/>
    </row>
    <row r="47" spans="2:15" ht="12.75">
      <c r="B47" s="16"/>
      <c r="C47" s="51" t="s">
        <v>48</v>
      </c>
      <c r="D47" s="51"/>
      <c r="E47" s="52"/>
      <c r="F47" s="85">
        <f>+F42-F44</f>
        <v>-1717</v>
      </c>
      <c r="G47" s="86"/>
      <c r="H47" s="86"/>
      <c r="I47" s="87"/>
      <c r="J47" s="85">
        <f>+J42-J44</f>
        <v>0</v>
      </c>
      <c r="K47" s="87"/>
      <c r="L47" s="85">
        <f>+L42-L44</f>
        <v>-3624</v>
      </c>
      <c r="M47" s="87"/>
      <c r="N47" s="102">
        <f>+N42-N44</f>
        <v>-3803</v>
      </c>
      <c r="O47" s="103"/>
    </row>
    <row r="48" spans="2:15" ht="12.75">
      <c r="B48" s="15"/>
      <c r="C48" s="36" t="s">
        <v>47</v>
      </c>
      <c r="D48" s="36"/>
      <c r="E48" s="37"/>
      <c r="F48" s="58"/>
      <c r="G48" s="59"/>
      <c r="H48" s="59"/>
      <c r="I48" s="60"/>
      <c r="J48" s="58"/>
      <c r="K48" s="60"/>
      <c r="L48" s="58"/>
      <c r="M48" s="60"/>
      <c r="N48" s="61"/>
      <c r="O48" s="63"/>
    </row>
    <row r="49" spans="2:15" ht="12.75">
      <c r="B49" s="5" t="s">
        <v>30</v>
      </c>
      <c r="C49" s="54" t="s">
        <v>33</v>
      </c>
      <c r="D49" s="54"/>
      <c r="E49" s="55"/>
      <c r="F49" s="44">
        <v>-1</v>
      </c>
      <c r="G49" s="45"/>
      <c r="H49" s="45"/>
      <c r="I49" s="46"/>
      <c r="J49" s="44">
        <v>0</v>
      </c>
      <c r="K49" s="46"/>
      <c r="L49" s="44">
        <v>57</v>
      </c>
      <c r="M49" s="46"/>
      <c r="N49" s="64">
        <v>701</v>
      </c>
      <c r="O49" s="32"/>
    </row>
    <row r="50" spans="2:15" ht="12.75">
      <c r="B50" s="16" t="s">
        <v>35</v>
      </c>
      <c r="C50" s="107" t="s">
        <v>32</v>
      </c>
      <c r="D50" s="107"/>
      <c r="E50" s="108"/>
      <c r="F50" s="58"/>
      <c r="G50" s="59"/>
      <c r="H50" s="59"/>
      <c r="I50" s="60"/>
      <c r="J50" s="58"/>
      <c r="K50" s="60"/>
      <c r="L50" s="58"/>
      <c r="M50" s="60"/>
      <c r="N50" s="61"/>
      <c r="O50" s="63"/>
    </row>
    <row r="51" spans="2:15" ht="12.75">
      <c r="B51" s="16"/>
      <c r="C51" s="51" t="s">
        <v>36</v>
      </c>
      <c r="D51" s="51"/>
      <c r="E51" s="52"/>
      <c r="F51" s="85">
        <f>F47+F49</f>
        <v>-1718</v>
      </c>
      <c r="G51" s="86"/>
      <c r="H51" s="86"/>
      <c r="I51" s="87"/>
      <c r="J51" s="85">
        <f>+J47+J49</f>
        <v>0</v>
      </c>
      <c r="K51" s="87"/>
      <c r="L51" s="85">
        <f>+L47+L49</f>
        <v>-3567</v>
      </c>
      <c r="M51" s="87"/>
      <c r="N51" s="102">
        <f>+N47+N49</f>
        <v>-3102</v>
      </c>
      <c r="O51" s="103"/>
    </row>
    <row r="52" spans="2:15" ht="12.75">
      <c r="B52" s="15"/>
      <c r="C52" s="36" t="s">
        <v>37</v>
      </c>
      <c r="D52" s="36"/>
      <c r="E52" s="37"/>
      <c r="F52" s="58"/>
      <c r="G52" s="59"/>
      <c r="H52" s="59"/>
      <c r="I52" s="60"/>
      <c r="J52" s="58"/>
      <c r="K52" s="60"/>
      <c r="L52" s="58"/>
      <c r="M52" s="60"/>
      <c r="N52" s="61"/>
      <c r="O52" s="63"/>
    </row>
    <row r="53" spans="2:15" ht="12.75">
      <c r="B53" s="16" t="s">
        <v>38</v>
      </c>
      <c r="C53" s="107"/>
      <c r="D53" s="107"/>
      <c r="E53" s="108"/>
      <c r="F53" s="26"/>
      <c r="G53" s="27"/>
      <c r="H53" s="27"/>
      <c r="I53" s="28"/>
      <c r="J53" s="26"/>
      <c r="K53" s="28"/>
      <c r="L53" s="26"/>
      <c r="M53" s="28"/>
      <c r="N53" s="98"/>
      <c r="O53" s="99"/>
    </row>
    <row r="54" spans="2:15" ht="12.75">
      <c r="B54" s="15" t="s">
        <v>34</v>
      </c>
      <c r="C54" s="36" t="s">
        <v>39</v>
      </c>
      <c r="D54" s="36"/>
      <c r="E54" s="37"/>
      <c r="F54" s="29">
        <v>0</v>
      </c>
      <c r="G54" s="30"/>
      <c r="H54" s="30"/>
      <c r="I54" s="31"/>
      <c r="J54" s="29">
        <v>0</v>
      </c>
      <c r="K54" s="31"/>
      <c r="L54" s="29">
        <v>0</v>
      </c>
      <c r="M54" s="31"/>
      <c r="N54" s="100">
        <v>0</v>
      </c>
      <c r="O54" s="101"/>
    </row>
    <row r="55" spans="2:15" ht="12.75">
      <c r="B55" s="5" t="s">
        <v>30</v>
      </c>
      <c r="C55" s="54" t="s">
        <v>33</v>
      </c>
      <c r="D55" s="54"/>
      <c r="E55" s="55"/>
      <c r="F55" s="44">
        <v>0</v>
      </c>
      <c r="G55" s="45"/>
      <c r="H55" s="45"/>
      <c r="I55" s="46"/>
      <c r="J55" s="44">
        <v>0</v>
      </c>
      <c r="K55" s="46"/>
      <c r="L55" s="44">
        <v>0</v>
      </c>
      <c r="M55" s="46"/>
      <c r="N55" s="64">
        <v>0</v>
      </c>
      <c r="O55" s="32"/>
    </row>
    <row r="56" spans="2:15" ht="12.75">
      <c r="B56" s="16" t="s">
        <v>40</v>
      </c>
      <c r="C56" s="107" t="s">
        <v>39</v>
      </c>
      <c r="D56" s="107"/>
      <c r="E56" s="108"/>
      <c r="F56" s="58"/>
      <c r="G56" s="59"/>
      <c r="H56" s="59"/>
      <c r="I56" s="60"/>
      <c r="J56" s="58"/>
      <c r="K56" s="60"/>
      <c r="L56" s="58"/>
      <c r="M56" s="60"/>
      <c r="N56" s="61"/>
      <c r="O56" s="63"/>
    </row>
    <row r="57" spans="2:15" ht="12.75">
      <c r="B57" s="16"/>
      <c r="C57" s="3" t="s">
        <v>36</v>
      </c>
      <c r="D57" s="3"/>
      <c r="E57" s="7"/>
      <c r="F57" s="85">
        <f>+F54-F55</f>
        <v>0</v>
      </c>
      <c r="G57" s="86"/>
      <c r="H57" s="86"/>
      <c r="I57" s="87"/>
      <c r="J57" s="85">
        <f>+J54-J55</f>
        <v>0</v>
      </c>
      <c r="K57" s="87"/>
      <c r="L57" s="85">
        <f>+L54-L55</f>
        <v>0</v>
      </c>
      <c r="M57" s="87"/>
      <c r="N57" s="102">
        <f>+N54-N55</f>
        <v>0</v>
      </c>
      <c r="O57" s="103"/>
    </row>
    <row r="58" spans="2:15" ht="12.75">
      <c r="B58" s="15"/>
      <c r="C58" s="36" t="s">
        <v>37</v>
      </c>
      <c r="D58" s="36"/>
      <c r="E58" s="37"/>
      <c r="F58" s="58"/>
      <c r="G58" s="59"/>
      <c r="H58" s="59"/>
      <c r="I58" s="60"/>
      <c r="J58" s="58"/>
      <c r="K58" s="60"/>
      <c r="L58" s="58"/>
      <c r="M58" s="60"/>
      <c r="N58" s="61"/>
      <c r="O58" s="63"/>
    </row>
    <row r="59" spans="2:15" ht="12.75">
      <c r="B59" s="16" t="s">
        <v>41</v>
      </c>
      <c r="C59" s="3" t="s">
        <v>32</v>
      </c>
      <c r="D59" s="3"/>
      <c r="E59" s="7"/>
      <c r="F59" s="26"/>
      <c r="G59" s="27"/>
      <c r="H59" s="27"/>
      <c r="I59" s="28"/>
      <c r="J59" s="26"/>
      <c r="K59" s="28"/>
      <c r="L59" s="26"/>
      <c r="M59" s="28"/>
      <c r="N59" s="98"/>
      <c r="O59" s="99"/>
    </row>
    <row r="60" spans="2:15" ht="12.75">
      <c r="B60" s="16"/>
      <c r="C60" s="51" t="s">
        <v>42</v>
      </c>
      <c r="D60" s="51"/>
      <c r="E60" s="52"/>
      <c r="F60" s="58"/>
      <c r="G60" s="59"/>
      <c r="H60" s="59"/>
      <c r="I60" s="60"/>
      <c r="J60" s="58"/>
      <c r="K60" s="60"/>
      <c r="L60" s="58"/>
      <c r="M60" s="60"/>
      <c r="N60" s="61"/>
      <c r="O60" s="63"/>
    </row>
    <row r="61" spans="2:15" ht="12.75">
      <c r="B61" s="16"/>
      <c r="C61" s="51" t="s">
        <v>36</v>
      </c>
      <c r="D61" s="51"/>
      <c r="E61" s="52"/>
      <c r="F61" s="85">
        <f>+F51-F57</f>
        <v>-1718</v>
      </c>
      <c r="G61" s="86"/>
      <c r="H61" s="86"/>
      <c r="I61" s="87"/>
      <c r="J61" s="85">
        <f>+J51-J57</f>
        <v>0</v>
      </c>
      <c r="K61" s="87"/>
      <c r="L61" s="85">
        <f>+L51-L57</f>
        <v>-3567</v>
      </c>
      <c r="M61" s="87"/>
      <c r="N61" s="102">
        <f>+N51-N57</f>
        <v>-3102</v>
      </c>
      <c r="O61" s="103"/>
    </row>
    <row r="62" spans="2:15" ht="12.75">
      <c r="B62" s="15"/>
      <c r="C62" s="36" t="s">
        <v>37</v>
      </c>
      <c r="D62" s="36"/>
      <c r="E62" s="37"/>
      <c r="F62" s="29"/>
      <c r="G62" s="30"/>
      <c r="H62" s="30"/>
      <c r="I62" s="31"/>
      <c r="J62" s="58"/>
      <c r="K62" s="60"/>
      <c r="L62" s="58"/>
      <c r="M62" s="60"/>
      <c r="N62" s="100"/>
      <c r="O62" s="101"/>
    </row>
    <row r="63" spans="2:15" ht="11.25" customHeight="1">
      <c r="B63" s="16">
        <v>3</v>
      </c>
      <c r="C63" s="107" t="s">
        <v>106</v>
      </c>
      <c r="D63" s="107"/>
      <c r="E63" s="108"/>
      <c r="F63" s="58"/>
      <c r="G63" s="59"/>
      <c r="H63" s="59"/>
      <c r="I63" s="59"/>
      <c r="J63" s="27"/>
      <c r="K63" s="27"/>
      <c r="L63" s="27"/>
      <c r="M63" s="27"/>
      <c r="N63" s="104"/>
      <c r="O63" s="99"/>
    </row>
    <row r="64" spans="2:15" ht="12.75">
      <c r="B64" s="16" t="s">
        <v>2</v>
      </c>
      <c r="C64" s="51" t="s">
        <v>43</v>
      </c>
      <c r="D64" s="51"/>
      <c r="E64" s="52"/>
      <c r="F64" s="58"/>
      <c r="G64" s="59"/>
      <c r="H64" s="59"/>
      <c r="I64" s="59"/>
      <c r="J64" s="59"/>
      <c r="K64" s="59"/>
      <c r="L64" s="59"/>
      <c r="M64" s="59"/>
      <c r="N64" s="62"/>
      <c r="O64" s="63"/>
    </row>
    <row r="65" spans="2:15" ht="12.75">
      <c r="B65" s="16"/>
      <c r="C65" s="51" t="s">
        <v>103</v>
      </c>
      <c r="D65" s="51"/>
      <c r="E65" s="52"/>
      <c r="F65" s="58"/>
      <c r="G65" s="59"/>
      <c r="H65" s="59"/>
      <c r="I65" s="59"/>
      <c r="J65" s="59"/>
      <c r="K65" s="59"/>
      <c r="L65" s="59"/>
      <c r="M65" s="59"/>
      <c r="N65" s="62"/>
      <c r="O65" s="63"/>
    </row>
    <row r="66" spans="2:15" ht="12.75">
      <c r="B66" s="15"/>
      <c r="C66" s="36" t="s">
        <v>91</v>
      </c>
      <c r="D66" s="36"/>
      <c r="E66" s="37"/>
      <c r="F66" s="58"/>
      <c r="G66" s="59"/>
      <c r="H66" s="59"/>
      <c r="I66" s="59"/>
      <c r="J66" s="30"/>
      <c r="K66" s="30"/>
      <c r="L66" s="30"/>
      <c r="M66" s="30"/>
      <c r="N66" s="109"/>
      <c r="O66" s="101"/>
    </row>
    <row r="67" spans="2:15" ht="12.75">
      <c r="B67" s="16" t="s">
        <v>34</v>
      </c>
      <c r="C67" s="107" t="s">
        <v>93</v>
      </c>
      <c r="D67" s="107"/>
      <c r="E67" s="108"/>
      <c r="F67" s="26"/>
      <c r="G67" s="27"/>
      <c r="H67" s="27"/>
      <c r="I67" s="28"/>
      <c r="J67" s="58"/>
      <c r="K67" s="60"/>
      <c r="L67" s="58"/>
      <c r="M67" s="60"/>
      <c r="N67" s="98"/>
      <c r="O67" s="99"/>
    </row>
    <row r="68" spans="2:15" ht="12.75">
      <c r="B68" s="15"/>
      <c r="C68" s="36" t="s">
        <v>44</v>
      </c>
      <c r="D68" s="36"/>
      <c r="E68" s="37"/>
      <c r="F68" s="93">
        <f>+F51/19800*100</f>
        <v>-8.676767676767676</v>
      </c>
      <c r="G68" s="94"/>
      <c r="H68" s="94"/>
      <c r="I68" s="95"/>
      <c r="J68" s="96">
        <f>+J51/19800*100</f>
        <v>0</v>
      </c>
      <c r="K68" s="97"/>
      <c r="L68" s="93">
        <f>+L51/19800*100</f>
        <v>-18.015151515151516</v>
      </c>
      <c r="M68" s="95"/>
      <c r="N68" s="105">
        <f>+N51/19800*100</f>
        <v>-15.666666666666668</v>
      </c>
      <c r="O68" s="106"/>
    </row>
    <row r="69" spans="2:15" ht="12.75">
      <c r="B69" s="16" t="s">
        <v>30</v>
      </c>
      <c r="C69" s="107" t="s">
        <v>94</v>
      </c>
      <c r="D69" s="107"/>
      <c r="E69" s="108"/>
      <c r="F69" s="26"/>
      <c r="G69" s="27"/>
      <c r="H69" s="27"/>
      <c r="I69" s="28"/>
      <c r="J69" s="26"/>
      <c r="K69" s="28"/>
      <c r="L69" s="26"/>
      <c r="M69" s="28"/>
      <c r="N69" s="98"/>
      <c r="O69" s="99"/>
    </row>
    <row r="70" spans="2:15" ht="12.75">
      <c r="B70" s="15"/>
      <c r="C70" s="36" t="s">
        <v>44</v>
      </c>
      <c r="D70" s="36"/>
      <c r="E70" s="37"/>
      <c r="F70" s="93">
        <f>+F51/19800*100</f>
        <v>-8.676767676767676</v>
      </c>
      <c r="G70" s="94"/>
      <c r="H70" s="94"/>
      <c r="I70" s="95"/>
      <c r="J70" s="96">
        <f>+J51/19800*100</f>
        <v>0</v>
      </c>
      <c r="K70" s="97"/>
      <c r="L70" s="93">
        <f>+L51/19800*100</f>
        <v>-18.015151515151516</v>
      </c>
      <c r="M70" s="95"/>
      <c r="N70" s="105">
        <f>+N51/19800*100</f>
        <v>-15.666666666666668</v>
      </c>
      <c r="O70" s="106"/>
    </row>
    <row r="71" spans="2:15" ht="11.25" customHeight="1">
      <c r="B71" s="16">
        <v>4</v>
      </c>
      <c r="C71" s="107"/>
      <c r="D71" s="107"/>
      <c r="E71" s="108"/>
      <c r="F71" s="58"/>
      <c r="G71" s="59"/>
      <c r="H71" s="59"/>
      <c r="I71" s="60"/>
      <c r="J71" s="58"/>
      <c r="K71" s="60"/>
      <c r="L71" s="58"/>
      <c r="M71" s="60"/>
      <c r="N71" s="61"/>
      <c r="O71" s="63"/>
    </row>
    <row r="72" spans="2:15" ht="12.75">
      <c r="B72" s="15" t="s">
        <v>2</v>
      </c>
      <c r="C72" s="36" t="s">
        <v>45</v>
      </c>
      <c r="D72" s="36"/>
      <c r="E72" s="37"/>
      <c r="F72" s="58">
        <v>0</v>
      </c>
      <c r="G72" s="59"/>
      <c r="H72" s="59"/>
      <c r="I72" s="60"/>
      <c r="J72" s="58">
        <v>0</v>
      </c>
      <c r="K72" s="60"/>
      <c r="L72" s="58">
        <f>+F72</f>
        <v>0</v>
      </c>
      <c r="M72" s="60"/>
      <c r="N72" s="61">
        <v>0</v>
      </c>
      <c r="O72" s="63"/>
    </row>
    <row r="73" spans="2:15" ht="12.75">
      <c r="B73" s="15" t="s">
        <v>3</v>
      </c>
      <c r="C73" s="54" t="s">
        <v>46</v>
      </c>
      <c r="D73" s="54"/>
      <c r="E73" s="55"/>
      <c r="F73" s="44">
        <v>0</v>
      </c>
      <c r="G73" s="45"/>
      <c r="H73" s="45"/>
      <c r="I73" s="46"/>
      <c r="J73" s="44">
        <v>0</v>
      </c>
      <c r="K73" s="46"/>
      <c r="L73" s="44">
        <f>+F73</f>
        <v>0</v>
      </c>
      <c r="M73" s="46"/>
      <c r="N73" s="64">
        <v>0</v>
      </c>
      <c r="O73" s="32"/>
    </row>
    <row r="74" ht="12.75">
      <c r="B74" s="140"/>
    </row>
    <row r="75" spans="2:15" ht="12.75">
      <c r="B75" s="16"/>
      <c r="C75" s="107"/>
      <c r="D75" s="107"/>
      <c r="E75" s="108"/>
      <c r="F75" s="146" t="s">
        <v>123</v>
      </c>
      <c r="G75" s="144"/>
      <c r="H75" s="144"/>
      <c r="I75" s="144"/>
      <c r="J75" s="144"/>
      <c r="K75" s="145"/>
      <c r="L75" s="146" t="s">
        <v>124</v>
      </c>
      <c r="M75" s="144"/>
      <c r="N75" s="144"/>
      <c r="O75" s="145"/>
    </row>
    <row r="76" spans="2:15" ht="12.75">
      <c r="B76" s="15"/>
      <c r="C76" s="36"/>
      <c r="D76" s="36"/>
      <c r="E76" s="37"/>
      <c r="F76" s="141"/>
      <c r="G76" s="142"/>
      <c r="H76" s="142"/>
      <c r="I76" s="142"/>
      <c r="J76" s="142"/>
      <c r="K76" s="143"/>
      <c r="L76" s="141"/>
      <c r="M76" s="142"/>
      <c r="N76" s="142"/>
      <c r="O76" s="143"/>
    </row>
    <row r="77" spans="2:15" ht="12.75">
      <c r="B77" s="5">
        <v>5</v>
      </c>
      <c r="C77" s="107" t="s">
        <v>122</v>
      </c>
      <c r="D77" s="107"/>
      <c r="E77" s="108"/>
      <c r="F77" s="147">
        <f>+F133/100</f>
        <v>0.35818181818181816</v>
      </c>
      <c r="G77" s="148"/>
      <c r="H77" s="148"/>
      <c r="I77" s="148"/>
      <c r="J77" s="148"/>
      <c r="K77" s="149"/>
      <c r="L77" s="147">
        <f>+K133/100</f>
        <v>0.49747474747474746</v>
      </c>
      <c r="M77" s="148"/>
      <c r="N77" s="148"/>
      <c r="O77" s="149"/>
    </row>
    <row r="78" spans="2:15" ht="12.75">
      <c r="B78" s="15"/>
      <c r="C78" s="54"/>
      <c r="D78" s="54"/>
      <c r="E78" s="55"/>
      <c r="F78" s="44"/>
      <c r="G78" s="45"/>
      <c r="H78" s="45"/>
      <c r="I78" s="45"/>
      <c r="J78" s="45"/>
      <c r="K78" s="46"/>
      <c r="L78" s="44"/>
      <c r="M78" s="45"/>
      <c r="N78" s="45"/>
      <c r="O78" s="46"/>
    </row>
    <row r="82" ht="12.75">
      <c r="B82" s="20" t="s">
        <v>56</v>
      </c>
    </row>
    <row r="84" spans="2:13" ht="12.75">
      <c r="B84" s="56"/>
      <c r="C84" s="71"/>
      <c r="D84" s="71"/>
      <c r="E84" s="71"/>
      <c r="F84" s="56" t="s">
        <v>57</v>
      </c>
      <c r="G84" s="71"/>
      <c r="H84" s="71"/>
      <c r="I84" s="71"/>
      <c r="J84" s="57"/>
      <c r="K84" s="110" t="s">
        <v>58</v>
      </c>
      <c r="L84" s="110"/>
      <c r="M84" s="80"/>
    </row>
    <row r="85" spans="2:13" ht="12.75">
      <c r="B85" s="33"/>
      <c r="C85" s="23"/>
      <c r="D85" s="23"/>
      <c r="E85" s="23"/>
      <c r="F85" s="33" t="s">
        <v>60</v>
      </c>
      <c r="G85" s="23"/>
      <c r="H85" s="23"/>
      <c r="I85" s="23"/>
      <c r="J85" s="34"/>
      <c r="K85" s="111" t="s">
        <v>59</v>
      </c>
      <c r="L85" s="111"/>
      <c r="M85" s="76"/>
    </row>
    <row r="86" spans="2:13" ht="12.75">
      <c r="B86" s="33"/>
      <c r="C86" s="23"/>
      <c r="D86" s="23"/>
      <c r="E86" s="23"/>
      <c r="F86" s="33" t="s">
        <v>120</v>
      </c>
      <c r="G86" s="23"/>
      <c r="H86" s="23"/>
      <c r="I86" s="23"/>
      <c r="J86" s="34"/>
      <c r="K86" s="111" t="s">
        <v>92</v>
      </c>
      <c r="L86" s="111"/>
      <c r="M86" s="76"/>
    </row>
    <row r="87" spans="2:13" ht="12.75">
      <c r="B87" s="72"/>
      <c r="C87" s="73"/>
      <c r="D87" s="73"/>
      <c r="E87" s="73"/>
      <c r="F87" s="72" t="s">
        <v>112</v>
      </c>
      <c r="G87" s="73"/>
      <c r="H87" s="73"/>
      <c r="I87" s="73"/>
      <c r="J87" s="74"/>
      <c r="K87" s="83" t="s">
        <v>112</v>
      </c>
      <c r="L87" s="83"/>
      <c r="M87" s="84"/>
    </row>
    <row r="88" spans="2:15" ht="12.75">
      <c r="B88" s="5">
        <v>1</v>
      </c>
      <c r="C88" s="53" t="s">
        <v>61</v>
      </c>
      <c r="D88" s="54"/>
      <c r="E88" s="55"/>
      <c r="F88" s="44">
        <v>54331</v>
      </c>
      <c r="G88" s="45"/>
      <c r="H88" s="45"/>
      <c r="I88" s="45"/>
      <c r="J88" s="46"/>
      <c r="K88" s="64">
        <v>49437</v>
      </c>
      <c r="L88" s="65"/>
      <c r="M88" s="32"/>
      <c r="O88" s="22"/>
    </row>
    <row r="89" spans="2:13" ht="12.75">
      <c r="B89" s="5">
        <v>2</v>
      </c>
      <c r="C89" s="19" t="s">
        <v>95</v>
      </c>
      <c r="D89" s="8"/>
      <c r="E89" s="9"/>
      <c r="F89" s="44">
        <v>567</v>
      </c>
      <c r="G89" s="45"/>
      <c r="H89" s="45"/>
      <c r="I89" s="45"/>
      <c r="J89" s="46"/>
      <c r="K89" s="64">
        <v>5858</v>
      </c>
      <c r="L89" s="65"/>
      <c r="M89" s="32"/>
    </row>
    <row r="90" spans="2:13" ht="12.75">
      <c r="B90" s="16">
        <v>3</v>
      </c>
      <c r="C90" s="50" t="s">
        <v>62</v>
      </c>
      <c r="D90" s="51"/>
      <c r="E90" s="52"/>
      <c r="F90" s="58"/>
      <c r="G90" s="59"/>
      <c r="H90" s="59"/>
      <c r="I90" s="59"/>
      <c r="J90" s="60"/>
      <c r="K90" s="61"/>
      <c r="L90" s="62"/>
      <c r="M90" s="63"/>
    </row>
    <row r="91" spans="2:13" ht="12.75">
      <c r="B91" s="5"/>
      <c r="C91" s="53" t="s">
        <v>63</v>
      </c>
      <c r="D91" s="54"/>
      <c r="E91" s="55"/>
      <c r="F91" s="44">
        <v>0</v>
      </c>
      <c r="G91" s="45"/>
      <c r="H91" s="45"/>
      <c r="I91" s="45"/>
      <c r="J91" s="46"/>
      <c r="K91" s="64">
        <v>0</v>
      </c>
      <c r="L91" s="65"/>
      <c r="M91" s="32"/>
    </row>
    <row r="92" spans="2:13" ht="12.75">
      <c r="B92" s="5">
        <v>4</v>
      </c>
      <c r="C92" s="53" t="s">
        <v>64</v>
      </c>
      <c r="D92" s="54"/>
      <c r="E92" s="55"/>
      <c r="F92" s="44">
        <v>0</v>
      </c>
      <c r="G92" s="45"/>
      <c r="H92" s="45"/>
      <c r="I92" s="45"/>
      <c r="J92" s="46"/>
      <c r="K92" s="64">
        <v>0</v>
      </c>
      <c r="L92" s="65"/>
      <c r="M92" s="32"/>
    </row>
    <row r="93" spans="2:13" ht="12.75">
      <c r="B93" s="5">
        <v>5</v>
      </c>
      <c r="C93" s="53" t="s">
        <v>65</v>
      </c>
      <c r="D93" s="54"/>
      <c r="E93" s="55"/>
      <c r="F93" s="44">
        <v>32</v>
      </c>
      <c r="G93" s="45"/>
      <c r="H93" s="45"/>
      <c r="I93" s="45"/>
      <c r="J93" s="46"/>
      <c r="K93" s="64">
        <v>38</v>
      </c>
      <c r="L93" s="65"/>
      <c r="M93" s="32"/>
    </row>
    <row r="94" spans="2:13" ht="12.75">
      <c r="B94" s="16"/>
      <c r="C94" s="50"/>
      <c r="D94" s="51"/>
      <c r="E94" s="52"/>
      <c r="F94" s="58"/>
      <c r="G94" s="59"/>
      <c r="H94" s="59"/>
      <c r="I94" s="59"/>
      <c r="J94" s="60"/>
      <c r="K94" s="61"/>
      <c r="L94" s="62"/>
      <c r="M94" s="63"/>
    </row>
    <row r="95" spans="2:15" ht="12.75">
      <c r="B95" s="16">
        <v>6</v>
      </c>
      <c r="C95" s="50" t="s">
        <v>66</v>
      </c>
      <c r="D95" s="51"/>
      <c r="E95" s="52"/>
      <c r="F95" s="58"/>
      <c r="G95" s="59"/>
      <c r="H95" s="59"/>
      <c r="I95" s="59"/>
      <c r="J95" s="60"/>
      <c r="K95" s="61"/>
      <c r="L95" s="62"/>
      <c r="M95" s="63"/>
      <c r="O95" s="22"/>
    </row>
    <row r="96" spans="2:13" ht="12.75">
      <c r="B96" s="16"/>
      <c r="C96" s="47" t="s">
        <v>67</v>
      </c>
      <c r="D96" s="48"/>
      <c r="E96" s="49"/>
      <c r="F96" s="44">
        <v>12981</v>
      </c>
      <c r="G96" s="45"/>
      <c r="H96" s="45"/>
      <c r="I96" s="45"/>
      <c r="J96" s="46"/>
      <c r="K96" s="64">
        <v>14021</v>
      </c>
      <c r="L96" s="65"/>
      <c r="M96" s="32"/>
    </row>
    <row r="97" spans="2:13" ht="12.75">
      <c r="B97" s="16"/>
      <c r="C97" s="47" t="s">
        <v>68</v>
      </c>
      <c r="D97" s="48"/>
      <c r="E97" s="49"/>
      <c r="F97" s="44">
        <v>9065</v>
      </c>
      <c r="G97" s="45"/>
      <c r="H97" s="45"/>
      <c r="I97" s="45"/>
      <c r="J97" s="46"/>
      <c r="K97" s="64">
        <v>13726</v>
      </c>
      <c r="L97" s="65"/>
      <c r="M97" s="32"/>
    </row>
    <row r="98" spans="2:15" ht="12.75">
      <c r="B98" s="16"/>
      <c r="C98" s="47" t="s">
        <v>96</v>
      </c>
      <c r="D98" s="48"/>
      <c r="E98" s="49"/>
      <c r="F98" s="44"/>
      <c r="G98" s="45"/>
      <c r="H98" s="45"/>
      <c r="I98" s="45"/>
      <c r="J98" s="46"/>
      <c r="K98" s="64"/>
      <c r="L98" s="65"/>
      <c r="M98" s="32"/>
      <c r="O98" s="22"/>
    </row>
    <row r="99" spans="2:13" ht="12.75">
      <c r="B99" s="16"/>
      <c r="C99" s="47" t="s">
        <v>109</v>
      </c>
      <c r="D99" s="48"/>
      <c r="E99" s="49"/>
      <c r="F99" s="44">
        <f>9289+6</f>
        <v>9295</v>
      </c>
      <c r="G99" s="45"/>
      <c r="H99" s="45"/>
      <c r="I99" s="45"/>
      <c r="J99" s="46"/>
      <c r="K99" s="64">
        <v>10618</v>
      </c>
      <c r="L99" s="65"/>
      <c r="M99" s="32"/>
    </row>
    <row r="100" spans="2:13" ht="12.75">
      <c r="B100" s="16"/>
      <c r="C100" s="47" t="s">
        <v>69</v>
      </c>
      <c r="D100" s="48"/>
      <c r="E100" s="49"/>
      <c r="F100" s="44">
        <v>0</v>
      </c>
      <c r="G100" s="45"/>
      <c r="H100" s="45"/>
      <c r="I100" s="45"/>
      <c r="J100" s="46"/>
      <c r="K100" s="64">
        <v>0</v>
      </c>
      <c r="L100" s="65"/>
      <c r="M100" s="32"/>
    </row>
    <row r="101" spans="2:15" ht="12.75">
      <c r="B101" s="16"/>
      <c r="C101" s="47" t="s">
        <v>97</v>
      </c>
      <c r="D101" s="48"/>
      <c r="E101" s="49"/>
      <c r="F101" s="44">
        <v>3492</v>
      </c>
      <c r="G101" s="45"/>
      <c r="H101" s="45"/>
      <c r="I101" s="45"/>
      <c r="J101" s="46"/>
      <c r="K101" s="64">
        <v>1589</v>
      </c>
      <c r="L101" s="65"/>
      <c r="M101" s="32"/>
      <c r="O101" s="22"/>
    </row>
    <row r="102" spans="2:13" ht="13.5" thickBot="1">
      <c r="B102" s="16"/>
      <c r="C102" s="116" t="s">
        <v>98</v>
      </c>
      <c r="D102" s="117"/>
      <c r="E102" s="118"/>
      <c r="F102" s="122">
        <v>0</v>
      </c>
      <c r="G102" s="123"/>
      <c r="H102" s="123"/>
      <c r="I102" s="123"/>
      <c r="J102" s="124"/>
      <c r="K102" s="125">
        <v>0</v>
      </c>
      <c r="L102" s="126"/>
      <c r="M102" s="127"/>
    </row>
    <row r="103" spans="2:15" ht="12.75">
      <c r="B103" s="15"/>
      <c r="C103" s="119" t="s">
        <v>99</v>
      </c>
      <c r="D103" s="120"/>
      <c r="E103" s="121"/>
      <c r="F103" s="68">
        <f>SUM(F96:J102)</f>
        <v>34833</v>
      </c>
      <c r="G103" s="69"/>
      <c r="H103" s="69"/>
      <c r="I103" s="69"/>
      <c r="J103" s="70"/>
      <c r="K103" s="25">
        <f>SUM(K96:M102)</f>
        <v>39954</v>
      </c>
      <c r="L103" s="66"/>
      <c r="M103" s="67"/>
      <c r="O103" s="22"/>
    </row>
    <row r="104" spans="2:13" ht="12.75">
      <c r="B104" s="16"/>
      <c r="C104" s="50"/>
      <c r="D104" s="51"/>
      <c r="E104" s="52"/>
      <c r="F104" s="58"/>
      <c r="G104" s="59"/>
      <c r="H104" s="59"/>
      <c r="I104" s="59"/>
      <c r="J104" s="60"/>
      <c r="K104" s="61"/>
      <c r="L104" s="62"/>
      <c r="M104" s="63"/>
    </row>
    <row r="105" spans="2:13" ht="12.75">
      <c r="B105" s="16">
        <v>7</v>
      </c>
      <c r="C105" s="50" t="s">
        <v>70</v>
      </c>
      <c r="D105" s="51"/>
      <c r="E105" s="52"/>
      <c r="F105" s="58"/>
      <c r="G105" s="59"/>
      <c r="H105" s="59"/>
      <c r="I105" s="59"/>
      <c r="J105" s="60"/>
      <c r="K105" s="61"/>
      <c r="L105" s="62"/>
      <c r="M105" s="63"/>
    </row>
    <row r="106" spans="2:13" ht="12.75">
      <c r="B106" s="16"/>
      <c r="C106" s="47" t="s">
        <v>71</v>
      </c>
      <c r="D106" s="48"/>
      <c r="E106" s="49"/>
      <c r="F106" s="44">
        <f>44426+5442</f>
        <v>49868</v>
      </c>
      <c r="G106" s="45"/>
      <c r="H106" s="45"/>
      <c r="I106" s="45"/>
      <c r="J106" s="46"/>
      <c r="K106" s="64">
        <v>40807</v>
      </c>
      <c r="L106" s="65"/>
      <c r="M106" s="32"/>
    </row>
    <row r="107" spans="2:15" ht="12.75">
      <c r="B107" s="16"/>
      <c r="C107" s="47" t="s">
        <v>73</v>
      </c>
      <c r="D107" s="48"/>
      <c r="E107" s="49"/>
      <c r="F107" s="44">
        <v>13186</v>
      </c>
      <c r="G107" s="45"/>
      <c r="H107" s="45"/>
      <c r="I107" s="45"/>
      <c r="J107" s="46"/>
      <c r="K107" s="64">
        <v>22513</v>
      </c>
      <c r="L107" s="65"/>
      <c r="M107" s="32"/>
      <c r="O107" s="22"/>
    </row>
    <row r="108" spans="2:13" ht="12.75">
      <c r="B108" s="16"/>
      <c r="C108" s="47" t="s">
        <v>72</v>
      </c>
      <c r="D108" s="48"/>
      <c r="E108" s="49"/>
      <c r="F108" s="128">
        <f>8845+1304</f>
        <v>10149</v>
      </c>
      <c r="G108" s="45"/>
      <c r="H108" s="45"/>
      <c r="I108" s="45"/>
      <c r="J108" s="46"/>
      <c r="K108" s="64">
        <v>10360</v>
      </c>
      <c r="L108" s="65"/>
      <c r="M108" s="32"/>
    </row>
    <row r="109" spans="2:15" ht="12.75">
      <c r="B109" s="16"/>
      <c r="C109" s="47" t="s">
        <v>74</v>
      </c>
      <c r="D109" s="48"/>
      <c r="E109" s="49"/>
      <c r="F109" s="44">
        <v>443</v>
      </c>
      <c r="G109" s="45"/>
      <c r="H109" s="45"/>
      <c r="I109" s="45"/>
      <c r="J109" s="46"/>
      <c r="K109" s="64">
        <v>546</v>
      </c>
      <c r="L109" s="65"/>
      <c r="M109" s="32"/>
      <c r="O109" s="22"/>
    </row>
    <row r="110" spans="2:13" ht="13.5" thickBot="1">
      <c r="B110" s="16"/>
      <c r="C110" s="47" t="s">
        <v>107</v>
      </c>
      <c r="D110" s="48"/>
      <c r="E110" s="49"/>
      <c r="F110" s="129"/>
      <c r="G110" s="130"/>
      <c r="H110" s="130"/>
      <c r="I110" s="130"/>
      <c r="J110" s="131"/>
      <c r="K110" s="125">
        <v>0</v>
      </c>
      <c r="L110" s="126"/>
      <c r="M110" s="127"/>
    </row>
    <row r="111" spans="2:15" ht="12.75">
      <c r="B111" s="15"/>
      <c r="C111" s="112" t="s">
        <v>99</v>
      </c>
      <c r="D111" s="113"/>
      <c r="E111" s="114"/>
      <c r="F111" s="68">
        <f>SUM(F106:J110)</f>
        <v>73646</v>
      </c>
      <c r="G111" s="69"/>
      <c r="H111" s="69"/>
      <c r="I111" s="69"/>
      <c r="J111" s="70"/>
      <c r="K111" s="25">
        <f>SUM(K106:M110)</f>
        <v>74226</v>
      </c>
      <c r="L111" s="66"/>
      <c r="M111" s="67"/>
      <c r="O111" s="22"/>
    </row>
    <row r="112" spans="2:15" ht="12.75">
      <c r="B112" s="16"/>
      <c r="C112" s="50"/>
      <c r="D112" s="51"/>
      <c r="E112" s="52"/>
      <c r="F112" s="58"/>
      <c r="G112" s="59"/>
      <c r="H112" s="59"/>
      <c r="I112" s="59"/>
      <c r="J112" s="60"/>
      <c r="K112" s="61"/>
      <c r="L112" s="62"/>
      <c r="M112" s="63"/>
      <c r="O112" s="22"/>
    </row>
    <row r="113" spans="2:15" ht="12.75">
      <c r="B113" s="16">
        <v>8</v>
      </c>
      <c r="C113" s="50" t="s">
        <v>100</v>
      </c>
      <c r="D113" s="51"/>
      <c r="E113" s="52"/>
      <c r="F113" s="58"/>
      <c r="G113" s="59"/>
      <c r="H113" s="59"/>
      <c r="I113" s="59"/>
      <c r="J113" s="60"/>
      <c r="K113" s="61"/>
      <c r="L113" s="62"/>
      <c r="M113" s="63"/>
      <c r="O113" s="22"/>
    </row>
    <row r="114" spans="2:15" ht="12.75">
      <c r="B114" s="15"/>
      <c r="C114" s="35" t="s">
        <v>101</v>
      </c>
      <c r="D114" s="36"/>
      <c r="E114" s="37"/>
      <c r="F114" s="68">
        <f>+F103-F111</f>
        <v>-38813</v>
      </c>
      <c r="G114" s="69"/>
      <c r="H114" s="69"/>
      <c r="I114" s="69"/>
      <c r="J114" s="70"/>
      <c r="K114" s="25">
        <f>+K103-K111</f>
        <v>-34272</v>
      </c>
      <c r="L114" s="66"/>
      <c r="M114" s="67"/>
      <c r="O114" s="22"/>
    </row>
    <row r="115" spans="2:13" ht="12.75">
      <c r="B115" s="16"/>
      <c r="C115" s="50"/>
      <c r="D115" s="51"/>
      <c r="E115" s="52"/>
      <c r="F115" s="58"/>
      <c r="G115" s="59"/>
      <c r="H115" s="59"/>
      <c r="I115" s="59"/>
      <c r="J115" s="60"/>
      <c r="K115" s="61"/>
      <c r="L115" s="62"/>
      <c r="M115" s="63"/>
    </row>
    <row r="116" spans="2:13" ht="12.75">
      <c r="B116" s="16">
        <v>9</v>
      </c>
      <c r="C116" s="50" t="s">
        <v>75</v>
      </c>
      <c r="D116" s="51"/>
      <c r="E116" s="52"/>
      <c r="F116" s="58"/>
      <c r="G116" s="59"/>
      <c r="H116" s="59"/>
      <c r="I116" s="59"/>
      <c r="J116" s="60"/>
      <c r="K116" s="61"/>
      <c r="L116" s="62"/>
      <c r="M116" s="63"/>
    </row>
    <row r="117" spans="2:15" ht="12.75">
      <c r="B117" s="16"/>
      <c r="C117" s="53" t="s">
        <v>76</v>
      </c>
      <c r="D117" s="54"/>
      <c r="E117" s="55"/>
      <c r="F117" s="44">
        <v>19800</v>
      </c>
      <c r="G117" s="45"/>
      <c r="H117" s="45"/>
      <c r="I117" s="45"/>
      <c r="J117" s="46"/>
      <c r="K117" s="64">
        <f>19800</f>
        <v>19800</v>
      </c>
      <c r="L117" s="65"/>
      <c r="M117" s="32"/>
      <c r="O117" s="22"/>
    </row>
    <row r="118" spans="2:13" ht="12.75">
      <c r="B118" s="16"/>
      <c r="C118" s="50" t="s">
        <v>77</v>
      </c>
      <c r="D118" s="51"/>
      <c r="E118" s="52"/>
      <c r="F118" s="58"/>
      <c r="G118" s="59"/>
      <c r="H118" s="59"/>
      <c r="I118" s="59"/>
      <c r="J118" s="60"/>
      <c r="K118" s="61"/>
      <c r="L118" s="62"/>
      <c r="M118" s="63"/>
    </row>
    <row r="119" spans="2:13" ht="12.75">
      <c r="B119" s="16"/>
      <c r="C119" s="47" t="s">
        <v>78</v>
      </c>
      <c r="D119" s="48"/>
      <c r="E119" s="49"/>
      <c r="F119" s="44">
        <v>0</v>
      </c>
      <c r="G119" s="45"/>
      <c r="H119" s="45"/>
      <c r="I119" s="45"/>
      <c r="J119" s="46"/>
      <c r="K119" s="64">
        <v>0</v>
      </c>
      <c r="L119" s="65"/>
      <c r="M119" s="32"/>
    </row>
    <row r="120" spans="2:13" ht="12.75">
      <c r="B120" s="16"/>
      <c r="C120" s="47" t="s">
        <v>79</v>
      </c>
      <c r="D120" s="48"/>
      <c r="E120" s="49"/>
      <c r="F120" s="44">
        <v>0</v>
      </c>
      <c r="G120" s="45"/>
      <c r="H120" s="45"/>
      <c r="I120" s="45"/>
      <c r="J120" s="46"/>
      <c r="K120" s="64">
        <v>0</v>
      </c>
      <c r="L120" s="65"/>
      <c r="M120" s="32"/>
    </row>
    <row r="121" spans="2:13" ht="12.75">
      <c r="B121" s="16"/>
      <c r="C121" s="47" t="s">
        <v>80</v>
      </c>
      <c r="D121" s="48"/>
      <c r="E121" s="49"/>
      <c r="F121" s="44">
        <v>0</v>
      </c>
      <c r="G121" s="45"/>
      <c r="H121" s="45"/>
      <c r="I121" s="45"/>
      <c r="J121" s="46"/>
      <c r="K121" s="64">
        <v>0</v>
      </c>
      <c r="L121" s="65"/>
      <c r="M121" s="32"/>
    </row>
    <row r="122" spans="2:13" ht="12.75">
      <c r="B122" s="16"/>
      <c r="C122" s="47" t="s">
        <v>81</v>
      </c>
      <c r="D122" s="48"/>
      <c r="E122" s="49"/>
      <c r="F122" s="44">
        <v>0</v>
      </c>
      <c r="G122" s="45"/>
      <c r="H122" s="45"/>
      <c r="I122" s="45"/>
      <c r="J122" s="46"/>
      <c r="K122" s="64">
        <v>0</v>
      </c>
      <c r="L122" s="65"/>
      <c r="M122" s="32"/>
    </row>
    <row r="123" spans="2:15" ht="12.75">
      <c r="B123" s="16"/>
      <c r="C123" s="47" t="s">
        <v>102</v>
      </c>
      <c r="D123" s="48"/>
      <c r="E123" s="49"/>
      <c r="F123" s="44">
        <v>-18607</v>
      </c>
      <c r="G123" s="45"/>
      <c r="H123" s="45"/>
      <c r="I123" s="45"/>
      <c r="J123" s="46"/>
      <c r="K123" s="64">
        <v>-15040</v>
      </c>
      <c r="L123" s="65"/>
      <c r="M123" s="32"/>
      <c r="O123" s="22">
        <f>+K123+L61</f>
        <v>-18607</v>
      </c>
    </row>
    <row r="124" spans="2:15" ht="12.75">
      <c r="B124" s="16"/>
      <c r="C124" s="47" t="s">
        <v>107</v>
      </c>
      <c r="D124" s="48"/>
      <c r="E124" s="49"/>
      <c r="F124" s="44"/>
      <c r="G124" s="45"/>
      <c r="H124" s="45"/>
      <c r="I124" s="45"/>
      <c r="J124" s="46"/>
      <c r="K124" s="64"/>
      <c r="L124" s="65"/>
      <c r="M124" s="32"/>
      <c r="N124" s="18" t="s">
        <v>117</v>
      </c>
      <c r="O124" s="22">
        <f>+O123-F123</f>
        <v>0</v>
      </c>
    </row>
    <row r="125" spans="2:13" ht="13.5" thickBot="1">
      <c r="B125" s="16"/>
      <c r="C125" s="47" t="s">
        <v>110</v>
      </c>
      <c r="D125" s="48"/>
      <c r="E125" s="49"/>
      <c r="F125" s="122">
        <v>5931</v>
      </c>
      <c r="G125" s="123"/>
      <c r="H125" s="123"/>
      <c r="I125" s="123"/>
      <c r="J125" s="124"/>
      <c r="K125" s="125">
        <v>5128</v>
      </c>
      <c r="L125" s="126"/>
      <c r="M125" s="127"/>
    </row>
    <row r="126" spans="2:15" ht="12.75">
      <c r="B126" s="16"/>
      <c r="C126" s="21" t="s">
        <v>99</v>
      </c>
      <c r="D126" s="10"/>
      <c r="E126" s="11"/>
      <c r="F126" s="38">
        <f>SUM(F117:J125)</f>
        <v>7124</v>
      </c>
      <c r="G126" s="39"/>
      <c r="H126" s="39"/>
      <c r="I126" s="39"/>
      <c r="J126" s="40"/>
      <c r="K126" s="41">
        <f>SUM(K117:M125)</f>
        <v>9888</v>
      </c>
      <c r="L126" s="42"/>
      <c r="M126" s="43"/>
      <c r="O126" s="22"/>
    </row>
    <row r="127" spans="2:13" ht="12.75">
      <c r="B127" s="16"/>
      <c r="C127" s="50"/>
      <c r="D127" s="51"/>
      <c r="E127" s="52"/>
      <c r="F127" s="58"/>
      <c r="G127" s="59"/>
      <c r="H127" s="59"/>
      <c r="I127" s="59"/>
      <c r="J127" s="60"/>
      <c r="K127" s="61"/>
      <c r="L127" s="62"/>
      <c r="M127" s="63"/>
    </row>
    <row r="128" spans="2:15" ht="12.75">
      <c r="B128" s="5">
        <v>10</v>
      </c>
      <c r="C128" s="53" t="s">
        <v>82</v>
      </c>
      <c r="D128" s="54"/>
      <c r="E128" s="55"/>
      <c r="F128" s="44">
        <v>3329</v>
      </c>
      <c r="G128" s="45"/>
      <c r="H128" s="45"/>
      <c r="I128" s="45"/>
      <c r="J128" s="46"/>
      <c r="K128" s="64">
        <v>3386</v>
      </c>
      <c r="L128" s="65"/>
      <c r="M128" s="32"/>
      <c r="O128" s="22"/>
    </row>
    <row r="129" spans="2:15" ht="12.75">
      <c r="B129" s="5">
        <v>11</v>
      </c>
      <c r="C129" s="53" t="s">
        <v>83</v>
      </c>
      <c r="D129" s="54"/>
      <c r="E129" s="55"/>
      <c r="F129" s="44">
        <v>3731</v>
      </c>
      <c r="G129" s="45"/>
      <c r="H129" s="45"/>
      <c r="I129" s="45"/>
      <c r="J129" s="46"/>
      <c r="K129" s="64">
        <v>4976</v>
      </c>
      <c r="L129" s="65"/>
      <c r="M129" s="32"/>
      <c r="O129" s="22"/>
    </row>
    <row r="130" spans="2:15" ht="12.75">
      <c r="B130" s="5">
        <v>12</v>
      </c>
      <c r="C130" s="53" t="s">
        <v>84</v>
      </c>
      <c r="D130" s="54"/>
      <c r="E130" s="55"/>
      <c r="F130" s="44">
        <f>1219+714</f>
        <v>1933</v>
      </c>
      <c r="G130" s="45"/>
      <c r="H130" s="45"/>
      <c r="I130" s="45"/>
      <c r="J130" s="46"/>
      <c r="K130" s="64">
        <v>2811</v>
      </c>
      <c r="L130" s="65"/>
      <c r="M130" s="32"/>
      <c r="O130" s="22"/>
    </row>
    <row r="131" spans="2:13" ht="12.75">
      <c r="B131" s="16"/>
      <c r="C131" s="50"/>
      <c r="D131" s="51"/>
      <c r="E131" s="52"/>
      <c r="F131" s="58"/>
      <c r="G131" s="59"/>
      <c r="H131" s="59"/>
      <c r="I131" s="59"/>
      <c r="J131" s="60"/>
      <c r="K131" s="61"/>
      <c r="L131" s="62"/>
      <c r="M131" s="63"/>
    </row>
    <row r="132" spans="2:13" ht="12.75">
      <c r="B132" s="16">
        <v>13</v>
      </c>
      <c r="C132" s="50" t="s">
        <v>85</v>
      </c>
      <c r="D132" s="51"/>
      <c r="E132" s="52"/>
      <c r="F132" s="58"/>
      <c r="G132" s="59"/>
      <c r="H132" s="59"/>
      <c r="I132" s="59"/>
      <c r="J132" s="60"/>
      <c r="K132" s="61"/>
      <c r="L132" s="62"/>
      <c r="M132" s="63"/>
    </row>
    <row r="133" spans="2:13" ht="12.75">
      <c r="B133" s="15"/>
      <c r="C133" s="35" t="s">
        <v>86</v>
      </c>
      <c r="D133" s="36"/>
      <c r="E133" s="37"/>
      <c r="F133" s="132">
        <f>(F126-F93)/F117*100</f>
        <v>35.81818181818181</v>
      </c>
      <c r="G133" s="133"/>
      <c r="H133" s="133"/>
      <c r="I133" s="133"/>
      <c r="J133" s="97"/>
      <c r="K133" s="105">
        <f>(K126-K93)/K117*100</f>
        <v>49.74747474747475</v>
      </c>
      <c r="L133" s="134"/>
      <c r="M133" s="135"/>
    </row>
    <row r="134" spans="3:5" ht="12.75">
      <c r="C134" s="115"/>
      <c r="D134" s="115"/>
      <c r="E134" s="115"/>
    </row>
    <row r="135" spans="3:13" ht="12.75">
      <c r="C135" s="115"/>
      <c r="D135" s="115"/>
      <c r="E135" s="115"/>
      <c r="I135" t="s">
        <v>119</v>
      </c>
      <c r="J135" s="22">
        <f>+F88+F89+F91+F92+F93+F114</f>
        <v>16117</v>
      </c>
      <c r="M135" s="22">
        <f>+K88+K89+K91+K92+K93+K114</f>
        <v>21061</v>
      </c>
    </row>
    <row r="136" spans="3:13" ht="12.75">
      <c r="C136" s="115"/>
      <c r="D136" s="115"/>
      <c r="E136" s="115"/>
      <c r="I136" t="s">
        <v>118</v>
      </c>
      <c r="J136" s="22">
        <f>+F126+F128+F129+F130</f>
        <v>16117</v>
      </c>
      <c r="M136" s="22">
        <f>+K126+K128+K129+K130</f>
        <v>21061</v>
      </c>
    </row>
    <row r="137" spans="3:13" ht="12.75">
      <c r="C137" s="115"/>
      <c r="D137" s="115"/>
      <c r="E137" s="115"/>
      <c r="I137" s="18" t="s">
        <v>117</v>
      </c>
      <c r="J137" s="22">
        <f>+J135-J136</f>
        <v>0</v>
      </c>
      <c r="M137" s="22">
        <f>+M135-M136</f>
        <v>0</v>
      </c>
    </row>
    <row r="138" spans="3:5" ht="12.75">
      <c r="C138" s="115"/>
      <c r="D138" s="115"/>
      <c r="E138" s="115"/>
    </row>
    <row r="139" spans="3:5" ht="12.75">
      <c r="C139" s="115"/>
      <c r="D139" s="115"/>
      <c r="E139" s="115"/>
    </row>
    <row r="140" spans="3:5" ht="12.75">
      <c r="C140" s="115"/>
      <c r="D140" s="115"/>
      <c r="E140" s="115"/>
    </row>
    <row r="141" spans="3:5" ht="12.75">
      <c r="C141" s="115"/>
      <c r="D141" s="115"/>
      <c r="E141" s="115"/>
    </row>
    <row r="142" spans="3:5" ht="12.75">
      <c r="C142" s="115"/>
      <c r="D142" s="115"/>
      <c r="E142" s="115"/>
    </row>
    <row r="143" spans="3:5" ht="12.75">
      <c r="C143" s="115"/>
      <c r="D143" s="115"/>
      <c r="E143" s="115"/>
    </row>
  </sheetData>
  <mergeCells count="481">
    <mergeCell ref="C78:E78"/>
    <mergeCell ref="F78:K78"/>
    <mergeCell ref="L78:O78"/>
    <mergeCell ref="C75:E75"/>
    <mergeCell ref="C76:E76"/>
    <mergeCell ref="C77:E77"/>
    <mergeCell ref="F77:K77"/>
    <mergeCell ref="L77:O77"/>
    <mergeCell ref="F75:K76"/>
    <mergeCell ref="L75:O76"/>
    <mergeCell ref="L13:M13"/>
    <mergeCell ref="J13:K13"/>
    <mergeCell ref="F42:I42"/>
    <mergeCell ref="N14:O14"/>
    <mergeCell ref="N15:O15"/>
    <mergeCell ref="J15:K15"/>
    <mergeCell ref="F14:I14"/>
    <mergeCell ref="N40:O40"/>
    <mergeCell ref="N41:O41"/>
    <mergeCell ref="N16:O16"/>
    <mergeCell ref="N17:O17"/>
    <mergeCell ref="N42:O42"/>
    <mergeCell ref="F13:I13"/>
    <mergeCell ref="N13:O13"/>
    <mergeCell ref="C18:E18"/>
    <mergeCell ref="L16:M16"/>
    <mergeCell ref="L17:M17"/>
    <mergeCell ref="L18:M18"/>
    <mergeCell ref="F17:I17"/>
    <mergeCell ref="F18:I18"/>
    <mergeCell ref="C16:E16"/>
    <mergeCell ref="C17:E17"/>
    <mergeCell ref="F133:J133"/>
    <mergeCell ref="K133:M133"/>
    <mergeCell ref="F131:J131"/>
    <mergeCell ref="K131:M131"/>
    <mergeCell ref="F132:J132"/>
    <mergeCell ref="K132:M132"/>
    <mergeCell ref="F129:J129"/>
    <mergeCell ref="K129:M129"/>
    <mergeCell ref="F130:J130"/>
    <mergeCell ref="K130:M130"/>
    <mergeCell ref="F127:J127"/>
    <mergeCell ref="K127:M127"/>
    <mergeCell ref="F128:J128"/>
    <mergeCell ref="K128:M128"/>
    <mergeCell ref="F123:J123"/>
    <mergeCell ref="K123:M123"/>
    <mergeCell ref="F125:J125"/>
    <mergeCell ref="K125:M125"/>
    <mergeCell ref="K124:M124"/>
    <mergeCell ref="F121:J121"/>
    <mergeCell ref="K121:M121"/>
    <mergeCell ref="F122:J122"/>
    <mergeCell ref="K122:M122"/>
    <mergeCell ref="F119:J119"/>
    <mergeCell ref="K119:M119"/>
    <mergeCell ref="F120:J120"/>
    <mergeCell ref="K120:M120"/>
    <mergeCell ref="F117:J117"/>
    <mergeCell ref="K117:M117"/>
    <mergeCell ref="F118:J118"/>
    <mergeCell ref="K118:M118"/>
    <mergeCell ref="F115:J115"/>
    <mergeCell ref="K115:M115"/>
    <mergeCell ref="F116:J116"/>
    <mergeCell ref="K116:M116"/>
    <mergeCell ref="F113:J113"/>
    <mergeCell ref="K113:M113"/>
    <mergeCell ref="F114:J114"/>
    <mergeCell ref="K114:M114"/>
    <mergeCell ref="F111:J111"/>
    <mergeCell ref="K111:M111"/>
    <mergeCell ref="F112:J112"/>
    <mergeCell ref="K112:M112"/>
    <mergeCell ref="F109:J109"/>
    <mergeCell ref="K109:M109"/>
    <mergeCell ref="F110:J110"/>
    <mergeCell ref="K110:M110"/>
    <mergeCell ref="F107:J107"/>
    <mergeCell ref="K107:M107"/>
    <mergeCell ref="F108:J108"/>
    <mergeCell ref="K108:M108"/>
    <mergeCell ref="F105:J105"/>
    <mergeCell ref="K105:M105"/>
    <mergeCell ref="F106:J106"/>
    <mergeCell ref="K106:M106"/>
    <mergeCell ref="F102:J102"/>
    <mergeCell ref="K102:M102"/>
    <mergeCell ref="F104:J104"/>
    <mergeCell ref="K104:M104"/>
    <mergeCell ref="F100:J100"/>
    <mergeCell ref="K100:M100"/>
    <mergeCell ref="F101:J101"/>
    <mergeCell ref="K101:M101"/>
    <mergeCell ref="F96:J96"/>
    <mergeCell ref="K96:M96"/>
    <mergeCell ref="F97:J97"/>
    <mergeCell ref="K97:M97"/>
    <mergeCell ref="K93:M93"/>
    <mergeCell ref="F94:J94"/>
    <mergeCell ref="K94:M94"/>
    <mergeCell ref="F95:J95"/>
    <mergeCell ref="K95:M95"/>
    <mergeCell ref="C88:E88"/>
    <mergeCell ref="C90:E90"/>
    <mergeCell ref="C91:E91"/>
    <mergeCell ref="C92:E92"/>
    <mergeCell ref="C104:E104"/>
    <mergeCell ref="C105:E105"/>
    <mergeCell ref="C106:E106"/>
    <mergeCell ref="C97:E97"/>
    <mergeCell ref="C100:E100"/>
    <mergeCell ref="C101:E101"/>
    <mergeCell ref="C102:E102"/>
    <mergeCell ref="C99:E99"/>
    <mergeCell ref="C103:E103"/>
    <mergeCell ref="C142:E142"/>
    <mergeCell ref="C143:E143"/>
    <mergeCell ref="C107:E107"/>
    <mergeCell ref="C108:E108"/>
    <mergeCell ref="C109:E109"/>
    <mergeCell ref="C138:E138"/>
    <mergeCell ref="C139:E139"/>
    <mergeCell ref="C140:E140"/>
    <mergeCell ref="C141:E141"/>
    <mergeCell ref="C134:E134"/>
    <mergeCell ref="C135:E135"/>
    <mergeCell ref="C136:E136"/>
    <mergeCell ref="C137:E137"/>
    <mergeCell ref="C130:E130"/>
    <mergeCell ref="C131:E131"/>
    <mergeCell ref="C132:E132"/>
    <mergeCell ref="C133:E133"/>
    <mergeCell ref="C123:E123"/>
    <mergeCell ref="C127:E127"/>
    <mergeCell ref="C128:E128"/>
    <mergeCell ref="C129:E129"/>
    <mergeCell ref="C119:E119"/>
    <mergeCell ref="C120:E120"/>
    <mergeCell ref="C121:E121"/>
    <mergeCell ref="C122:E122"/>
    <mergeCell ref="C110:E110"/>
    <mergeCell ref="C111:E111"/>
    <mergeCell ref="C112:E112"/>
    <mergeCell ref="C113:E113"/>
    <mergeCell ref="F85:J85"/>
    <mergeCell ref="F86:J86"/>
    <mergeCell ref="K85:M85"/>
    <mergeCell ref="K86:M86"/>
    <mergeCell ref="C73:E73"/>
    <mergeCell ref="F84:J84"/>
    <mergeCell ref="C71:E71"/>
    <mergeCell ref="C72:E72"/>
    <mergeCell ref="J71:K71"/>
    <mergeCell ref="J72:K72"/>
    <mergeCell ref="J73:K73"/>
    <mergeCell ref="F73:I73"/>
    <mergeCell ref="K84:M84"/>
    <mergeCell ref="B84:E87"/>
    <mergeCell ref="C67:E67"/>
    <mergeCell ref="C68:E68"/>
    <mergeCell ref="C69:E69"/>
    <mergeCell ref="C70:E70"/>
    <mergeCell ref="C63:E63"/>
    <mergeCell ref="C64:E64"/>
    <mergeCell ref="C65:E65"/>
    <mergeCell ref="C66:E66"/>
    <mergeCell ref="C58:E58"/>
    <mergeCell ref="C60:E60"/>
    <mergeCell ref="C61:E61"/>
    <mergeCell ref="C62:E62"/>
    <mergeCell ref="C53:E53"/>
    <mergeCell ref="C54:E54"/>
    <mergeCell ref="C55:E55"/>
    <mergeCell ref="C56:E56"/>
    <mergeCell ref="C49:E49"/>
    <mergeCell ref="C50:E50"/>
    <mergeCell ref="C51:E51"/>
    <mergeCell ref="C52:E52"/>
    <mergeCell ref="C44:E44"/>
    <mergeCell ref="C46:E46"/>
    <mergeCell ref="C47:E47"/>
    <mergeCell ref="C48:E48"/>
    <mergeCell ref="C45:E45"/>
    <mergeCell ref="C38:E38"/>
    <mergeCell ref="C39:E39"/>
    <mergeCell ref="C40:E40"/>
    <mergeCell ref="C43:E43"/>
    <mergeCell ref="C42:E42"/>
    <mergeCell ref="C34:E34"/>
    <mergeCell ref="C35:E35"/>
    <mergeCell ref="C36:E36"/>
    <mergeCell ref="C37:E37"/>
    <mergeCell ref="C30:E30"/>
    <mergeCell ref="C31:E31"/>
    <mergeCell ref="C32:E32"/>
    <mergeCell ref="C33:E33"/>
    <mergeCell ref="C26:E26"/>
    <mergeCell ref="C27:E27"/>
    <mergeCell ref="C28:E28"/>
    <mergeCell ref="C29:E29"/>
    <mergeCell ref="C21:E21"/>
    <mergeCell ref="C23:E23"/>
    <mergeCell ref="C24:E24"/>
    <mergeCell ref="C25:E25"/>
    <mergeCell ref="C19:E19"/>
    <mergeCell ref="C20:E20"/>
    <mergeCell ref="N71:O71"/>
    <mergeCell ref="N64:O64"/>
    <mergeCell ref="N65:O65"/>
    <mergeCell ref="N66:O66"/>
    <mergeCell ref="N67:O67"/>
    <mergeCell ref="N60:O60"/>
    <mergeCell ref="N61:O61"/>
    <mergeCell ref="N62:O62"/>
    <mergeCell ref="N72:O72"/>
    <mergeCell ref="N73:O73"/>
    <mergeCell ref="N68:O68"/>
    <mergeCell ref="N69:O69"/>
    <mergeCell ref="N70:O70"/>
    <mergeCell ref="N63:O63"/>
    <mergeCell ref="N56:O56"/>
    <mergeCell ref="N57:O57"/>
    <mergeCell ref="N58:O58"/>
    <mergeCell ref="N59:O59"/>
    <mergeCell ref="N52:O52"/>
    <mergeCell ref="N53:O53"/>
    <mergeCell ref="N54:O54"/>
    <mergeCell ref="N55:O55"/>
    <mergeCell ref="N48:O48"/>
    <mergeCell ref="N49:O49"/>
    <mergeCell ref="N50:O50"/>
    <mergeCell ref="N51:O51"/>
    <mergeCell ref="N44:O44"/>
    <mergeCell ref="N45:O45"/>
    <mergeCell ref="N46:O46"/>
    <mergeCell ref="N47:O47"/>
    <mergeCell ref="N43:O43"/>
    <mergeCell ref="N36:O36"/>
    <mergeCell ref="N37:O37"/>
    <mergeCell ref="N38:O38"/>
    <mergeCell ref="N39:O39"/>
    <mergeCell ref="N32:O32"/>
    <mergeCell ref="N33:O33"/>
    <mergeCell ref="N34:O34"/>
    <mergeCell ref="N35:O35"/>
    <mergeCell ref="N28:O28"/>
    <mergeCell ref="N29:O29"/>
    <mergeCell ref="N30:O30"/>
    <mergeCell ref="N31:O31"/>
    <mergeCell ref="N24:O24"/>
    <mergeCell ref="N25:O25"/>
    <mergeCell ref="N26:O26"/>
    <mergeCell ref="N27:O27"/>
    <mergeCell ref="N20:O20"/>
    <mergeCell ref="N21:O21"/>
    <mergeCell ref="N22:O22"/>
    <mergeCell ref="N23:O23"/>
    <mergeCell ref="N18:O18"/>
    <mergeCell ref="N19:O19"/>
    <mergeCell ref="L71:M71"/>
    <mergeCell ref="L64:M64"/>
    <mergeCell ref="L65:M65"/>
    <mergeCell ref="L66:M66"/>
    <mergeCell ref="L67:M67"/>
    <mergeCell ref="L60:M60"/>
    <mergeCell ref="L61:M61"/>
    <mergeCell ref="L62:M62"/>
    <mergeCell ref="L72:M72"/>
    <mergeCell ref="L73:M73"/>
    <mergeCell ref="L68:M68"/>
    <mergeCell ref="L69:M69"/>
    <mergeCell ref="L70:M70"/>
    <mergeCell ref="L63:M63"/>
    <mergeCell ref="L56:M56"/>
    <mergeCell ref="L57:M57"/>
    <mergeCell ref="L58:M58"/>
    <mergeCell ref="L59:M59"/>
    <mergeCell ref="L52:M52"/>
    <mergeCell ref="L53:M53"/>
    <mergeCell ref="L54:M54"/>
    <mergeCell ref="L55:M55"/>
    <mergeCell ref="L48:M48"/>
    <mergeCell ref="L49:M49"/>
    <mergeCell ref="L50:M50"/>
    <mergeCell ref="L51:M51"/>
    <mergeCell ref="L44:M44"/>
    <mergeCell ref="L45:M45"/>
    <mergeCell ref="L46:M46"/>
    <mergeCell ref="L47:M47"/>
    <mergeCell ref="L40:M40"/>
    <mergeCell ref="L41:M41"/>
    <mergeCell ref="L42:M42"/>
    <mergeCell ref="L43:M43"/>
    <mergeCell ref="L36:M36"/>
    <mergeCell ref="L37:M37"/>
    <mergeCell ref="L38:M38"/>
    <mergeCell ref="L39:M39"/>
    <mergeCell ref="L32:M32"/>
    <mergeCell ref="L33:M33"/>
    <mergeCell ref="L34:M34"/>
    <mergeCell ref="L35:M35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L19:M19"/>
    <mergeCell ref="J68:K68"/>
    <mergeCell ref="J69:K69"/>
    <mergeCell ref="J70:K70"/>
    <mergeCell ref="J60:K60"/>
    <mergeCell ref="J61:K61"/>
    <mergeCell ref="J62:K62"/>
    <mergeCell ref="J63:K63"/>
    <mergeCell ref="J56:K56"/>
    <mergeCell ref="J57:K57"/>
    <mergeCell ref="J64:K64"/>
    <mergeCell ref="J65:K65"/>
    <mergeCell ref="J66:K66"/>
    <mergeCell ref="J67:K67"/>
    <mergeCell ref="J51:K51"/>
    <mergeCell ref="J58:K58"/>
    <mergeCell ref="J59:K59"/>
    <mergeCell ref="J52:K52"/>
    <mergeCell ref="J53:K53"/>
    <mergeCell ref="J54:K54"/>
    <mergeCell ref="J55:K55"/>
    <mergeCell ref="J47:K47"/>
    <mergeCell ref="J48:K48"/>
    <mergeCell ref="J49:K49"/>
    <mergeCell ref="J50:K50"/>
    <mergeCell ref="J43:K43"/>
    <mergeCell ref="J44:K44"/>
    <mergeCell ref="J45:K45"/>
    <mergeCell ref="J46:K46"/>
    <mergeCell ref="J39:K39"/>
    <mergeCell ref="J40:K40"/>
    <mergeCell ref="J41:K41"/>
    <mergeCell ref="J42:K42"/>
    <mergeCell ref="J35:K35"/>
    <mergeCell ref="J36:K36"/>
    <mergeCell ref="J37:K37"/>
    <mergeCell ref="J38:K38"/>
    <mergeCell ref="J31:K31"/>
    <mergeCell ref="J32:K32"/>
    <mergeCell ref="J33:K33"/>
    <mergeCell ref="J34:K34"/>
    <mergeCell ref="J27:K27"/>
    <mergeCell ref="J28:K28"/>
    <mergeCell ref="J29:K29"/>
    <mergeCell ref="J30:K30"/>
    <mergeCell ref="J22:K22"/>
    <mergeCell ref="J24:K24"/>
    <mergeCell ref="J25:K25"/>
    <mergeCell ref="J26:K26"/>
    <mergeCell ref="J14:K14"/>
    <mergeCell ref="J16:K16"/>
    <mergeCell ref="F71:I71"/>
    <mergeCell ref="F72:I72"/>
    <mergeCell ref="F67:I67"/>
    <mergeCell ref="F68:I68"/>
    <mergeCell ref="F69:I69"/>
    <mergeCell ref="F70:I70"/>
    <mergeCell ref="F63:I63"/>
    <mergeCell ref="F64:I64"/>
    <mergeCell ref="F65:I65"/>
    <mergeCell ref="F66:I66"/>
    <mergeCell ref="F59:I59"/>
    <mergeCell ref="F60:I60"/>
    <mergeCell ref="F61:I61"/>
    <mergeCell ref="F62:I62"/>
    <mergeCell ref="F55:I55"/>
    <mergeCell ref="F56:I56"/>
    <mergeCell ref="F57:I57"/>
    <mergeCell ref="F58:I58"/>
    <mergeCell ref="F51:I51"/>
    <mergeCell ref="F52:I52"/>
    <mergeCell ref="F53:I53"/>
    <mergeCell ref="F54:I54"/>
    <mergeCell ref="F47:I47"/>
    <mergeCell ref="F48:I48"/>
    <mergeCell ref="F49:I49"/>
    <mergeCell ref="F50:I50"/>
    <mergeCell ref="F43:I43"/>
    <mergeCell ref="F44:I44"/>
    <mergeCell ref="F45:I45"/>
    <mergeCell ref="F46:I46"/>
    <mergeCell ref="F39:I39"/>
    <mergeCell ref="F40:I40"/>
    <mergeCell ref="F41:I41"/>
    <mergeCell ref="F35:I35"/>
    <mergeCell ref="F36:I36"/>
    <mergeCell ref="F37:I37"/>
    <mergeCell ref="F38:I38"/>
    <mergeCell ref="F31:I31"/>
    <mergeCell ref="F32:I32"/>
    <mergeCell ref="F33:I33"/>
    <mergeCell ref="F34:I34"/>
    <mergeCell ref="C93:E93"/>
    <mergeCell ref="C94:E94"/>
    <mergeCell ref="C95:E95"/>
    <mergeCell ref="C96:E96"/>
    <mergeCell ref="L15:M15"/>
    <mergeCell ref="F88:J88"/>
    <mergeCell ref="K88:M88"/>
    <mergeCell ref="F87:J87"/>
    <mergeCell ref="K87:M87"/>
    <mergeCell ref="F16:I16"/>
    <mergeCell ref="F27:I27"/>
    <mergeCell ref="F28:I28"/>
    <mergeCell ref="F29:I29"/>
    <mergeCell ref="F30:I30"/>
    <mergeCell ref="B8:E15"/>
    <mergeCell ref="K89:M89"/>
    <mergeCell ref="C98:E98"/>
    <mergeCell ref="N11:O11"/>
    <mergeCell ref="N12:O12"/>
    <mergeCell ref="L8:O8"/>
    <mergeCell ref="L9:M9"/>
    <mergeCell ref="L10:M10"/>
    <mergeCell ref="N9:O9"/>
    <mergeCell ref="N10:O10"/>
    <mergeCell ref="F8:K8"/>
    <mergeCell ref="K103:M103"/>
    <mergeCell ref="F103:J103"/>
    <mergeCell ref="J11:K11"/>
    <mergeCell ref="J12:K12"/>
    <mergeCell ref="F9:I9"/>
    <mergeCell ref="F10:I10"/>
    <mergeCell ref="F11:I11"/>
    <mergeCell ref="F15:I15"/>
    <mergeCell ref="K92:M92"/>
    <mergeCell ref="K98:M98"/>
    <mergeCell ref="K99:M99"/>
    <mergeCell ref="L11:M11"/>
    <mergeCell ref="L12:M12"/>
    <mergeCell ref="J23:K23"/>
    <mergeCell ref="J17:K17"/>
    <mergeCell ref="J18:K18"/>
    <mergeCell ref="J19:K19"/>
    <mergeCell ref="J20:K20"/>
    <mergeCell ref="J21:K21"/>
    <mergeCell ref="F12:I12"/>
    <mergeCell ref="F99:J99"/>
    <mergeCell ref="F98:J98"/>
    <mergeCell ref="F93:J93"/>
    <mergeCell ref="F92:J92"/>
    <mergeCell ref="F23:I23"/>
    <mergeCell ref="F24:I24"/>
    <mergeCell ref="F25:I25"/>
    <mergeCell ref="F89:J89"/>
    <mergeCell ref="F26:I26"/>
    <mergeCell ref="J9:K9"/>
    <mergeCell ref="F90:J90"/>
    <mergeCell ref="K90:M90"/>
    <mergeCell ref="F91:J91"/>
    <mergeCell ref="K91:M91"/>
    <mergeCell ref="J10:K10"/>
    <mergeCell ref="F19:I19"/>
    <mergeCell ref="F20:I20"/>
    <mergeCell ref="F21:I21"/>
    <mergeCell ref="F22:I22"/>
    <mergeCell ref="C114:E114"/>
    <mergeCell ref="F126:J126"/>
    <mergeCell ref="K126:M126"/>
    <mergeCell ref="F124:J124"/>
    <mergeCell ref="C124:E124"/>
    <mergeCell ref="C125:E125"/>
    <mergeCell ref="C115:E115"/>
    <mergeCell ref="C116:E116"/>
    <mergeCell ref="C117:E117"/>
    <mergeCell ref="C118:E118"/>
  </mergeCells>
  <printOptions/>
  <pageMargins left="0.75" right="0.7" top="0.55" bottom="0.53" header="0.48" footer="0.5"/>
  <pageSetup fitToHeight="2" horizontalDpi="360" verticalDpi="360" orientation="portrait" paperSize="9" scale="80" r:id="rId1"/>
  <headerFooter alignWithMargins="0">
    <oddFooter>&amp;L&amp;"Arial,Italic"&amp;8@Qtrly Report/&amp;F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Ming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Code : HMKT - 19</dc:creator>
  <cp:keywords/>
  <dc:description/>
  <cp:lastModifiedBy>HAI Ming Industries Sdn Bhd</cp:lastModifiedBy>
  <cp:lastPrinted>1999-12-08T03:19:21Z</cp:lastPrinted>
  <dcterms:created xsi:type="dcterms:W3CDTF">1999-09-08T04:16:29Z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