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7\"/>
    </mc:Choice>
  </mc:AlternateContent>
  <bookViews>
    <workbookView xWindow="-12" yWindow="-12" windowWidth="7692" windowHeight="8256" tabRatio="602" activeTab="1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'BS(FRS)'!$A$1:$J$64</definedName>
    <definedName name="_xlnm.Print_Area" localSheetId="3">CFLOW!$A$1:$L$60</definedName>
    <definedName name="_xlnm.Print_Area" localSheetId="2">'EQUITY(FRS)'!$A$1:$Q$39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I59" i="5" l="1"/>
  <c r="E59" i="5"/>
  <c r="O32" i="7" l="1"/>
  <c r="M16" i="7"/>
  <c r="Q16" i="7" s="1"/>
  <c r="M15" i="7"/>
  <c r="Q15" i="7" s="1"/>
  <c r="G59" i="5" l="1"/>
  <c r="K59" i="5"/>
  <c r="J61" i="6" l="1"/>
  <c r="K46" i="5"/>
  <c r="K21" i="5"/>
  <c r="K30" i="5" s="1"/>
  <c r="K34" i="5" s="1"/>
  <c r="K38" i="5" s="1"/>
  <c r="L56" i="3" l="1"/>
  <c r="L44" i="3"/>
  <c r="L36" i="3"/>
  <c r="L20" i="3"/>
  <c r="L25" i="3" s="1"/>
  <c r="L29" i="3" s="1"/>
  <c r="E54" i="5"/>
  <c r="E46" i="5"/>
  <c r="O34" i="7"/>
  <c r="K32" i="7"/>
  <c r="M32" i="7" s="1"/>
  <c r="M29" i="7"/>
  <c r="Q29" i="7" s="1"/>
  <c r="I34" i="7"/>
  <c r="G34" i="7"/>
  <c r="E34" i="7"/>
  <c r="I21" i="5"/>
  <c r="I30" i="5" s="1"/>
  <c r="I34" i="5" s="1"/>
  <c r="I38" i="5" s="1"/>
  <c r="G54" i="5"/>
  <c r="G46" i="5"/>
  <c r="G21" i="5"/>
  <c r="G30" i="5" s="1"/>
  <c r="K54" i="5"/>
  <c r="J56" i="3"/>
  <c r="I54" i="5"/>
  <c r="A3" i="6"/>
  <c r="A3" i="3" s="1"/>
  <c r="H19" i="6"/>
  <c r="J19" i="6"/>
  <c r="H26" i="6"/>
  <c r="J26" i="6"/>
  <c r="H36" i="6"/>
  <c r="H40" i="6" s="1"/>
  <c r="H61" i="6" s="1"/>
  <c r="J36" i="6"/>
  <c r="J40" i="6" s="1"/>
  <c r="H46" i="6"/>
  <c r="J46" i="6"/>
  <c r="H54" i="6"/>
  <c r="J54" i="6"/>
  <c r="J20" i="3"/>
  <c r="J25" i="3" s="1"/>
  <c r="J29" i="3" s="1"/>
  <c r="J36" i="3"/>
  <c r="J44" i="3"/>
  <c r="M14" i="7"/>
  <c r="Q14" i="7" s="1"/>
  <c r="K18" i="7"/>
  <c r="M18" i="7" s="1"/>
  <c r="O18" i="7"/>
  <c r="O20" i="7" s="1"/>
  <c r="E20" i="7"/>
  <c r="G20" i="7"/>
  <c r="I20" i="7"/>
  <c r="E21" i="5"/>
  <c r="E30" i="5" s="1"/>
  <c r="E34" i="5" s="1"/>
  <c r="E38" i="5" s="1"/>
  <c r="I46" i="5"/>
  <c r="G34" i="5" l="1"/>
  <c r="G38" i="5" s="1"/>
  <c r="J47" i="3"/>
  <c r="J51" i="3" s="1"/>
  <c r="L47" i="3"/>
  <c r="L51" i="3" s="1"/>
  <c r="J56" i="6"/>
  <c r="J58" i="6" s="1"/>
  <c r="J28" i="6"/>
  <c r="H56" i="6"/>
  <c r="H58" i="6" s="1"/>
  <c r="H28" i="6"/>
  <c r="A3" i="7"/>
  <c r="Q32" i="7"/>
  <c r="M34" i="7"/>
  <c r="Q18" i="7"/>
  <c r="Q20" i="7" s="1"/>
  <c r="M20" i="7"/>
  <c r="Q34" i="7"/>
  <c r="K20" i="7"/>
  <c r="K34" i="7"/>
</calcChain>
</file>

<file path=xl/sharedStrings.xml><?xml version="1.0" encoding="utf-8"?>
<sst xmlns="http://schemas.openxmlformats.org/spreadsheetml/2006/main" count="200" uniqueCount="130">
  <si>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</si>
  <si>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</si>
  <si>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</si>
  <si>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</si>
  <si>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</si>
  <si>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</si>
  <si>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</si>
  <si>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</si>
  <si>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</si>
  <si>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</si>
  <si>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</si>
  <si>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</si>
  <si>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</si>
  <si>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</si>
  <si>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</si>
  <si>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</si>
  <si>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</si>
  <si>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</si>
  <si>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</si>
  <si>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</si>
  <si>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</si>
  <si>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</si>
  <si>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</si>
  <si>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</si>
  <si>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</si>
  <si>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</si>
  <si>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</si>
  <si>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</si>
  <si>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</si>
  <si>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</si>
  <si>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</si>
  <si>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</si>
  <si>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</si>
  <si>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</si>
  <si>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</si>
  <si>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</si>
  <si>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</si>
  <si>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</si>
  <si>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</si>
  <si>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</si>
  <si>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</si>
  <si>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</si>
  <si>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</si>
  <si>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</si>
  <si>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</si>
  <si>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</si>
  <si>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</si>
  <si>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</si>
  <si>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</si>
  <si>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</si>
  <si>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</si>
  <si>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</si>
  <si>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</si>
  <si>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</si>
  <si>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</si>
  <si>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</si>
  <si>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</si>
  <si>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</si>
  <si>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</si>
  <si>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</si>
  <si>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</si>
  <si>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</si>
  <si>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</si>
  <si>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(Unaudited)</t>
  </si>
  <si>
    <t>(Audited)</t>
  </si>
  <si>
    <t>Treasury</t>
  </si>
  <si>
    <t>Shares</t>
  </si>
  <si>
    <t>Net Asset Per Share (RM)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</si>
  <si>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</si>
  <si>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</si>
  <si>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</si>
  <si>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</si>
  <si>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</si>
  <si>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</si>
  <si>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</si>
  <si>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</si>
  <si>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</si>
  <si>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</si>
  <si>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</si>
  <si>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</si>
  <si>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</si>
  <si>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</si>
  <si>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</si>
  <si>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</si>
  <si>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</si>
  <si>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</si>
  <si>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</si>
  <si>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</si>
  <si>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</si>
  <si>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</si>
  <si>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</si>
  <si>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</si>
  <si>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</si>
  <si>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</si>
  <si>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</si>
  <si>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</si>
  <si>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</si>
  <si>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</si>
  <si>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</si>
  <si>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</si>
  <si>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>Loss Before Taxation</t>
  </si>
  <si>
    <t>Loss After Taxation</t>
  </si>
  <si>
    <t>Total Comprehensive Expenses</t>
  </si>
  <si>
    <t>Loss After Taxation attributable to:</t>
  </si>
  <si>
    <t>Total Comprehensive Expenses attributable to:</t>
  </si>
  <si>
    <t xml:space="preserve">    Loss after taxation</t>
  </si>
  <si>
    <t>At 01.04.2015</t>
  </si>
  <si>
    <t>Loss before taxation</t>
  </si>
  <si>
    <t xml:space="preserve">Operating loss before changes in working capital </t>
  </si>
  <si>
    <t>Net cash flows for investing activities</t>
  </si>
  <si>
    <t>Loss Per Share attributable to owners</t>
  </si>
  <si>
    <t>Retained Profits</t>
  </si>
  <si>
    <t xml:space="preserve">  with the Annual Financial Report for financial year ended 31 March 2016.</t>
  </si>
  <si>
    <t xml:space="preserve">  with the Annual Financial Report for the financial year ended 31 March 2016.</t>
  </si>
  <si>
    <t xml:space="preserve">  Annual Financial Report for the financial year ended 31 March 2016.</t>
  </si>
  <si>
    <t xml:space="preserve">  the Annual Financial Report for the financial year ended 31 March 2016.</t>
  </si>
  <si>
    <t>RM0.10 each</t>
  </si>
  <si>
    <t>At 01.04.2016</t>
  </si>
  <si>
    <t>Issue of new ordinary shares</t>
  </si>
  <si>
    <t>Recognised income and expense for the period:</t>
  </si>
  <si>
    <t>Premiun from issue of new ordinary shares</t>
  </si>
  <si>
    <t>At 30.09.2016</t>
  </si>
  <si>
    <t>At 30.09.2015</t>
  </si>
  <si>
    <t>Proceeds from issue of new shares</t>
  </si>
  <si>
    <t>Condensed Interim Financial Report for the 2nd financial quarter ended 30 September 2016</t>
  </si>
  <si>
    <t>Cash flows for operations</t>
  </si>
  <si>
    <t>Net cash flows for operating activities</t>
  </si>
  <si>
    <t>Net cash flows from/(for) financing activities</t>
  </si>
  <si>
    <t xml:space="preserve"> </t>
  </si>
  <si>
    <t>Net increase/(decrease) in cash &amp; cash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</si>
</sst>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1" applyNumberFormat="1" applyFont="1"/>
    <xf numFmtId="167" fontId="3" fillId="2" borderId="3" xfId="1" applyNumberFormat="1" applyFont="1" applyFill="1" applyBorder="1"/>
    <xf numFmtId="167" fontId="3" fillId="0" borderId="0" xfId="1" applyNumberFormat="1" applyFont="1" applyBorder="1" applyAlignment="1">
      <alignment horizontal="right"/>
    </xf>
    <xf numFmtId="164" fontId="4" fillId="2" borderId="3" xfId="1" applyFont="1" applyFill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10" zoomScale="75" zoomScaleNormal="75" workbookViewId="0">
      <selection activeCell="I60" sqref="I60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7" width="9.109375" style="89"/>
    <col min="18" max="16384" width="9.109375" style="3"/>
  </cols>
  <sheetData>
    <row r="1" spans="1:16" ht="17.399999999999999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74</v>
      </c>
    </row>
    <row r="6" spans="1:16" x14ac:dyDescent="0.25">
      <c r="A6" s="1"/>
    </row>
    <row r="7" spans="1:16" ht="9.75" customHeight="1" x14ac:dyDescent="0.25"/>
    <row r="8" spans="1:16" x14ac:dyDescent="0.25">
      <c r="E8" s="123" t="s">
        <v>40</v>
      </c>
      <c r="F8" s="123"/>
      <c r="G8" s="123"/>
      <c r="H8" s="25"/>
      <c r="I8" s="123" t="s">
        <v>21</v>
      </c>
      <c r="J8" s="123"/>
      <c r="K8" s="123"/>
    </row>
    <row r="9" spans="1:16" x14ac:dyDescent="0.25">
      <c r="E9" s="25" t="s">
        <v>46</v>
      </c>
      <c r="F9" s="25"/>
      <c r="G9" s="15" t="s">
        <v>48</v>
      </c>
      <c r="H9" s="15"/>
      <c r="I9" s="25" t="s">
        <v>46</v>
      </c>
      <c r="J9" s="25"/>
      <c r="K9" s="15" t="s">
        <v>48</v>
      </c>
    </row>
    <row r="10" spans="1:16" x14ac:dyDescent="0.25">
      <c r="E10" s="25" t="s">
        <v>47</v>
      </c>
      <c r="F10" s="25"/>
      <c r="G10" s="15" t="s">
        <v>47</v>
      </c>
      <c r="H10" s="15"/>
      <c r="I10" s="25" t="s">
        <v>91</v>
      </c>
      <c r="J10" s="25"/>
      <c r="K10" s="15" t="s">
        <v>91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80">
        <v>42643</v>
      </c>
      <c r="F12" s="26"/>
      <c r="G12" s="81">
        <v>42277</v>
      </c>
      <c r="H12" s="27"/>
      <c r="I12" s="80">
        <v>42643</v>
      </c>
      <c r="J12" s="26"/>
      <c r="K12" s="81">
        <v>42277</v>
      </c>
      <c r="N12" s="85"/>
    </row>
    <row r="13" spans="1:16" x14ac:dyDescent="0.25">
      <c r="E13" s="82" t="s">
        <v>63</v>
      </c>
      <c r="F13" s="26"/>
      <c r="G13" s="82" t="s">
        <v>63</v>
      </c>
      <c r="H13" s="27"/>
      <c r="I13" s="82" t="s">
        <v>63</v>
      </c>
      <c r="J13" s="26"/>
      <c r="K13" s="82" t="s">
        <v>63</v>
      </c>
      <c r="N13" s="90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5"/>
    </row>
    <row r="15" spans="1:16" ht="7.5" customHeight="1" x14ac:dyDescent="0.25">
      <c r="E15" s="73"/>
      <c r="F15" s="28"/>
      <c r="G15" s="74"/>
      <c r="H15" s="28"/>
      <c r="I15" s="73"/>
      <c r="J15" s="28"/>
      <c r="K15" s="74"/>
      <c r="N15" s="86"/>
    </row>
    <row r="16" spans="1:16" x14ac:dyDescent="0.25">
      <c r="B16" s="14" t="s">
        <v>2</v>
      </c>
      <c r="C16" s="2"/>
      <c r="D16" s="2"/>
      <c r="E16" s="104">
        <v>10469</v>
      </c>
      <c r="F16" s="18"/>
      <c r="G16" s="102">
        <v>10509</v>
      </c>
      <c r="H16" s="18"/>
      <c r="I16" s="104">
        <v>25005</v>
      </c>
      <c r="J16" s="18"/>
      <c r="K16" s="102">
        <v>21858</v>
      </c>
      <c r="N16" s="58"/>
      <c r="P16" s="91"/>
    </row>
    <row r="17" spans="2:17" s="55" customFormat="1" ht="9" customHeight="1" x14ac:dyDescent="0.2">
      <c r="E17" s="56"/>
      <c r="F17" s="57"/>
      <c r="G17" s="57"/>
      <c r="H17" s="57"/>
      <c r="I17" s="56"/>
      <c r="J17" s="57"/>
      <c r="K17" s="57"/>
      <c r="N17" s="87"/>
      <c r="O17" s="92"/>
      <c r="P17" s="92"/>
      <c r="Q17" s="92"/>
    </row>
    <row r="18" spans="2:17" ht="12" customHeight="1" x14ac:dyDescent="0.25">
      <c r="B18" s="2" t="s">
        <v>60</v>
      </c>
      <c r="C18" s="2"/>
      <c r="D18" s="2"/>
      <c r="E18" s="32">
        <v>-8152</v>
      </c>
      <c r="F18" s="18"/>
      <c r="G18" s="18">
        <v>-8040</v>
      </c>
      <c r="H18" s="18"/>
      <c r="I18" s="32">
        <v>-19949</v>
      </c>
      <c r="J18" s="18"/>
      <c r="K18" s="18">
        <v>-17263</v>
      </c>
      <c r="N18" s="58"/>
      <c r="P18" s="91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7" ht="12" customHeight="1" x14ac:dyDescent="0.25">
      <c r="B21" s="14" t="s">
        <v>81</v>
      </c>
      <c r="C21" s="2"/>
      <c r="D21" s="2"/>
      <c r="E21" s="103">
        <f>SUM(E16:E19)</f>
        <v>2317</v>
      </c>
      <c r="F21" s="18"/>
      <c r="G21" s="105">
        <f>SUM(G16:G19)</f>
        <v>2469</v>
      </c>
      <c r="H21" s="18"/>
      <c r="I21" s="103">
        <f>SUM(I16:I19)</f>
        <v>5056</v>
      </c>
      <c r="J21" s="18"/>
      <c r="K21" s="105">
        <f>SUM(K16:K19)</f>
        <v>4595</v>
      </c>
      <c r="N21" s="58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7" x14ac:dyDescent="0.25">
      <c r="B23" s="2" t="s">
        <v>61</v>
      </c>
      <c r="C23" s="2"/>
      <c r="D23" s="2"/>
      <c r="E23" s="104">
        <v>174</v>
      </c>
      <c r="F23" s="18"/>
      <c r="G23" s="102">
        <v>165</v>
      </c>
      <c r="H23" s="18"/>
      <c r="I23" s="104">
        <v>362</v>
      </c>
      <c r="J23" s="18"/>
      <c r="K23" s="102">
        <v>385</v>
      </c>
      <c r="M23" s="93"/>
      <c r="N23" s="94"/>
      <c r="O23" s="95"/>
      <c r="P23" s="95"/>
    </row>
    <row r="24" spans="2:17" ht="9" customHeight="1" x14ac:dyDescent="0.25"/>
    <row r="25" spans="2:17" x14ac:dyDescent="0.25">
      <c r="B25" s="2" t="s">
        <v>3</v>
      </c>
      <c r="C25" s="2"/>
      <c r="D25" s="2"/>
      <c r="E25" s="32">
        <v>-3079</v>
      </c>
      <c r="F25" s="18"/>
      <c r="G25" s="18">
        <v>-4095</v>
      </c>
      <c r="H25" s="18"/>
      <c r="I25" s="32">
        <v>-6784</v>
      </c>
      <c r="J25" s="18"/>
      <c r="K25" s="18">
        <v>-7962</v>
      </c>
      <c r="M25" s="93"/>
      <c r="N25" s="94"/>
      <c r="O25" s="95"/>
      <c r="P25" s="95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7" x14ac:dyDescent="0.25">
      <c r="B27" s="2" t="s">
        <v>77</v>
      </c>
      <c r="C27" s="2"/>
      <c r="D27" s="2"/>
      <c r="E27" s="32">
        <v>-91</v>
      </c>
      <c r="F27" s="18"/>
      <c r="G27" s="18">
        <v>-105</v>
      </c>
      <c r="H27" s="18"/>
      <c r="I27" s="32">
        <v>-187</v>
      </c>
      <c r="J27" s="18"/>
      <c r="K27" s="18">
        <v>-213</v>
      </c>
      <c r="N27" s="58"/>
      <c r="P27" s="91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7" x14ac:dyDescent="0.25">
      <c r="B30" s="14" t="s">
        <v>100</v>
      </c>
      <c r="C30" s="2"/>
      <c r="D30" s="2"/>
      <c r="E30" s="107">
        <f>SUM(E21:E29)</f>
        <v>-679</v>
      </c>
      <c r="F30" s="18"/>
      <c r="G30" s="113">
        <f>SUM(G21:G29)</f>
        <v>-1566</v>
      </c>
      <c r="H30" s="18"/>
      <c r="I30" s="107">
        <f>SUM(I21:I29)</f>
        <v>-1553</v>
      </c>
      <c r="J30" s="18"/>
      <c r="K30" s="113">
        <f>SUM(K21:K29)</f>
        <v>-3195</v>
      </c>
      <c r="N30" s="58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7" x14ac:dyDescent="0.25">
      <c r="B32" s="2" t="s">
        <v>62</v>
      </c>
      <c r="C32" s="2"/>
      <c r="D32" s="2"/>
      <c r="E32" s="104">
        <v>0</v>
      </c>
      <c r="F32" s="18"/>
      <c r="G32" s="104">
        <v>0</v>
      </c>
      <c r="H32" s="18"/>
      <c r="I32" s="104">
        <v>0</v>
      </c>
      <c r="J32" s="18"/>
      <c r="K32" s="104">
        <v>0</v>
      </c>
      <c r="N32" s="88"/>
      <c r="P32" s="91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x14ac:dyDescent="0.25">
      <c r="B34" s="14" t="s">
        <v>101</v>
      </c>
      <c r="C34" s="2"/>
      <c r="D34" s="2"/>
      <c r="E34" s="108">
        <f>SUM(E30:E33)</f>
        <v>-679</v>
      </c>
      <c r="F34" s="18"/>
      <c r="G34" s="83">
        <f>SUM(G30:G33)</f>
        <v>-1566</v>
      </c>
      <c r="H34" s="18"/>
      <c r="I34" s="108">
        <f>SUM(I30:I33)</f>
        <v>-1553</v>
      </c>
      <c r="J34" s="18"/>
      <c r="K34" s="83">
        <f>SUM(K30:K33)</f>
        <v>-3195</v>
      </c>
      <c r="M34" s="93"/>
      <c r="N34" s="94"/>
      <c r="O34" s="95"/>
      <c r="P34" s="95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 x14ac:dyDescent="0.25">
      <c r="B36" s="2" t="s">
        <v>83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8"/>
      <c r="P36" s="91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6" ht="15" customHeight="1" thickBot="1" x14ac:dyDescent="0.3">
      <c r="B38" s="14" t="s">
        <v>102</v>
      </c>
      <c r="C38" s="2"/>
      <c r="D38" s="2"/>
      <c r="E38" s="109">
        <f>SUM(E34:E37)</f>
        <v>-679</v>
      </c>
      <c r="F38" s="18"/>
      <c r="G38" s="84">
        <f>SUM(G34:G37)</f>
        <v>-1566</v>
      </c>
      <c r="H38" s="18"/>
      <c r="I38" s="109">
        <f>SUM(I34:I37)</f>
        <v>-1553</v>
      </c>
      <c r="J38" s="18"/>
      <c r="K38" s="84">
        <f>SUM(K34:K37)</f>
        <v>-3195</v>
      </c>
      <c r="N38" s="58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6" ht="12" customHeight="1" x14ac:dyDescent="0.25">
      <c r="B40" s="2" t="s">
        <v>103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 x14ac:dyDescent="0.25">
      <c r="B42" s="2" t="s">
        <v>82</v>
      </c>
      <c r="C42" s="2"/>
      <c r="D42" s="2"/>
      <c r="E42" s="110">
        <v>-679</v>
      </c>
      <c r="F42" s="18"/>
      <c r="G42" s="114">
        <v>-1569</v>
      </c>
      <c r="H42" s="18"/>
      <c r="I42" s="110">
        <v>-1554</v>
      </c>
      <c r="J42" s="18"/>
      <c r="K42" s="114">
        <v>-3198</v>
      </c>
      <c r="N42" s="58"/>
      <c r="P42" s="91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 x14ac:dyDescent="0.25">
      <c r="B44" s="2" t="s">
        <v>93</v>
      </c>
      <c r="C44" s="2"/>
      <c r="D44" s="2"/>
      <c r="E44" s="104">
        <v>0</v>
      </c>
      <c r="F44" s="18"/>
      <c r="G44" s="102">
        <v>3</v>
      </c>
      <c r="H44" s="18"/>
      <c r="I44" s="104">
        <v>1</v>
      </c>
      <c r="J44" s="18"/>
      <c r="K44" s="102">
        <v>3</v>
      </c>
      <c r="N44" s="58"/>
      <c r="P44" s="91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6" ht="13.5" customHeight="1" thickBot="1" x14ac:dyDescent="0.3">
      <c r="B46" s="14"/>
      <c r="C46" s="2"/>
      <c r="D46" s="2"/>
      <c r="E46" s="111">
        <f>SUM(E42:E44)</f>
        <v>-679</v>
      </c>
      <c r="F46" s="18"/>
      <c r="G46" s="79">
        <f>SUM(G42:G44)</f>
        <v>-1566</v>
      </c>
      <c r="H46" s="18"/>
      <c r="I46" s="111">
        <f>SUM(I42:I44)</f>
        <v>-1553</v>
      </c>
      <c r="J46" s="18"/>
      <c r="K46" s="79">
        <f>SUM(K42:K44)</f>
        <v>-3195</v>
      </c>
      <c r="N46" s="58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6" ht="12.75" customHeight="1" x14ac:dyDescent="0.25">
      <c r="B48" s="2" t="s">
        <v>104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1:16" ht="12" customHeight="1" x14ac:dyDescent="0.25">
      <c r="B50" s="2" t="s">
        <v>82</v>
      </c>
      <c r="C50" s="2"/>
      <c r="D50" s="2"/>
      <c r="E50" s="110">
        <v>-679</v>
      </c>
      <c r="F50" s="18"/>
      <c r="G50" s="114">
        <v>-1569</v>
      </c>
      <c r="H50" s="18"/>
      <c r="I50" s="110">
        <v>-1554</v>
      </c>
      <c r="J50" s="18"/>
      <c r="K50" s="114">
        <v>-3198</v>
      </c>
      <c r="N50" s="58"/>
      <c r="P50" s="91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1:16" ht="12" customHeight="1" x14ac:dyDescent="0.25">
      <c r="B52" s="2" t="s">
        <v>93</v>
      </c>
      <c r="C52" s="2"/>
      <c r="D52" s="2"/>
      <c r="E52" s="104">
        <v>0</v>
      </c>
      <c r="F52" s="18"/>
      <c r="G52" s="102">
        <v>3</v>
      </c>
      <c r="H52" s="18"/>
      <c r="I52" s="104">
        <v>1</v>
      </c>
      <c r="J52" s="18"/>
      <c r="K52" s="102">
        <v>3</v>
      </c>
      <c r="N52" s="58"/>
      <c r="P52" s="91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1:16" ht="13.5" customHeight="1" thickBot="1" x14ac:dyDescent="0.3">
      <c r="B54" s="14"/>
      <c r="C54" s="2"/>
      <c r="D54" s="2"/>
      <c r="E54" s="111">
        <f>SUM(E50:E52)</f>
        <v>-679</v>
      </c>
      <c r="F54" s="18"/>
      <c r="G54" s="79">
        <f>SUM(G50:G52)</f>
        <v>-1566</v>
      </c>
      <c r="H54" s="18"/>
      <c r="I54" s="111">
        <f>SUM(I50:I52)</f>
        <v>-1553</v>
      </c>
      <c r="J54" s="18"/>
      <c r="K54" s="79">
        <f>SUM(K50:K52)</f>
        <v>-3195</v>
      </c>
      <c r="N54" s="58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110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98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36</v>
      </c>
      <c r="C59" s="2"/>
      <c r="D59" s="2"/>
      <c r="E59" s="45">
        <f>E42/219560*100</f>
        <v>-0.3092548733831299</v>
      </c>
      <c r="F59" s="29"/>
      <c r="G59" s="46">
        <f>G42/174134*100</f>
        <v>-0.90103024107870944</v>
      </c>
      <c r="H59" s="29"/>
      <c r="I59" s="45">
        <f>I42/196971*100</f>
        <v>-0.78894862695523715</v>
      </c>
      <c r="J59" s="29"/>
      <c r="K59" s="46">
        <f>K42/174134*100</f>
        <v>-1.8365167055256297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37</v>
      </c>
      <c r="C61" s="2"/>
      <c r="D61" s="2"/>
      <c r="E61" s="34" t="s">
        <v>38</v>
      </c>
      <c r="F61" s="18"/>
      <c r="G61" s="31" t="s">
        <v>38</v>
      </c>
      <c r="H61" s="18"/>
      <c r="I61" s="34" t="s">
        <v>38</v>
      </c>
      <c r="J61" s="18"/>
      <c r="K61" s="31" t="s">
        <v>38</v>
      </c>
    </row>
    <row r="62" spans="1:16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80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112</v>
      </c>
      <c r="E64" s="2"/>
      <c r="F64" s="2"/>
      <c r="G64" s="2"/>
      <c r="H64" s="2"/>
      <c r="I64" s="2"/>
      <c r="J64" s="2"/>
      <c r="K64" s="2"/>
    </row>
    <row r="65" spans="2:11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3"/>
  <sheetViews>
    <sheetView tabSelected="1" topLeftCell="A4" zoomScale="75" zoomScaleNormal="75" workbookViewId="0">
      <selection activeCell="H10" sqref="H10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2nd financial quarter ended 30 September 2016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75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9">
        <v>42643</v>
      </c>
      <c r="I9" s="26"/>
      <c r="J9" s="70">
        <v>42460</v>
      </c>
    </row>
    <row r="10" spans="1:11" ht="11.25" customHeight="1" x14ac:dyDescent="0.25">
      <c r="H10" s="67" t="s">
        <v>63</v>
      </c>
      <c r="I10" s="26"/>
      <c r="J10" s="68" t="s">
        <v>64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49</v>
      </c>
      <c r="H13" s="36"/>
      <c r="I13" s="25"/>
      <c r="J13" s="37"/>
    </row>
    <row r="14" spans="1:11" ht="12.75" customHeight="1" x14ac:dyDescent="0.25">
      <c r="B14" s="14" t="s">
        <v>50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67740</v>
      </c>
      <c r="I15" s="32"/>
      <c r="J15" s="18">
        <v>68764</v>
      </c>
    </row>
    <row r="16" spans="1:11" s="3" customFormat="1" ht="12.75" customHeight="1" x14ac:dyDescent="0.25">
      <c r="A16" s="2"/>
      <c r="B16" s="2" t="s">
        <v>51</v>
      </c>
      <c r="C16" s="2"/>
      <c r="D16" s="2"/>
      <c r="E16" s="2"/>
      <c r="F16" s="2"/>
      <c r="G16" s="2"/>
      <c r="H16" s="32">
        <v>5835</v>
      </c>
      <c r="I16" s="32"/>
      <c r="J16" s="18">
        <v>5835</v>
      </c>
    </row>
    <row r="17" spans="1:15" s="3" customFormat="1" ht="12.75" customHeight="1" x14ac:dyDescent="0.25">
      <c r="A17" s="2"/>
      <c r="B17" s="2" t="s">
        <v>88</v>
      </c>
      <c r="C17" s="2"/>
      <c r="D17" s="2"/>
      <c r="E17" s="2"/>
      <c r="F17" s="2"/>
      <c r="G17" s="2"/>
      <c r="H17" s="32">
        <v>855</v>
      </c>
      <c r="I17" s="32"/>
      <c r="J17" s="18">
        <v>973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74430</v>
      </c>
      <c r="I19" s="32"/>
      <c r="J19" s="60">
        <f>SUM(J15:J18)</f>
        <v>75572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2111</v>
      </c>
      <c r="I22" s="32"/>
      <c r="J22" s="18">
        <v>2004</v>
      </c>
      <c r="M22" s="6"/>
      <c r="N22" s="6"/>
      <c r="O22" s="6"/>
    </row>
    <row r="23" spans="1:15" s="3" customFormat="1" ht="12.75" customHeight="1" x14ac:dyDescent="0.25">
      <c r="A23" s="2"/>
      <c r="B23" s="2" t="s">
        <v>22</v>
      </c>
      <c r="D23" s="2"/>
      <c r="E23" s="2"/>
      <c r="F23" s="2"/>
      <c r="G23" s="2"/>
      <c r="H23" s="32">
        <v>13158</v>
      </c>
      <c r="I23" s="32"/>
      <c r="J23" s="18">
        <v>8828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32">
        <v>13764</v>
      </c>
      <c r="I24" s="32"/>
      <c r="J24" s="18">
        <v>12552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3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51">
        <f>SUM(H22:H25)</f>
        <v>29033</v>
      </c>
      <c r="I26" s="32"/>
      <c r="J26" s="60">
        <f>SUM(J22:J25)</f>
        <v>23384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5" s="3" customFormat="1" ht="12.75" customHeight="1" thickBot="1" x14ac:dyDescent="0.3">
      <c r="A28" s="2"/>
      <c r="B28" s="14" t="s">
        <v>52</v>
      </c>
      <c r="C28" s="2"/>
      <c r="D28" s="2"/>
      <c r="E28" s="2"/>
      <c r="F28" s="2"/>
      <c r="G28" s="2"/>
      <c r="H28" s="47">
        <f>SUM(H19+H26)</f>
        <v>103463</v>
      </c>
      <c r="I28" s="58"/>
      <c r="J28" s="48">
        <f>SUM(J19+J26)</f>
        <v>98956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5" s="3" customFormat="1" ht="12.75" customHeight="1" x14ac:dyDescent="0.25">
      <c r="A30" s="2"/>
      <c r="B30" s="14" t="s">
        <v>53</v>
      </c>
      <c r="C30" s="2"/>
      <c r="D30" s="2"/>
      <c r="E30" s="2"/>
      <c r="F30" s="2"/>
      <c r="G30" s="2"/>
      <c r="H30" s="58"/>
      <c r="I30" s="58"/>
      <c r="J30" s="59"/>
    </row>
    <row r="31" spans="1:15" s="3" customFormat="1" ht="7.5" customHeight="1" x14ac:dyDescent="0.25">
      <c r="A31" s="2"/>
      <c r="H31" s="2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32">
        <v>22637</v>
      </c>
      <c r="I32" s="32"/>
      <c r="J32" s="18">
        <v>17413</v>
      </c>
      <c r="N32" s="6"/>
    </row>
    <row r="33" spans="1:14" s="3" customFormat="1" ht="12.75" customHeight="1" x14ac:dyDescent="0.25">
      <c r="A33" s="2"/>
      <c r="B33" s="2" t="s">
        <v>111</v>
      </c>
      <c r="C33" s="2"/>
      <c r="D33" s="2"/>
      <c r="E33" s="2"/>
      <c r="F33" s="2"/>
      <c r="G33" s="2"/>
      <c r="H33" s="32">
        <v>25733</v>
      </c>
      <c r="I33" s="32"/>
      <c r="J33" s="18">
        <v>27287</v>
      </c>
      <c r="N33" s="6"/>
    </row>
    <row r="34" spans="1:14" s="3" customFormat="1" ht="12.75" customHeight="1" x14ac:dyDescent="0.25">
      <c r="A34" s="2"/>
      <c r="B34" s="2" t="s">
        <v>39</v>
      </c>
      <c r="C34" s="2"/>
      <c r="D34" s="2"/>
      <c r="E34" s="2"/>
      <c r="F34" s="2"/>
      <c r="G34" s="2"/>
      <c r="H34" s="32">
        <v>39049</v>
      </c>
      <c r="I34" s="32"/>
      <c r="J34" s="18">
        <v>38266</v>
      </c>
      <c r="N34" s="6"/>
    </row>
    <row r="35" spans="1:14" s="3" customFormat="1" ht="7.5" customHeight="1" x14ac:dyDescent="0.25">
      <c r="A35" s="2"/>
      <c r="B35" s="2"/>
      <c r="C35" s="2"/>
      <c r="D35" s="2"/>
      <c r="E35" s="2"/>
      <c r="F35" s="2"/>
      <c r="G35" s="2"/>
      <c r="H35" s="33"/>
      <c r="I35" s="32"/>
      <c r="J35" s="30"/>
    </row>
    <row r="36" spans="1:14" s="3" customFormat="1" ht="12.75" customHeight="1" x14ac:dyDescent="0.25">
      <c r="A36" s="2"/>
      <c r="B36" s="14" t="s">
        <v>69</v>
      </c>
      <c r="C36" s="2"/>
      <c r="D36" s="2"/>
      <c r="E36" s="2"/>
      <c r="F36" s="2"/>
      <c r="G36" s="2"/>
      <c r="H36" s="43">
        <f>SUM(H32:H35)</f>
        <v>87419</v>
      </c>
      <c r="I36" s="32"/>
      <c r="J36" s="44">
        <f>SUM(J32:J35)</f>
        <v>82966</v>
      </c>
      <c r="N36" s="6"/>
    </row>
    <row r="37" spans="1:14" s="3" customFormat="1" ht="7.5" customHeight="1" x14ac:dyDescent="0.25">
      <c r="A37" s="2"/>
      <c r="B37" s="2"/>
      <c r="H37" s="2"/>
      <c r="J37" s="2"/>
    </row>
    <row r="38" spans="1:14" s="3" customFormat="1" ht="12.75" customHeight="1" x14ac:dyDescent="0.25">
      <c r="A38" s="2"/>
      <c r="B38" s="14" t="s">
        <v>94</v>
      </c>
      <c r="C38" s="2"/>
      <c r="D38" s="2"/>
      <c r="E38" s="2"/>
      <c r="F38" s="2"/>
      <c r="G38" s="2"/>
      <c r="H38" s="32">
        <v>88</v>
      </c>
      <c r="I38" s="32"/>
      <c r="J38" s="18">
        <v>87</v>
      </c>
    </row>
    <row r="39" spans="1:14" s="3" customFormat="1" ht="7.5" customHeight="1" x14ac:dyDescent="0.25">
      <c r="A39" s="2"/>
      <c r="B39" s="14"/>
      <c r="C39" s="14"/>
      <c r="D39" s="2"/>
      <c r="E39" s="2"/>
      <c r="F39" s="2"/>
      <c r="G39" s="2"/>
      <c r="H39" s="25"/>
      <c r="I39" s="25"/>
      <c r="J39" s="15"/>
    </row>
    <row r="40" spans="1:14" s="3" customFormat="1" ht="12.75" customHeight="1" x14ac:dyDescent="0.25">
      <c r="A40" s="2"/>
      <c r="B40" s="14" t="s">
        <v>54</v>
      </c>
      <c r="H40" s="51">
        <f>SUM(H36:H39)</f>
        <v>87507</v>
      </c>
      <c r="J40" s="60">
        <f>SUM(J36:J39)</f>
        <v>83053</v>
      </c>
    </row>
    <row r="41" spans="1:14" s="3" customFormat="1" ht="7.5" customHeight="1" x14ac:dyDescent="0.25">
      <c r="A41" s="2"/>
      <c r="B41" s="2"/>
      <c r="H41" s="2"/>
      <c r="J41" s="2"/>
    </row>
    <row r="42" spans="1:14" s="3" customFormat="1" ht="12.75" customHeight="1" x14ac:dyDescent="0.25">
      <c r="A42" s="2"/>
      <c r="B42" s="14" t="s">
        <v>55</v>
      </c>
      <c r="H42" s="2"/>
      <c r="J42" s="2"/>
    </row>
    <row r="43" spans="1:14" s="3" customFormat="1" ht="12.75" customHeight="1" x14ac:dyDescent="0.25">
      <c r="A43" s="2"/>
      <c r="B43" s="2" t="s">
        <v>87</v>
      </c>
      <c r="H43" s="32">
        <v>3937</v>
      </c>
      <c r="I43" s="32"/>
      <c r="J43" s="18">
        <v>4048</v>
      </c>
    </row>
    <row r="44" spans="1:14" s="3" customFormat="1" ht="12.75" customHeight="1" x14ac:dyDescent="0.25">
      <c r="A44" s="2"/>
      <c r="B44" s="2" t="s">
        <v>13</v>
      </c>
      <c r="H44" s="32">
        <v>3605</v>
      </c>
      <c r="I44" s="32"/>
      <c r="J44" s="18">
        <v>3605</v>
      </c>
    </row>
    <row r="45" spans="1:14" s="3" customFormat="1" ht="7.5" customHeight="1" x14ac:dyDescent="0.25">
      <c r="A45" s="2"/>
      <c r="B45" s="2"/>
      <c r="H45" s="32"/>
      <c r="I45" s="32"/>
      <c r="J45" s="18"/>
    </row>
    <row r="46" spans="1:14" s="3" customFormat="1" ht="12.75" customHeight="1" x14ac:dyDescent="0.25">
      <c r="A46" s="2"/>
      <c r="B46" s="2"/>
      <c r="H46" s="51">
        <f>SUM(H42:H44)</f>
        <v>7542</v>
      </c>
      <c r="I46" s="32"/>
      <c r="J46" s="60">
        <f>SUM(J43:J45)</f>
        <v>7653</v>
      </c>
    </row>
    <row r="47" spans="1:14" s="3" customFormat="1" ht="9" customHeight="1" x14ac:dyDescent="0.25">
      <c r="A47" s="2"/>
      <c r="B47" s="2"/>
      <c r="H47" s="2"/>
      <c r="J47" s="2"/>
    </row>
    <row r="48" spans="1:14" s="3" customFormat="1" ht="12.75" customHeight="1" x14ac:dyDescent="0.25">
      <c r="A48" s="2"/>
      <c r="B48" s="14" t="s">
        <v>9</v>
      </c>
      <c r="C48" s="2"/>
      <c r="D48" s="2"/>
      <c r="E48" s="2"/>
      <c r="F48" s="2"/>
      <c r="G48" s="2"/>
      <c r="H48" s="32"/>
      <c r="I48" s="32"/>
      <c r="J48" s="18"/>
    </row>
    <row r="49" spans="1:13" s="3" customFormat="1" ht="12.75" customHeight="1" x14ac:dyDescent="0.25">
      <c r="A49" s="2"/>
      <c r="B49" s="2" t="s">
        <v>23</v>
      </c>
      <c r="C49" s="2"/>
      <c r="D49" s="2"/>
      <c r="E49" s="2"/>
      <c r="F49" s="2"/>
      <c r="G49" s="2"/>
      <c r="H49" s="32">
        <v>8164</v>
      </c>
      <c r="I49" s="32"/>
      <c r="J49" s="18">
        <v>7946</v>
      </c>
      <c r="M49" s="6"/>
    </row>
    <row r="50" spans="1:13" s="3" customFormat="1" ht="12.75" customHeight="1" x14ac:dyDescent="0.25">
      <c r="A50" s="2"/>
      <c r="B50" s="2" t="s">
        <v>56</v>
      </c>
      <c r="D50" s="2"/>
      <c r="E50" s="2"/>
      <c r="F50" s="2"/>
      <c r="G50" s="2"/>
      <c r="H50" s="32">
        <v>31</v>
      </c>
      <c r="I50" s="32"/>
      <c r="J50" s="18">
        <v>79</v>
      </c>
    </row>
    <row r="51" spans="1:13" s="3" customFormat="1" ht="12.75" customHeight="1" x14ac:dyDescent="0.25">
      <c r="A51" s="2"/>
      <c r="B51" s="2" t="s">
        <v>87</v>
      </c>
      <c r="D51" s="2"/>
      <c r="E51" s="2"/>
      <c r="F51" s="2"/>
      <c r="G51" s="2"/>
      <c r="H51" s="32">
        <v>219</v>
      </c>
      <c r="I51" s="32"/>
      <c r="J51" s="18">
        <v>225</v>
      </c>
    </row>
    <row r="52" spans="1:13" s="96" customFormat="1" ht="6" customHeight="1" x14ac:dyDescent="0.15">
      <c r="H52" s="97"/>
      <c r="I52" s="98"/>
      <c r="J52" s="97"/>
      <c r="M52" s="99"/>
    </row>
    <row r="53" spans="1:13" s="3" customFormat="1" ht="6" customHeight="1" x14ac:dyDescent="0.25">
      <c r="A53" s="2"/>
      <c r="B53" s="2"/>
      <c r="C53" s="2"/>
      <c r="D53" s="2"/>
      <c r="E53" s="2"/>
      <c r="F53" s="2"/>
      <c r="G53" s="2"/>
      <c r="H53" s="58"/>
      <c r="I53" s="32"/>
      <c r="J53" s="59"/>
    </row>
    <row r="54" spans="1:13" s="3" customFormat="1" ht="12.75" customHeight="1" x14ac:dyDescent="0.25">
      <c r="A54" s="2"/>
      <c r="B54" s="2"/>
      <c r="D54" s="2"/>
      <c r="E54" s="2"/>
      <c r="F54" s="2"/>
      <c r="G54" s="2"/>
      <c r="H54" s="51">
        <f>SUM(H49:H53)</f>
        <v>8414</v>
      </c>
      <c r="I54" s="32"/>
      <c r="J54" s="60">
        <f>SUM(J49:J53)</f>
        <v>8250</v>
      </c>
      <c r="M54" s="6"/>
    </row>
    <row r="55" spans="1:13" s="3" customFormat="1" ht="9" customHeight="1" x14ac:dyDescent="0.25">
      <c r="A55" s="2"/>
      <c r="B55" s="2"/>
      <c r="C55" s="2"/>
      <c r="D55" s="2"/>
      <c r="E55" s="2"/>
      <c r="F55" s="2"/>
      <c r="G55" s="2"/>
      <c r="H55" s="32"/>
      <c r="I55" s="32"/>
      <c r="J55" s="18"/>
    </row>
    <row r="56" spans="1:13" s="3" customFormat="1" ht="12.75" customHeight="1" x14ac:dyDescent="0.25">
      <c r="A56" s="2"/>
      <c r="B56" s="14" t="s">
        <v>57</v>
      </c>
      <c r="C56" s="2"/>
      <c r="D56" s="2"/>
      <c r="E56" s="2"/>
      <c r="F56" s="2"/>
      <c r="G56" s="2"/>
      <c r="H56" s="64">
        <f>SUM(H46+H54)</f>
        <v>15956</v>
      </c>
      <c r="I56" s="32"/>
      <c r="J56" s="65">
        <f>SUM(J46+J54)</f>
        <v>15903</v>
      </c>
    </row>
    <row r="57" spans="1:13" s="3" customFormat="1" ht="9" customHeight="1" x14ac:dyDescent="0.25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3" s="3" customFormat="1" ht="12.75" customHeight="1" thickBot="1" x14ac:dyDescent="0.3">
      <c r="A58" s="2"/>
      <c r="B58" s="14" t="s">
        <v>58</v>
      </c>
      <c r="C58" s="2"/>
      <c r="D58" s="2"/>
      <c r="E58" s="2"/>
      <c r="F58" s="2"/>
      <c r="G58" s="2"/>
      <c r="H58" s="47">
        <f>SUM(H40+H56)</f>
        <v>103463</v>
      </c>
      <c r="I58" s="32"/>
      <c r="J58" s="48">
        <f>SUM(J40+J56)</f>
        <v>98956</v>
      </c>
    </row>
    <row r="59" spans="1:13" s="3" customFormat="1" ht="9.75" customHeight="1" thickTop="1" x14ac:dyDescent="0.25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3" s="3" customFormat="1" ht="7.5" customHeight="1" x14ac:dyDescent="0.25">
      <c r="A60" s="2"/>
      <c r="C60" s="2"/>
      <c r="D60" s="2"/>
      <c r="E60" s="2"/>
      <c r="F60" s="2"/>
      <c r="G60" s="2"/>
    </row>
    <row r="61" spans="1:13" s="3" customFormat="1" ht="12.75" customHeight="1" thickBot="1" x14ac:dyDescent="0.3">
      <c r="B61" s="14" t="s">
        <v>67</v>
      </c>
      <c r="H61" s="45">
        <f>SUM(H40/226373)</f>
        <v>0.38656111815455024</v>
      </c>
      <c r="I61" s="35"/>
      <c r="J61" s="46">
        <f>SUM(J40/174133)</f>
        <v>0.47695152555805048</v>
      </c>
    </row>
    <row r="62" spans="1:13" s="3" customFormat="1" ht="9.75" customHeight="1" thickTop="1" x14ac:dyDescent="0.25">
      <c r="B62" s="14"/>
      <c r="H62" s="12"/>
      <c r="I62" s="6"/>
      <c r="J62" s="12"/>
    </row>
    <row r="63" spans="1:13" s="3" customFormat="1" ht="13.8" x14ac:dyDescent="0.25">
      <c r="A63" s="14" t="s">
        <v>78</v>
      </c>
    </row>
    <row r="64" spans="1:13" s="3" customFormat="1" ht="13.8" x14ac:dyDescent="0.25">
      <c r="A64" s="14" t="s">
        <v>113</v>
      </c>
    </row>
    <row r="65" spans="1:11" s="3" customFormat="1" ht="13.8" x14ac:dyDescent="0.25"/>
    <row r="66" spans="1:11" s="3" customFormat="1" ht="13.8" x14ac:dyDescent="0.25">
      <c r="A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s="3" customFormat="1" ht="13.8" x14ac:dyDescent="0.25">
      <c r="A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3" customFormat="1" ht="13.8" x14ac:dyDescent="0.25">
      <c r="A68" s="61"/>
      <c r="B68" s="61"/>
      <c r="C68" s="63"/>
      <c r="D68" s="63"/>
      <c r="E68" s="63"/>
      <c r="F68" s="63"/>
      <c r="G68" s="63"/>
      <c r="H68" s="58"/>
      <c r="I68" s="58"/>
      <c r="J68" s="59"/>
      <c r="K68" s="61"/>
    </row>
    <row r="69" spans="1:11" s="3" customFormat="1" ht="13.8" x14ac:dyDescent="0.25">
      <c r="A69" s="61"/>
      <c r="B69" s="61"/>
      <c r="C69" s="63"/>
      <c r="D69" s="63"/>
      <c r="E69" s="63"/>
      <c r="F69" s="63"/>
      <c r="G69" s="63"/>
      <c r="H69" s="58"/>
      <c r="I69" s="58"/>
      <c r="J69" s="59"/>
      <c r="K69" s="61"/>
    </row>
    <row r="70" spans="1:11" s="3" customFormat="1" ht="13.8" x14ac:dyDescent="0.25">
      <c r="B70" s="62"/>
      <c r="C70" s="2"/>
      <c r="D70" s="2"/>
      <c r="E70" s="2"/>
      <c r="F70" s="2"/>
      <c r="G70" s="2"/>
      <c r="H70" s="32"/>
      <c r="I70" s="32"/>
      <c r="J70" s="18"/>
    </row>
    <row r="71" spans="1:11" s="3" customFormat="1" ht="13.8" x14ac:dyDescent="0.25">
      <c r="B71" s="63"/>
      <c r="H71" s="12"/>
      <c r="I71" s="6"/>
      <c r="J71" s="12"/>
    </row>
    <row r="72" spans="1:11" s="3" customFormat="1" ht="13.8" x14ac:dyDescent="0.25">
      <c r="B72" s="2"/>
      <c r="H72" s="12"/>
      <c r="I72" s="6"/>
      <c r="J72" s="12"/>
    </row>
    <row r="73" spans="1:11" s="3" customFormat="1" ht="13.8" x14ac:dyDescent="0.25">
      <c r="B73" s="2"/>
      <c r="H73" s="12"/>
      <c r="I73" s="6"/>
      <c r="J73" s="12"/>
    </row>
    <row r="74" spans="1:11" s="3" customFormat="1" ht="13.8" x14ac:dyDescent="0.25">
      <c r="B74" s="2"/>
      <c r="H74" s="2"/>
      <c r="J74" s="2"/>
    </row>
    <row r="75" spans="1:11" s="3" customFormat="1" ht="13.8" x14ac:dyDescent="0.25">
      <c r="B75" s="2"/>
      <c r="H75" s="2"/>
      <c r="J75" s="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75" workbookViewId="0">
      <selection activeCell="K22" sqref="K22"/>
    </sheetView>
  </sheetViews>
  <sheetFormatPr defaultColWidth="9.109375" defaultRowHeight="13.2" x14ac:dyDescent="0.25"/>
  <cols>
    <col min="1" max="1" width="2.88671875" style="2" customWidth="1"/>
    <col min="2" max="2" width="12.33203125" style="2" customWidth="1"/>
    <col min="3" max="3" width="15.33203125" style="2" customWidth="1"/>
    <col min="4" max="4" width="11.109375" style="2" customWidth="1"/>
    <col min="5" max="5" width="13.44140625" style="2" customWidth="1"/>
    <col min="6" max="6" width="1.109375" style="2" customWidth="1"/>
    <col min="7" max="7" width="10.21875" style="2" bestFit="1" customWidth="1"/>
    <col min="8" max="8" width="1.109375" style="2" customWidth="1"/>
    <col min="9" max="9" width="11" style="2" customWidth="1"/>
    <col min="10" max="10" width="1" style="2" customWidth="1"/>
    <col min="11" max="11" width="13.109375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6384" width="9.109375" style="2"/>
  </cols>
  <sheetData>
    <row r="1" spans="1:17" ht="17.399999999999999" x14ac:dyDescent="0.3">
      <c r="A1" s="5" t="s">
        <v>4</v>
      </c>
    </row>
    <row r="2" spans="1:17" ht="9" customHeight="1" x14ac:dyDescent="0.25">
      <c r="A2" s="4"/>
    </row>
    <row r="3" spans="1:17" ht="13.8" x14ac:dyDescent="0.25">
      <c r="A3" s="24" t="str">
        <f>'BS(FRS)'!A3</f>
        <v>Condensed Interim Financial Report for the 2nd financial quarter ended 30 September 2016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3.8" x14ac:dyDescent="0.25">
      <c r="A5" s="1" t="s">
        <v>68</v>
      </c>
    </row>
    <row r="6" spans="1:17" ht="13.8" x14ac:dyDescent="0.25">
      <c r="A6" s="1"/>
    </row>
    <row r="7" spans="1:17" ht="13.8" x14ac:dyDescent="0.25">
      <c r="B7" s="3"/>
    </row>
    <row r="8" spans="1:17" ht="13.8" x14ac:dyDescent="0.25">
      <c r="B8" s="3"/>
      <c r="E8" s="38" t="s">
        <v>31</v>
      </c>
      <c r="F8" s="10"/>
      <c r="G8" s="122"/>
      <c r="H8" s="122" t="s">
        <v>24</v>
      </c>
      <c r="I8" s="122"/>
      <c r="J8" s="10"/>
      <c r="K8" s="38" t="s">
        <v>28</v>
      </c>
      <c r="L8" s="13"/>
      <c r="M8" s="25"/>
      <c r="N8" s="13"/>
      <c r="O8" s="25" t="s">
        <v>95</v>
      </c>
      <c r="Q8" s="25" t="s">
        <v>35</v>
      </c>
    </row>
    <row r="9" spans="1:17" x14ac:dyDescent="0.25">
      <c r="E9" s="13" t="s">
        <v>32</v>
      </c>
      <c r="F9" s="10"/>
      <c r="G9" s="19"/>
      <c r="H9" s="19"/>
      <c r="I9" s="13" t="s">
        <v>25</v>
      </c>
      <c r="J9" s="10"/>
      <c r="K9" s="19"/>
      <c r="L9" s="19"/>
      <c r="M9" s="16"/>
      <c r="N9" s="19"/>
      <c r="O9" s="100" t="s">
        <v>97</v>
      </c>
      <c r="Q9" s="25" t="s">
        <v>59</v>
      </c>
    </row>
    <row r="10" spans="1:17" x14ac:dyDescent="0.25">
      <c r="E10" s="13" t="s">
        <v>33</v>
      </c>
      <c r="F10" s="11"/>
      <c r="G10" s="13" t="s">
        <v>65</v>
      </c>
      <c r="H10" s="13"/>
      <c r="I10" s="13" t="s">
        <v>26</v>
      </c>
      <c r="J10" s="10"/>
      <c r="K10" s="13" t="s">
        <v>29</v>
      </c>
      <c r="L10" s="13"/>
      <c r="M10" s="15" t="s">
        <v>35</v>
      </c>
      <c r="N10" s="13"/>
      <c r="O10" s="25" t="s">
        <v>96</v>
      </c>
      <c r="Q10" s="16"/>
    </row>
    <row r="11" spans="1:17" x14ac:dyDescent="0.25">
      <c r="E11" s="9" t="s">
        <v>116</v>
      </c>
      <c r="F11" s="11"/>
      <c r="G11" s="9" t="s">
        <v>66</v>
      </c>
      <c r="H11" s="13"/>
      <c r="I11" s="9" t="s">
        <v>27</v>
      </c>
      <c r="J11" s="10"/>
      <c r="K11" s="9" t="s">
        <v>30</v>
      </c>
      <c r="L11" s="13"/>
      <c r="M11" s="8"/>
      <c r="N11" s="13"/>
      <c r="O11" s="8"/>
      <c r="Q11" s="8"/>
    </row>
    <row r="12" spans="1:17" x14ac:dyDescent="0.25">
      <c r="E12" s="15" t="s">
        <v>1</v>
      </c>
      <c r="F12" s="7"/>
      <c r="G12" s="15" t="s">
        <v>1</v>
      </c>
      <c r="H12" s="15"/>
      <c r="I12" s="15" t="s">
        <v>1</v>
      </c>
      <c r="J12" s="7"/>
      <c r="K12" s="15" t="s">
        <v>1</v>
      </c>
      <c r="L12" s="15"/>
      <c r="M12" s="15" t="s">
        <v>1</v>
      </c>
      <c r="N12" s="15"/>
      <c r="O12" s="15" t="s">
        <v>1</v>
      </c>
      <c r="Q12" s="15" t="s">
        <v>1</v>
      </c>
    </row>
    <row r="13" spans="1:17" x14ac:dyDescent="0.25">
      <c r="B13" s="39" t="s">
        <v>84</v>
      </c>
      <c r="E13" s="15"/>
      <c r="F13" s="7"/>
      <c r="G13" s="15"/>
      <c r="H13" s="15"/>
      <c r="I13" s="15"/>
      <c r="J13" s="7"/>
      <c r="K13" s="15"/>
      <c r="L13" s="15"/>
      <c r="M13" s="16"/>
      <c r="N13" s="15"/>
      <c r="O13" s="16"/>
      <c r="Q13" s="16"/>
    </row>
    <row r="14" spans="1:17" x14ac:dyDescent="0.25">
      <c r="B14" s="2" t="s">
        <v>117</v>
      </c>
      <c r="E14" s="18">
        <v>17413</v>
      </c>
      <c r="F14" s="12"/>
      <c r="G14" s="20">
        <v>0</v>
      </c>
      <c r="H14" s="18"/>
      <c r="I14" s="18">
        <v>38266</v>
      </c>
      <c r="J14" s="12"/>
      <c r="K14" s="18">
        <v>27287</v>
      </c>
      <c r="L14" s="18"/>
      <c r="M14" s="44">
        <f>SUM(E14:K14)</f>
        <v>82966</v>
      </c>
      <c r="N14" s="18"/>
      <c r="O14" s="59">
        <v>87</v>
      </c>
      <c r="P14" s="12"/>
      <c r="Q14" s="44">
        <f>SUM(M14:O14)</f>
        <v>83053</v>
      </c>
    </row>
    <row r="15" spans="1:17" x14ac:dyDescent="0.25">
      <c r="B15" s="2" t="s">
        <v>118</v>
      </c>
      <c r="E15" s="18">
        <v>5224</v>
      </c>
      <c r="F15" s="12"/>
      <c r="G15" s="20">
        <v>0</v>
      </c>
      <c r="H15" s="18"/>
      <c r="I15" s="20">
        <v>0</v>
      </c>
      <c r="J15" s="12"/>
      <c r="K15" s="20">
        <v>0</v>
      </c>
      <c r="L15" s="18"/>
      <c r="M15" s="44">
        <f>SUM(E15:K15)</f>
        <v>5224</v>
      </c>
      <c r="N15" s="18"/>
      <c r="O15" s="20">
        <v>0</v>
      </c>
      <c r="P15" s="12"/>
      <c r="Q15" s="44">
        <f>SUM(M15:O15)</f>
        <v>5224</v>
      </c>
    </row>
    <row r="16" spans="1:17" x14ac:dyDescent="0.25">
      <c r="B16" s="2" t="s">
        <v>120</v>
      </c>
      <c r="E16" s="20">
        <v>0</v>
      </c>
      <c r="F16" s="12"/>
      <c r="G16" s="20">
        <v>0</v>
      </c>
      <c r="H16" s="18"/>
      <c r="I16" s="18">
        <v>783</v>
      </c>
      <c r="J16" s="12"/>
      <c r="K16" s="20">
        <v>0</v>
      </c>
      <c r="L16" s="18"/>
      <c r="M16" s="44">
        <f>SUM(E16:K16)</f>
        <v>783</v>
      </c>
      <c r="N16" s="18"/>
      <c r="O16" s="20">
        <v>0</v>
      </c>
      <c r="P16" s="18"/>
      <c r="Q16" s="44">
        <f>SUM(M16:O16)</f>
        <v>783</v>
      </c>
    </row>
    <row r="17" spans="2:20" x14ac:dyDescent="0.25">
      <c r="B17" s="2" t="s">
        <v>119</v>
      </c>
      <c r="E17" s="18"/>
      <c r="F17" s="12"/>
      <c r="G17" s="18"/>
      <c r="H17" s="18"/>
      <c r="I17" s="18"/>
      <c r="J17" s="12"/>
      <c r="K17" s="18"/>
      <c r="L17" s="18"/>
      <c r="M17" s="18"/>
      <c r="N17" s="18"/>
      <c r="O17" s="18"/>
      <c r="P17" s="18"/>
      <c r="Q17" s="18"/>
    </row>
    <row r="18" spans="2:20" x14ac:dyDescent="0.25">
      <c r="B18" s="2" t="s">
        <v>105</v>
      </c>
      <c r="E18" s="20">
        <v>0</v>
      </c>
      <c r="F18" s="12"/>
      <c r="G18" s="20">
        <v>0</v>
      </c>
      <c r="H18" s="20"/>
      <c r="I18" s="20">
        <v>0</v>
      </c>
      <c r="J18" s="12"/>
      <c r="K18" s="44">
        <f>'P&amp;L(FRS)'!I42</f>
        <v>-1554</v>
      </c>
      <c r="L18" s="18"/>
      <c r="M18" s="44">
        <f>SUM(E18:K18)</f>
        <v>-1554</v>
      </c>
      <c r="N18" s="18"/>
      <c r="O18" s="44">
        <f>'P&amp;L(FRS)'!I44</f>
        <v>1</v>
      </c>
      <c r="P18" s="12"/>
      <c r="Q18" s="44">
        <f>SUM(M18:O18)</f>
        <v>-1553</v>
      </c>
    </row>
    <row r="19" spans="2:20" x14ac:dyDescent="0.25">
      <c r="E19" s="20"/>
      <c r="F19" s="12"/>
      <c r="G19" s="20"/>
      <c r="H19" s="18"/>
      <c r="I19" s="20"/>
      <c r="J19" s="12"/>
      <c r="K19" s="20"/>
      <c r="L19" s="20"/>
      <c r="M19" s="20"/>
      <c r="N19" s="20"/>
      <c r="O19" s="20"/>
      <c r="P19" s="20"/>
      <c r="Q19" s="20"/>
    </row>
    <row r="20" spans="2:20" ht="13.8" thickBot="1" x14ac:dyDescent="0.3">
      <c r="B20" s="14" t="s">
        <v>121</v>
      </c>
      <c r="E20" s="47">
        <f>SUM(E14:E19)</f>
        <v>22637</v>
      </c>
      <c r="F20" s="50"/>
      <c r="G20" s="121">
        <f>SUM(G14:G19)</f>
        <v>0</v>
      </c>
      <c r="H20" s="47"/>
      <c r="I20" s="47">
        <f>SUM(I14:I19)</f>
        <v>39049</v>
      </c>
      <c r="J20" s="50"/>
      <c r="K20" s="47">
        <f>SUM(K14:K19)</f>
        <v>25733</v>
      </c>
      <c r="L20" s="50"/>
      <c r="M20" s="47">
        <f>SUM(M14:M19)</f>
        <v>87419</v>
      </c>
      <c r="N20" s="50"/>
      <c r="O20" s="47">
        <f>SUM(O14:O19)</f>
        <v>88</v>
      </c>
      <c r="P20" s="42"/>
      <c r="Q20" s="47">
        <f>SUM(Q14:Q19)</f>
        <v>87507</v>
      </c>
      <c r="T20" s="18"/>
    </row>
    <row r="21" spans="2:20" ht="13.8" thickTop="1" x14ac:dyDescent="0.2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T21" s="59"/>
    </row>
    <row r="22" spans="2:20" x14ac:dyDescent="0.25">
      <c r="E22" s="116" t="s">
        <v>31</v>
      </c>
      <c r="F22" s="10"/>
      <c r="G22" s="122"/>
      <c r="H22" s="122" t="s">
        <v>24</v>
      </c>
      <c r="I22" s="122"/>
      <c r="J22" s="10"/>
      <c r="K22" s="116" t="s">
        <v>28</v>
      </c>
      <c r="L22" s="13"/>
      <c r="M22" s="25"/>
      <c r="N22" s="13"/>
      <c r="O22" s="25" t="s">
        <v>95</v>
      </c>
      <c r="Q22" s="25" t="s">
        <v>35</v>
      </c>
      <c r="T22" s="59"/>
    </row>
    <row r="23" spans="2:20" x14ac:dyDescent="0.25">
      <c r="E23" s="13" t="s">
        <v>32</v>
      </c>
      <c r="F23" s="10"/>
      <c r="G23" s="19"/>
      <c r="H23" s="19"/>
      <c r="I23" s="13" t="s">
        <v>25</v>
      </c>
      <c r="J23" s="10"/>
      <c r="K23" s="19"/>
      <c r="L23" s="19"/>
      <c r="M23" s="16"/>
      <c r="N23" s="19"/>
      <c r="O23" s="117" t="s">
        <v>97</v>
      </c>
      <c r="Q23" s="25" t="s">
        <v>59</v>
      </c>
      <c r="T23" s="59"/>
    </row>
    <row r="24" spans="2:20" x14ac:dyDescent="0.25">
      <c r="E24" s="13" t="s">
        <v>33</v>
      </c>
      <c r="F24" s="11"/>
      <c r="G24" s="13" t="s">
        <v>65</v>
      </c>
      <c r="H24" s="13"/>
      <c r="I24" s="13" t="s">
        <v>26</v>
      </c>
      <c r="J24" s="10"/>
      <c r="K24" s="13" t="s">
        <v>29</v>
      </c>
      <c r="L24" s="13"/>
      <c r="M24" s="15" t="s">
        <v>35</v>
      </c>
      <c r="N24" s="13"/>
      <c r="O24" s="25" t="s">
        <v>96</v>
      </c>
      <c r="Q24" s="16"/>
      <c r="T24" s="59"/>
    </row>
    <row r="25" spans="2:20" x14ac:dyDescent="0.25">
      <c r="E25" s="9" t="s">
        <v>34</v>
      </c>
      <c r="F25" s="11"/>
      <c r="G25" s="9" t="s">
        <v>66</v>
      </c>
      <c r="H25" s="13"/>
      <c r="I25" s="9" t="s">
        <v>27</v>
      </c>
      <c r="J25" s="10"/>
      <c r="K25" s="9" t="s">
        <v>30</v>
      </c>
      <c r="L25" s="13"/>
      <c r="M25" s="8"/>
      <c r="N25" s="13"/>
      <c r="O25" s="8"/>
      <c r="Q25" s="8"/>
      <c r="T25" s="59"/>
    </row>
    <row r="26" spans="2:20" x14ac:dyDescent="0.25">
      <c r="E26" s="15" t="s">
        <v>1</v>
      </c>
      <c r="F26" s="7"/>
      <c r="G26" s="15" t="s">
        <v>1</v>
      </c>
      <c r="H26" s="15"/>
      <c r="I26" s="15" t="s">
        <v>1</v>
      </c>
      <c r="J26" s="7"/>
      <c r="K26" s="15" t="s">
        <v>1</v>
      </c>
      <c r="L26" s="15"/>
      <c r="M26" s="15" t="s">
        <v>1</v>
      </c>
      <c r="N26" s="15"/>
      <c r="O26" s="15" t="s">
        <v>1</v>
      </c>
      <c r="Q26" s="15" t="s">
        <v>1</v>
      </c>
      <c r="T26" s="59"/>
    </row>
    <row r="27" spans="2:20" x14ac:dyDescent="0.2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T27" s="59"/>
    </row>
    <row r="28" spans="2:20" x14ac:dyDescent="0.25">
      <c r="B28" s="17" t="s">
        <v>99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T28" s="59"/>
    </row>
    <row r="29" spans="2:20" x14ac:dyDescent="0.25">
      <c r="B29" s="2" t="s">
        <v>106</v>
      </c>
      <c r="E29" s="18">
        <v>189238</v>
      </c>
      <c r="F29" s="12"/>
      <c r="G29" s="106">
        <v>-11370</v>
      </c>
      <c r="H29" s="18"/>
      <c r="I29" s="18">
        <v>30757</v>
      </c>
      <c r="J29" s="12"/>
      <c r="K29" s="18">
        <v>-118957</v>
      </c>
      <c r="L29" s="18"/>
      <c r="M29" s="44">
        <f>SUM(E29:K29)</f>
        <v>89668</v>
      </c>
      <c r="N29" s="18"/>
      <c r="O29" s="59">
        <v>85</v>
      </c>
      <c r="P29" s="12"/>
      <c r="Q29" s="44">
        <f>SUM(M29:O29)</f>
        <v>89753</v>
      </c>
      <c r="T29" s="59"/>
    </row>
    <row r="30" spans="2:20" x14ac:dyDescent="0.25">
      <c r="E30" s="18"/>
      <c r="F30" s="12"/>
      <c r="G30" s="18"/>
      <c r="H30" s="18"/>
      <c r="I30" s="18"/>
      <c r="J30" s="12"/>
      <c r="K30" s="18"/>
      <c r="L30" s="18"/>
      <c r="M30" s="18"/>
      <c r="N30" s="18"/>
      <c r="O30" s="18"/>
      <c r="P30" s="18"/>
      <c r="Q30" s="18"/>
      <c r="T30" s="59"/>
    </row>
    <row r="31" spans="2:20" x14ac:dyDescent="0.25">
      <c r="B31" s="2" t="s">
        <v>119</v>
      </c>
      <c r="E31" s="18"/>
      <c r="F31" s="12"/>
      <c r="G31" s="18"/>
      <c r="H31" s="18"/>
      <c r="I31" s="18"/>
      <c r="J31" s="12"/>
      <c r="K31" s="18"/>
      <c r="L31" s="18"/>
      <c r="M31" s="18"/>
      <c r="N31" s="18"/>
      <c r="O31" s="18"/>
      <c r="P31" s="18"/>
      <c r="Q31" s="18"/>
      <c r="T31" s="59"/>
    </row>
    <row r="32" spans="2:20" x14ac:dyDescent="0.25">
      <c r="B32" s="2" t="s">
        <v>105</v>
      </c>
      <c r="E32" s="20">
        <v>0</v>
      </c>
      <c r="F32" s="12"/>
      <c r="G32" s="20">
        <v>0</v>
      </c>
      <c r="H32" s="20"/>
      <c r="I32" s="20">
        <v>0</v>
      </c>
      <c r="J32" s="12"/>
      <c r="K32" s="44">
        <f>'P&amp;L(FRS)'!K42</f>
        <v>-3198</v>
      </c>
      <c r="L32" s="18"/>
      <c r="M32" s="44">
        <f>SUM(E32:K32)</f>
        <v>-3198</v>
      </c>
      <c r="N32" s="18"/>
      <c r="O32" s="44">
        <f>'P&amp;L(FRS)'!K44</f>
        <v>3</v>
      </c>
      <c r="P32" s="12"/>
      <c r="Q32" s="44">
        <f>SUM(M32:O32)</f>
        <v>-3195</v>
      </c>
      <c r="T32" s="59"/>
    </row>
    <row r="33" spans="2:20" x14ac:dyDescent="0.25">
      <c r="E33" s="20"/>
      <c r="F33" s="12"/>
      <c r="G33" s="20"/>
      <c r="H33" s="20"/>
      <c r="I33" s="20"/>
      <c r="J33" s="12"/>
      <c r="K33" s="20"/>
      <c r="L33" s="20"/>
      <c r="M33" s="20"/>
      <c r="N33" s="20"/>
      <c r="O33" s="20"/>
      <c r="P33" s="20"/>
      <c r="Q33" s="20"/>
      <c r="T33" s="66"/>
    </row>
    <row r="34" spans="2:20" ht="13.8" thickBot="1" x14ac:dyDescent="0.3">
      <c r="B34" s="2" t="s">
        <v>122</v>
      </c>
      <c r="E34" s="48">
        <f>SUM(E29:E33)</f>
        <v>189238</v>
      </c>
      <c r="F34" s="49"/>
      <c r="G34" s="48">
        <f>SUM(G29:G33)</f>
        <v>-11370</v>
      </c>
      <c r="H34" s="48"/>
      <c r="I34" s="48">
        <f>SUM(I29:I33)</f>
        <v>30757</v>
      </c>
      <c r="J34" s="49"/>
      <c r="K34" s="48">
        <f>SUM(K29:K33)</f>
        <v>-122155</v>
      </c>
      <c r="L34" s="49"/>
      <c r="M34" s="48">
        <f>SUM(M29:M33)</f>
        <v>86470</v>
      </c>
      <c r="N34" s="49"/>
      <c r="O34" s="48">
        <f>SUM(O29:O33)</f>
        <v>88</v>
      </c>
      <c r="P34" s="12"/>
      <c r="Q34" s="48">
        <f>SUM(Q29:Q33)</f>
        <v>86558</v>
      </c>
      <c r="T34" s="66"/>
    </row>
    <row r="35" spans="2:20" ht="13.8" thickTop="1" x14ac:dyDescent="0.2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T35" s="66"/>
    </row>
    <row r="36" spans="2:20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T36" s="66"/>
    </row>
    <row r="37" spans="2:20" ht="13.8" x14ac:dyDescent="0.25">
      <c r="B37" s="14" t="s">
        <v>44</v>
      </c>
      <c r="E37" s="3"/>
      <c r="F37" s="3"/>
      <c r="G37" s="6"/>
      <c r="H37" s="6"/>
      <c r="I37" s="12"/>
      <c r="J37" s="3"/>
      <c r="K37" s="3"/>
      <c r="L37" s="12"/>
      <c r="M37" s="12"/>
      <c r="N37" s="12"/>
      <c r="O37" s="12"/>
      <c r="P37" s="12"/>
      <c r="Q37" s="12"/>
    </row>
    <row r="38" spans="2:20" ht="13.8" x14ac:dyDescent="0.25">
      <c r="B38" s="14" t="s">
        <v>114</v>
      </c>
      <c r="E38" s="3"/>
      <c r="F38" s="3"/>
      <c r="G38" s="6"/>
      <c r="H38" s="6"/>
      <c r="I38" s="12"/>
      <c r="J38" s="3"/>
      <c r="K38" s="3"/>
      <c r="L38" s="12"/>
      <c r="M38" s="12"/>
      <c r="N38" s="12"/>
      <c r="O38" s="12"/>
      <c r="P38" s="12"/>
      <c r="Q38" s="12"/>
    </row>
    <row r="39" spans="2:20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20" x14ac:dyDescent="0.2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75" workbookViewId="0">
      <selection activeCell="A67" sqref="A67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2nd financial quarter ended 30 September 2016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76</v>
      </c>
    </row>
    <row r="6" spans="1:15" x14ac:dyDescent="0.25">
      <c r="J6" s="124" t="s">
        <v>85</v>
      </c>
      <c r="K6" s="124"/>
      <c r="L6" s="124"/>
      <c r="O6" s="66"/>
    </row>
    <row r="7" spans="1:15" x14ac:dyDescent="0.25">
      <c r="J7" s="100" t="s">
        <v>91</v>
      </c>
      <c r="L7" s="7" t="s">
        <v>91</v>
      </c>
      <c r="O7" s="66"/>
    </row>
    <row r="8" spans="1:15" x14ac:dyDescent="0.25">
      <c r="J8" s="100" t="s">
        <v>0</v>
      </c>
      <c r="L8" s="101" t="s">
        <v>0</v>
      </c>
      <c r="O8" s="66"/>
    </row>
    <row r="9" spans="1:15" x14ac:dyDescent="0.25">
      <c r="I9" s="26"/>
      <c r="J9" s="71">
        <v>42643</v>
      </c>
      <c r="L9" s="72">
        <v>42277</v>
      </c>
      <c r="O9" s="77"/>
    </row>
    <row r="10" spans="1:15" ht="12" customHeight="1" x14ac:dyDescent="0.25">
      <c r="I10" s="26"/>
      <c r="J10" s="80" t="s">
        <v>72</v>
      </c>
      <c r="L10" s="81" t="s">
        <v>72</v>
      </c>
      <c r="O10" s="77"/>
    </row>
    <row r="11" spans="1:15" x14ac:dyDescent="0.25">
      <c r="I11" s="26"/>
      <c r="J11" s="25" t="s">
        <v>1</v>
      </c>
      <c r="L11" s="15" t="s">
        <v>1</v>
      </c>
      <c r="O11" s="75"/>
    </row>
    <row r="12" spans="1:15" x14ac:dyDescent="0.25">
      <c r="A12" s="41" t="s">
        <v>16</v>
      </c>
      <c r="J12" s="2"/>
      <c r="O12" s="66"/>
    </row>
    <row r="13" spans="1:15" ht="8.25" customHeight="1" x14ac:dyDescent="0.25">
      <c r="J13" s="2"/>
      <c r="O13" s="66"/>
    </row>
    <row r="14" spans="1:15" x14ac:dyDescent="0.25">
      <c r="A14" s="14" t="s">
        <v>107</v>
      </c>
      <c r="I14" s="42"/>
      <c r="J14" s="42">
        <v>-1553</v>
      </c>
      <c r="L14" s="12">
        <v>-3195</v>
      </c>
      <c r="O14" s="58"/>
    </row>
    <row r="15" spans="1:15" ht="8.25" customHeight="1" x14ac:dyDescent="0.25">
      <c r="I15" s="42"/>
      <c r="J15" s="42"/>
      <c r="L15" s="12"/>
      <c r="O15" s="58"/>
    </row>
    <row r="16" spans="1:15" x14ac:dyDescent="0.25">
      <c r="A16" s="2" t="s">
        <v>14</v>
      </c>
      <c r="I16" s="42"/>
      <c r="J16" s="42"/>
      <c r="L16" s="12"/>
      <c r="O16" s="58"/>
    </row>
    <row r="17" spans="1:15" x14ac:dyDescent="0.25">
      <c r="A17" s="2" t="s">
        <v>15</v>
      </c>
      <c r="I17" s="42"/>
      <c r="J17" s="42">
        <v>1188</v>
      </c>
      <c r="L17" s="12">
        <v>1931</v>
      </c>
      <c r="O17" s="58"/>
    </row>
    <row r="18" spans="1:15" x14ac:dyDescent="0.25">
      <c r="A18" s="2" t="s">
        <v>70</v>
      </c>
      <c r="I18" s="42"/>
      <c r="J18" s="42">
        <v>-33</v>
      </c>
      <c r="L18" s="12">
        <v>-24</v>
      </c>
      <c r="O18" s="58"/>
    </row>
    <row r="19" spans="1:15" ht="9" customHeight="1" x14ac:dyDescent="0.25">
      <c r="I19" s="32"/>
      <c r="J19" s="33"/>
      <c r="L19" s="30"/>
      <c r="O19" s="58"/>
    </row>
    <row r="20" spans="1:15" x14ac:dyDescent="0.25">
      <c r="A20" s="2" t="s">
        <v>108</v>
      </c>
      <c r="I20" s="18"/>
      <c r="J20" s="50">
        <f>SUM(J14:J19)</f>
        <v>-398</v>
      </c>
      <c r="L20" s="49">
        <f>SUM(L14:L19)</f>
        <v>-1288</v>
      </c>
      <c r="O20" s="58"/>
    </row>
    <row r="21" spans="1:15" ht="9.75" customHeight="1" x14ac:dyDescent="0.25">
      <c r="I21" s="42"/>
      <c r="J21" s="42"/>
      <c r="L21" s="12"/>
      <c r="O21" s="58"/>
    </row>
    <row r="22" spans="1:15" x14ac:dyDescent="0.25">
      <c r="A22" s="2" t="s">
        <v>17</v>
      </c>
      <c r="I22" s="42"/>
      <c r="J22" s="42">
        <v>-4437</v>
      </c>
      <c r="L22" s="12">
        <v>-2927</v>
      </c>
      <c r="O22" s="58"/>
    </row>
    <row r="23" spans="1:15" x14ac:dyDescent="0.25">
      <c r="A23" s="2" t="s">
        <v>45</v>
      </c>
      <c r="H23" s="42"/>
      <c r="I23" s="42"/>
      <c r="J23" s="42">
        <v>218</v>
      </c>
      <c r="L23" s="12">
        <v>-2</v>
      </c>
      <c r="O23" s="58"/>
    </row>
    <row r="24" spans="1:15" ht="9" customHeight="1" x14ac:dyDescent="0.25">
      <c r="I24" s="32"/>
      <c r="J24" s="33"/>
      <c r="L24" s="30"/>
      <c r="O24" s="58"/>
    </row>
    <row r="25" spans="1:15" x14ac:dyDescent="0.25">
      <c r="A25" s="14" t="s">
        <v>125</v>
      </c>
      <c r="I25" s="32"/>
      <c r="J25" s="50">
        <f>SUM(J20:J24)</f>
        <v>-4617</v>
      </c>
      <c r="L25" s="49">
        <f>SUM(L20:L24)</f>
        <v>-4217</v>
      </c>
      <c r="O25" s="58"/>
    </row>
    <row r="26" spans="1:15" x14ac:dyDescent="0.25">
      <c r="A26" s="2" t="s">
        <v>73</v>
      </c>
      <c r="I26" s="42"/>
      <c r="J26" s="42">
        <v>-48</v>
      </c>
      <c r="L26" s="118">
        <v>0</v>
      </c>
      <c r="O26" s="58"/>
    </row>
    <row r="27" spans="1:15" x14ac:dyDescent="0.25">
      <c r="A27" s="2" t="s">
        <v>42</v>
      </c>
      <c r="I27" s="42"/>
      <c r="J27" s="42">
        <v>214</v>
      </c>
      <c r="L27" s="118">
        <v>228</v>
      </c>
      <c r="O27" s="58"/>
    </row>
    <row r="28" spans="1:15" ht="7.5" customHeight="1" x14ac:dyDescent="0.25">
      <c r="I28" s="32"/>
      <c r="J28" s="33"/>
      <c r="L28" s="30"/>
      <c r="O28" s="58"/>
    </row>
    <row r="29" spans="1:15" x14ac:dyDescent="0.25">
      <c r="A29" s="14" t="s">
        <v>126</v>
      </c>
      <c r="I29" s="32"/>
      <c r="J29" s="51">
        <f>SUM(J25:J28)</f>
        <v>-4451</v>
      </c>
      <c r="L29" s="60">
        <f>SUM(L25:L28)</f>
        <v>-3989</v>
      </c>
      <c r="O29" s="58"/>
    </row>
    <row r="30" spans="1:15" ht="9.75" customHeight="1" x14ac:dyDescent="0.25">
      <c r="I30" s="42"/>
      <c r="J30" s="42"/>
      <c r="L30" s="12"/>
      <c r="O30" s="58"/>
    </row>
    <row r="31" spans="1:15" x14ac:dyDescent="0.25">
      <c r="A31" s="41" t="s">
        <v>18</v>
      </c>
      <c r="I31" s="42"/>
      <c r="J31" s="42"/>
      <c r="L31" s="12"/>
      <c r="O31" s="58"/>
    </row>
    <row r="32" spans="1:15" ht="9" customHeight="1" x14ac:dyDescent="0.25">
      <c r="I32" s="42"/>
      <c r="J32" s="42"/>
      <c r="L32" s="12"/>
      <c r="O32" s="58"/>
    </row>
    <row r="33" spans="1:15" x14ac:dyDescent="0.25">
      <c r="A33" s="2" t="s">
        <v>19</v>
      </c>
      <c r="I33" s="42"/>
      <c r="J33" s="42">
        <v>-47</v>
      </c>
      <c r="L33" s="12">
        <v>-92</v>
      </c>
      <c r="O33" s="58"/>
    </row>
    <row r="34" spans="1:15" x14ac:dyDescent="0.25">
      <c r="A34" s="2" t="s">
        <v>86</v>
      </c>
      <c r="I34" s="42"/>
      <c r="J34" s="112">
        <v>0</v>
      </c>
      <c r="L34" s="115">
        <v>0</v>
      </c>
      <c r="O34" s="58"/>
    </row>
    <row r="35" spans="1:15" ht="9.75" customHeight="1" x14ac:dyDescent="0.25">
      <c r="I35" s="42"/>
      <c r="J35" s="42"/>
      <c r="L35" s="12"/>
      <c r="O35" s="58"/>
    </row>
    <row r="36" spans="1:15" x14ac:dyDescent="0.25">
      <c r="A36" s="14" t="s">
        <v>109</v>
      </c>
      <c r="I36" s="32"/>
      <c r="J36" s="51">
        <f>SUM(J33:J35)</f>
        <v>-47</v>
      </c>
      <c r="L36" s="60">
        <f>SUM(L33:L35)</f>
        <v>-92</v>
      </c>
      <c r="O36" s="58"/>
    </row>
    <row r="37" spans="1:15" ht="8.25" customHeight="1" x14ac:dyDescent="0.25">
      <c r="I37" s="42"/>
      <c r="J37" s="42"/>
      <c r="L37" s="12"/>
      <c r="O37" s="58"/>
    </row>
    <row r="38" spans="1:15" x14ac:dyDescent="0.25">
      <c r="A38" s="41" t="s">
        <v>20</v>
      </c>
      <c r="I38" s="42"/>
      <c r="J38" s="42"/>
      <c r="L38" s="12"/>
      <c r="O38" s="58"/>
    </row>
    <row r="39" spans="1:15" ht="9" customHeight="1" x14ac:dyDescent="0.25">
      <c r="I39" s="42"/>
      <c r="J39" s="42"/>
      <c r="L39" s="12"/>
      <c r="O39" s="58"/>
    </row>
    <row r="40" spans="1:15" ht="12.75" customHeight="1" x14ac:dyDescent="0.25">
      <c r="A40" s="2" t="s">
        <v>43</v>
      </c>
      <c r="I40" s="42"/>
      <c r="J40" s="42">
        <v>-181</v>
      </c>
      <c r="L40" s="12">
        <v>-204</v>
      </c>
      <c r="O40" s="58"/>
    </row>
    <row r="41" spans="1:15" ht="12.75" customHeight="1" x14ac:dyDescent="0.25">
      <c r="A41" s="2" t="s">
        <v>123</v>
      </c>
      <c r="I41" s="42"/>
      <c r="J41" s="42">
        <v>6008</v>
      </c>
      <c r="L41" s="115">
        <v>0</v>
      </c>
      <c r="O41" s="58"/>
    </row>
    <row r="42" spans="1:15" ht="12.75" customHeight="1" x14ac:dyDescent="0.25">
      <c r="A42" s="2" t="s">
        <v>92</v>
      </c>
      <c r="I42" s="42"/>
      <c r="J42" s="42">
        <v>-117</v>
      </c>
      <c r="L42" s="12">
        <v>-373</v>
      </c>
      <c r="O42" s="58"/>
    </row>
    <row r="43" spans="1:15" ht="9" customHeight="1" x14ac:dyDescent="0.25">
      <c r="I43" s="42"/>
      <c r="J43" s="42"/>
      <c r="L43" s="12"/>
      <c r="O43" s="58"/>
    </row>
    <row r="44" spans="1:15" x14ac:dyDescent="0.25">
      <c r="A44" s="14" t="s">
        <v>127</v>
      </c>
      <c r="I44" s="32"/>
      <c r="J44" s="51">
        <f>SUM(J40:J43)</f>
        <v>5710</v>
      </c>
      <c r="L44" s="60">
        <f>SUM(L40:L43)</f>
        <v>-577</v>
      </c>
      <c r="O44" s="58"/>
    </row>
    <row r="45" spans="1:15" ht="9" customHeight="1" x14ac:dyDescent="0.25">
      <c r="I45" s="42"/>
      <c r="J45" s="42"/>
      <c r="L45" s="12"/>
      <c r="O45" s="58"/>
    </row>
    <row r="46" spans="1:15" x14ac:dyDescent="0.25">
      <c r="A46" s="14" t="s">
        <v>128</v>
      </c>
      <c r="I46" s="42"/>
      <c r="J46" s="42"/>
      <c r="L46" s="12"/>
      <c r="O46" s="58"/>
    </row>
    <row r="47" spans="1:15" x14ac:dyDescent="0.25">
      <c r="A47" s="14" t="s">
        <v>129</v>
      </c>
      <c r="G47" s="12"/>
      <c r="H47" s="12"/>
      <c r="I47" s="32"/>
      <c r="J47" s="50">
        <f>J29+J36+J44</f>
        <v>1212</v>
      </c>
      <c r="L47" s="49">
        <f>L29+L36+L44</f>
        <v>-4658</v>
      </c>
      <c r="O47" s="58"/>
    </row>
    <row r="48" spans="1:15" ht="9" customHeight="1" x14ac:dyDescent="0.25">
      <c r="I48" s="42"/>
      <c r="J48" s="42"/>
      <c r="L48" s="12"/>
      <c r="O48" s="58"/>
    </row>
    <row r="49" spans="1:15" x14ac:dyDescent="0.25">
      <c r="A49" s="2" t="s">
        <v>90</v>
      </c>
      <c r="I49" s="42"/>
      <c r="J49" s="42">
        <v>12552</v>
      </c>
      <c r="L49" s="118">
        <v>18173</v>
      </c>
      <c r="O49" s="58"/>
    </row>
    <row r="50" spans="1:15" ht="8.25" customHeight="1" x14ac:dyDescent="0.25">
      <c r="I50" s="42"/>
      <c r="J50" s="42"/>
      <c r="L50" s="12"/>
      <c r="O50" s="58"/>
    </row>
    <row r="51" spans="1:15" ht="13.8" thickBot="1" x14ac:dyDescent="0.3">
      <c r="A51" s="14" t="s">
        <v>89</v>
      </c>
      <c r="I51" s="32"/>
      <c r="J51" s="53">
        <f>SUM(J46:J50)</f>
        <v>13764</v>
      </c>
      <c r="L51" s="119">
        <f>SUM(L46:L50)</f>
        <v>13515</v>
      </c>
      <c r="O51" s="78"/>
    </row>
    <row r="52" spans="1:15" ht="10.5" customHeight="1" thickTop="1" x14ac:dyDescent="0.25">
      <c r="I52" s="12"/>
      <c r="L52" s="12"/>
      <c r="O52" s="59"/>
    </row>
    <row r="53" spans="1:15" x14ac:dyDescent="0.25">
      <c r="A53" s="2" t="s">
        <v>71</v>
      </c>
      <c r="I53" s="12"/>
      <c r="J53" s="25" t="s">
        <v>1</v>
      </c>
      <c r="L53" s="15" t="s">
        <v>1</v>
      </c>
      <c r="O53" s="59"/>
    </row>
    <row r="54" spans="1:15" x14ac:dyDescent="0.25">
      <c r="B54" s="2" t="s">
        <v>10</v>
      </c>
      <c r="I54" s="40"/>
      <c r="J54" s="42">
        <v>13764</v>
      </c>
      <c r="L54" s="118">
        <v>13515</v>
      </c>
      <c r="O54" s="75"/>
    </row>
    <row r="55" spans="1:15" x14ac:dyDescent="0.25">
      <c r="B55" s="2" t="s">
        <v>41</v>
      </c>
      <c r="I55" s="40"/>
      <c r="J55" s="112">
        <v>0</v>
      </c>
      <c r="L55" s="120">
        <v>0</v>
      </c>
      <c r="O55" s="76"/>
    </row>
    <row r="56" spans="1:15" ht="13.8" thickBot="1" x14ac:dyDescent="0.3">
      <c r="I56" s="32"/>
      <c r="J56" s="47">
        <f>SUM(J54:J55)</f>
        <v>13764</v>
      </c>
      <c r="L56" s="119">
        <f>SUM(L54:L55)</f>
        <v>13515</v>
      </c>
      <c r="O56" s="76"/>
    </row>
    <row r="57" spans="1:15" ht="13.8" thickTop="1" x14ac:dyDescent="0.25">
      <c r="O57" s="58"/>
    </row>
    <row r="58" spans="1:15" x14ac:dyDescent="0.25">
      <c r="O58" s="66"/>
    </row>
    <row r="59" spans="1:15" x14ac:dyDescent="0.25">
      <c r="A59" s="14" t="s">
        <v>79</v>
      </c>
      <c r="O59" s="66"/>
    </row>
    <row r="60" spans="1:15" x14ac:dyDescent="0.25">
      <c r="A60" s="14" t="s">
        <v>115</v>
      </c>
      <c r="O60" s="66"/>
    </row>
    <row r="61" spans="1:15" x14ac:dyDescent="0.25">
      <c r="O61" s="66"/>
    </row>
    <row r="62" spans="1:15" x14ac:dyDescent="0.25">
      <c r="O62" s="66"/>
    </row>
    <row r="63" spans="1:15" x14ac:dyDescent="0.25">
      <c r="O63" s="66"/>
    </row>
    <row r="64" spans="1:15" x14ac:dyDescent="0.25">
      <c r="O64" s="66"/>
    </row>
    <row r="65" spans="15:15" x14ac:dyDescent="0.25">
      <c r="O65" s="66"/>
    </row>
    <row r="66" spans="15:15" x14ac:dyDescent="0.25">
      <c r="O66" s="66"/>
    </row>
    <row r="67" spans="15:15" x14ac:dyDescent="0.25">
      <c r="O67" s="66"/>
    </row>
    <row r="68" spans="15:15" x14ac:dyDescent="0.25">
      <c r="O68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2015-08-20T01:40:16Z</cp:lastPrinted>
  <dcterms:created xsi:type="dcterms:W3CDTF">2002-09-30T02:58:50Z</dcterms:created>
  <dcterms:modified xsi:type="dcterms:W3CDTF">2016-11-18T06:48:54Z</dcterms:modified>
</cp:coreProperties>
</file>