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'BS(FRS)'!$A$1:$J$67</definedName>
    <definedName name="_xlnm.Print_Area" localSheetId="3">'CFLOW'!$A$1:$L$62</definedName>
    <definedName name="_xlnm.Print_Area" localSheetId="2">'EQUITY(FRS)'!$A$1:$S$38</definedName>
    <definedName name="_xlnm.Print_Area" localSheetId="0">'P&amp;L(FRS)'!$A$1:$L$65</definedName>
  </definedNames>
  <calcPr fullCalcOnLoad="1"/>
</workbook>
</file>

<file path=xl/sharedStrings.xml><?xml version="1.0" encoding="utf-8"?>
<sst xmlns="http://schemas.openxmlformats.org/spreadsheetml/2006/main" count="185" uniqueCount="142">
  <si>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</si>
  <si>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</si>
  <si>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</si>
  <si>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</si>
  <si>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</si>
  <si>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</si>
  <si>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</si>
  <si>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</si>
  <si>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</si>
  <si>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</si>
  <si>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</si>
  <si>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</si>
  <si>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</si>
  <si>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</si>
  <si>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</si>
  <si>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</si>
  <si>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</si>
  <si>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</si>
  <si>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</si>
  <si>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</si>
  <si>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</si>
  <si>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</si>
  <si>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</si>
  <si>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</si>
  <si>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</si>
  <si>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</si>
  <si>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</si>
  <si>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</si>
  <si>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</si>
  <si>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</si>
  <si>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</si>
  <si>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</si>
  <si>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</si>
  <si>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</si>
  <si>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</si>
  <si>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</si>
  <si>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</si>
  <si>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</si>
  <si>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</si>
  <si>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</si>
  <si>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</si>
  <si>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</si>
  <si>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</si>
  <si>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</si>
  <si>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</si>
  <si>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</si>
  <si>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</si>
  <si>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</si>
  <si>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</si>
  <si>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</si>
  <si>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</si>
  <si>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</si>
  <si>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</si>
  <si>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</si>
  <si>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</si>
  <si>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</si>
  <si>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</si>
  <si>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</si>
  <si>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</si>
  <si>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</si>
  <si>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</si>
  <si>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</si>
  <si>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</si>
  <si>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</si>
  <si>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</si>
  <si>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</si>
  <si>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</si>
  <si>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</si>
  <si>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</si>
  <si>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</si>
  <si>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</si>
  <si>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</si>
  <si>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</si>
  <si>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</si>
  <si>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</si>
  <si>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</si>
  <si>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</si>
  <si>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 xml:space="preserve">    Loss for the period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</si>
  <si>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</si>
  <si>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</si>
  <si>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</si>
  <si>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</si>
  <si>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</si>
  <si>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</si>
  <si>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flows from/(for) operations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</si>
  <si>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</si>
  <si>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</si>
  <si>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</si>
  <si>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</si>
  <si>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</si>
  <si>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</si>
  <si>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</si>
  <si>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</si>
  <si>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</si>
  <si>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</si>
  <si>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>Total Comprehensive Loss for the Period</t>
  </si>
  <si>
    <t>Loss for the Period</t>
  </si>
  <si>
    <t>Loss for the period attributable to:</t>
  </si>
  <si>
    <t>Loss Per Share attributable to owners</t>
  </si>
  <si>
    <t>Total Comprehensive Loss for the period attributable to:</t>
  </si>
  <si>
    <t xml:space="preserve">The Condensed Consolidated Statement of Comprehensive Income should be read in conjunction </t>
  </si>
  <si>
    <t>Assets held for sale</t>
  </si>
  <si>
    <t>Gross Profit</t>
  </si>
  <si>
    <t>Owners of the Company</t>
  </si>
  <si>
    <t>Other Comprehensive Income/(Expenses)</t>
  </si>
  <si>
    <t>Cumulative Current Period (Unaudited)</t>
  </si>
  <si>
    <t>Cumulative Preceding Period (Audited)</t>
  </si>
  <si>
    <t>Cumulative Period</t>
  </si>
  <si>
    <t>Investments in subsidiaries</t>
  </si>
  <si>
    <t>Borrowings</t>
  </si>
  <si>
    <t>Prepaid lease Payments</t>
  </si>
  <si>
    <t>Prepaid lease payments</t>
  </si>
  <si>
    <t>Cash &amp; cash equivalent at end of the financial period</t>
  </si>
  <si>
    <t>Cash &amp; cash equivalent at beginning of the financial period</t>
  </si>
  <si>
    <t xml:space="preserve">  with the Annual Financial Report for the 15 months period ended 31 March 2012.</t>
  </si>
  <si>
    <t xml:space="preserve">  Annual Financial Report for the 15 months period ended 31 March 2012.</t>
  </si>
  <si>
    <t xml:space="preserve">  the Annual Financial Report for the 15 months period ended 31 March 2012.</t>
  </si>
  <si>
    <t>At 01.04.2012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</si>
  <si>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</si>
  <si>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</si>
  <si>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</si>
  <si>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</si>
  <si>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</si>
  <si>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</si>
  <si>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</si>
  <si>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Loss before tax</t>
  </si>
  <si>
    <t>Loss Before Tax</t>
  </si>
  <si>
    <t xml:space="preserve">Operating profit before changes in working capital </t>
  </si>
  <si>
    <t>Condensed Interim Financial Report for the 4th financial quarter and financial year ended 31 March 2013</t>
  </si>
  <si>
    <t>At 31.03.2012</t>
  </si>
  <si>
    <t>At 31.03.2013</t>
  </si>
  <si>
    <t>Year</t>
  </si>
  <si>
    <t>15 months</t>
  </si>
  <si>
    <t>Period Ended</t>
  </si>
  <si>
    <t>At 01.01.2011</t>
  </si>
  <si>
    <t>Realisation of revaluation reserve</t>
  </si>
  <si>
    <t>Revaluation reserve for the year</t>
  </si>
  <si>
    <t>for the year:</t>
  </si>
  <si>
    <t xml:space="preserve">    Loss for the year</t>
  </si>
  <si>
    <t>for the 15 months period:</t>
  </si>
  <si>
    <t xml:space="preserve">15 months </t>
  </si>
  <si>
    <t>Audited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</si>
</sst>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3" fillId="33" borderId="14" xfId="0" applyNumberFormat="1" applyFont="1" applyFill="1" applyBorder="1" applyAlignment="1">
      <alignment/>
    </xf>
    <xf numFmtId="178" fontId="2" fillId="33" borderId="14" xfId="0" applyNumberFormat="1" applyFont="1" applyFill="1" applyBorder="1" applyAlignment="1">
      <alignment/>
    </xf>
    <xf numFmtId="178" fontId="3" fillId="34" borderId="12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1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171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171" fontId="2" fillId="0" borderId="0" xfId="42" applyFont="1" applyBorder="1" applyAlignment="1">
      <alignment horizontal="center"/>
    </xf>
    <xf numFmtId="178" fontId="2" fillId="34" borderId="12" xfId="0" applyNumberFormat="1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75" zoomScaleNormal="75" zoomScalePageLayoutView="0" workbookViewId="0" topLeftCell="A4">
      <selection activeCell="I30" sqref="I30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20.421875" style="3" customWidth="1"/>
    <col min="4" max="4" width="5.57421875" style="3" customWidth="1"/>
    <col min="5" max="5" width="10.7109375" style="3" customWidth="1"/>
    <col min="6" max="6" width="3.8515625" style="3" customWidth="1"/>
    <col min="7" max="7" width="11.28125" style="3" customWidth="1"/>
    <col min="8" max="8" width="3.7109375" style="3" customWidth="1"/>
    <col min="9" max="9" width="10.7109375" style="3" customWidth="1"/>
    <col min="10" max="10" width="3.8515625" style="3" customWidth="1"/>
    <col min="11" max="11" width="10.7109375" style="3" customWidth="1"/>
    <col min="12" max="12" width="3.7109375" style="3" customWidth="1"/>
    <col min="13" max="13" width="9.140625" style="3" customWidth="1"/>
    <col min="14" max="17" width="9.140625" style="93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89</v>
      </c>
    </row>
    <row r="6" ht="15">
      <c r="A6" s="1"/>
    </row>
    <row r="7" ht="9.75" customHeight="1"/>
    <row r="8" spans="5:11" ht="15">
      <c r="E8" s="116" t="s">
        <v>45</v>
      </c>
      <c r="F8" s="116"/>
      <c r="G8" s="116"/>
      <c r="H8" s="25"/>
      <c r="I8" s="116" t="s">
        <v>23</v>
      </c>
      <c r="J8" s="116"/>
      <c r="K8" s="116"/>
    </row>
    <row r="9" spans="5:11" ht="15">
      <c r="E9" s="25" t="s">
        <v>54</v>
      </c>
      <c r="F9" s="25"/>
      <c r="G9" s="15" t="s">
        <v>56</v>
      </c>
      <c r="H9" s="15"/>
      <c r="I9" s="25" t="s">
        <v>54</v>
      </c>
      <c r="J9" s="25"/>
      <c r="K9" s="15" t="s">
        <v>56</v>
      </c>
    </row>
    <row r="10" spans="5:11" ht="15">
      <c r="E10" s="25" t="s">
        <v>55</v>
      </c>
      <c r="F10" s="25"/>
      <c r="G10" s="15" t="s">
        <v>55</v>
      </c>
      <c r="H10" s="15"/>
      <c r="I10" s="25" t="s">
        <v>131</v>
      </c>
      <c r="J10" s="25"/>
      <c r="K10" s="15" t="s">
        <v>132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133</v>
      </c>
    </row>
    <row r="12" spans="5:14" ht="15">
      <c r="E12" s="82">
        <v>41364</v>
      </c>
      <c r="F12" s="26"/>
      <c r="G12" s="83">
        <v>40999</v>
      </c>
      <c r="H12" s="27"/>
      <c r="I12" s="82">
        <v>41364</v>
      </c>
      <c r="J12" s="26"/>
      <c r="K12" s="83">
        <v>40999</v>
      </c>
      <c r="N12" s="89"/>
    </row>
    <row r="13" spans="5:14" ht="15">
      <c r="E13" s="84" t="s">
        <v>72</v>
      </c>
      <c r="F13" s="26"/>
      <c r="G13" s="84" t="s">
        <v>73</v>
      </c>
      <c r="H13" s="27"/>
      <c r="I13" s="84" t="s">
        <v>72</v>
      </c>
      <c r="J13" s="26"/>
      <c r="K13" s="84" t="s">
        <v>73</v>
      </c>
      <c r="N13" s="94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7"/>
    </row>
    <row r="15" spans="5:14" ht="7.5" customHeight="1">
      <c r="E15" s="75"/>
      <c r="F15" s="28"/>
      <c r="G15" s="76"/>
      <c r="H15" s="28"/>
      <c r="I15" s="75"/>
      <c r="J15" s="28"/>
      <c r="K15" s="76"/>
      <c r="N15" s="90"/>
    </row>
    <row r="16" spans="2:16" ht="15">
      <c r="B16" s="14" t="s">
        <v>2</v>
      </c>
      <c r="C16" s="2"/>
      <c r="D16" s="2"/>
      <c r="E16" s="32">
        <v>24753</v>
      </c>
      <c r="F16" s="18"/>
      <c r="G16" s="106">
        <v>26743</v>
      </c>
      <c r="H16" s="18"/>
      <c r="I16" s="32">
        <v>86698</v>
      </c>
      <c r="J16" s="18"/>
      <c r="K16" s="106">
        <v>86609</v>
      </c>
      <c r="N16" s="59"/>
      <c r="P16" s="95"/>
    </row>
    <row r="17" spans="5:17" s="56" customFormat="1" ht="9" customHeight="1">
      <c r="E17" s="57"/>
      <c r="F17" s="58"/>
      <c r="G17" s="107"/>
      <c r="H17" s="58"/>
      <c r="I17" s="57"/>
      <c r="J17" s="58"/>
      <c r="K17" s="58"/>
      <c r="N17" s="91"/>
      <c r="O17" s="96"/>
      <c r="P17" s="96"/>
      <c r="Q17" s="96"/>
    </row>
    <row r="18" spans="2:16" ht="12" customHeight="1">
      <c r="B18" s="2" t="s">
        <v>68</v>
      </c>
      <c r="C18" s="2"/>
      <c r="D18" s="2"/>
      <c r="E18" s="32">
        <v>-20719</v>
      </c>
      <c r="F18" s="18"/>
      <c r="G18" s="106">
        <v>-22850</v>
      </c>
      <c r="H18" s="18"/>
      <c r="I18" s="32">
        <v>-71537</v>
      </c>
      <c r="J18" s="18"/>
      <c r="K18" s="106">
        <v>-72117</v>
      </c>
      <c r="N18" s="59"/>
      <c r="P18" s="95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9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9"/>
    </row>
    <row r="21" spans="2:14" ht="12" customHeight="1">
      <c r="B21" s="14" t="s">
        <v>102</v>
      </c>
      <c r="C21" s="2"/>
      <c r="D21" s="2"/>
      <c r="E21" s="43">
        <f>SUM(E16:E19)</f>
        <v>4034</v>
      </c>
      <c r="F21" s="18"/>
      <c r="G21" s="44">
        <f>SUM(G16:G19)</f>
        <v>3893</v>
      </c>
      <c r="H21" s="18"/>
      <c r="I21" s="43">
        <f>SUM(I16:I19)</f>
        <v>15161</v>
      </c>
      <c r="J21" s="18"/>
      <c r="K21" s="44">
        <f>SUM(K16:K19)</f>
        <v>14492</v>
      </c>
      <c r="N21" s="59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9"/>
    </row>
    <row r="23" spans="2:16" ht="15">
      <c r="B23" s="2" t="s">
        <v>69</v>
      </c>
      <c r="C23" s="2"/>
      <c r="D23" s="2"/>
      <c r="E23" s="32">
        <v>1604</v>
      </c>
      <c r="F23" s="18"/>
      <c r="G23" s="106">
        <v>-109</v>
      </c>
      <c r="H23" s="18"/>
      <c r="I23" s="32">
        <v>3502</v>
      </c>
      <c r="J23" s="18"/>
      <c r="K23" s="106">
        <v>1915</v>
      </c>
      <c r="M23" s="97"/>
      <c r="N23" s="98"/>
      <c r="O23" s="99"/>
      <c r="P23" s="99"/>
    </row>
    <row r="24" ht="9" customHeight="1">
      <c r="G24" s="108"/>
    </row>
    <row r="25" spans="2:16" ht="15">
      <c r="B25" s="2" t="s">
        <v>3</v>
      </c>
      <c r="C25" s="2"/>
      <c r="D25" s="2"/>
      <c r="E25" s="32">
        <v>-8923</v>
      </c>
      <c r="F25" s="18"/>
      <c r="G25" s="106">
        <v>-11954</v>
      </c>
      <c r="H25" s="18"/>
      <c r="I25" s="32">
        <v>-22918</v>
      </c>
      <c r="J25" s="18"/>
      <c r="K25" s="106">
        <v>-30016</v>
      </c>
      <c r="M25" s="97"/>
      <c r="N25" s="98"/>
      <c r="O25" s="99"/>
      <c r="P25" s="99"/>
    </row>
    <row r="26" spans="2:14" ht="9" customHeight="1">
      <c r="B26" s="2"/>
      <c r="C26" s="2"/>
      <c r="D26" s="2"/>
      <c r="E26" s="32"/>
      <c r="F26" s="18"/>
      <c r="G26" s="106"/>
      <c r="H26" s="18"/>
      <c r="I26" s="32"/>
      <c r="J26" s="18"/>
      <c r="K26" s="18"/>
      <c r="N26" s="59"/>
    </row>
    <row r="27" spans="2:16" ht="15">
      <c r="B27" s="2" t="s">
        <v>92</v>
      </c>
      <c r="C27" s="2"/>
      <c r="D27" s="2"/>
      <c r="E27" s="32">
        <v>-104</v>
      </c>
      <c r="F27" s="18"/>
      <c r="G27" s="106">
        <v>-108</v>
      </c>
      <c r="H27" s="18"/>
      <c r="I27" s="32">
        <v>-428</v>
      </c>
      <c r="J27" s="18"/>
      <c r="K27" s="106">
        <v>-566</v>
      </c>
      <c r="N27" s="59"/>
      <c r="P27" s="95"/>
    </row>
    <row r="28" spans="2:14" ht="9" customHeight="1">
      <c r="B28" s="2"/>
      <c r="C28" s="2"/>
      <c r="D28" s="2"/>
      <c r="E28" s="32"/>
      <c r="F28" s="18"/>
      <c r="G28" s="106"/>
      <c r="H28" s="18"/>
      <c r="I28" s="32"/>
      <c r="J28" s="18"/>
      <c r="K28" s="18"/>
      <c r="N28" s="59"/>
    </row>
    <row r="29" spans="2:14" ht="9" customHeight="1">
      <c r="B29" s="2"/>
      <c r="C29" s="2"/>
      <c r="D29" s="2"/>
      <c r="E29" s="33"/>
      <c r="F29" s="18"/>
      <c r="G29" s="109"/>
      <c r="H29" s="18"/>
      <c r="I29" s="33"/>
      <c r="J29" s="18"/>
      <c r="K29" s="30"/>
      <c r="N29" s="59"/>
    </row>
    <row r="30" spans="2:14" ht="15">
      <c r="B30" s="14" t="s">
        <v>126</v>
      </c>
      <c r="C30" s="2"/>
      <c r="D30" s="2"/>
      <c r="E30" s="43">
        <f>SUM(E21:E29)</f>
        <v>-3389</v>
      </c>
      <c r="F30" s="18"/>
      <c r="G30" s="44">
        <f>SUM(G21:G29)</f>
        <v>-8278</v>
      </c>
      <c r="H30" s="18"/>
      <c r="I30" s="43">
        <f>SUM(I21:I29)</f>
        <v>-4683</v>
      </c>
      <c r="J30" s="18"/>
      <c r="K30" s="44">
        <f>SUM(K21:K29)</f>
        <v>-14175</v>
      </c>
      <c r="N30" s="59"/>
    </row>
    <row r="31" spans="2:14" ht="9" customHeight="1">
      <c r="B31" s="2"/>
      <c r="C31" s="2"/>
      <c r="D31" s="2"/>
      <c r="E31" s="32"/>
      <c r="F31" s="18"/>
      <c r="G31" s="106"/>
      <c r="H31" s="18"/>
      <c r="I31" s="32"/>
      <c r="J31" s="18"/>
      <c r="K31" s="18"/>
      <c r="N31" s="59"/>
    </row>
    <row r="32" spans="2:16" ht="15">
      <c r="B32" s="2" t="s">
        <v>70</v>
      </c>
      <c r="C32" s="2"/>
      <c r="D32" s="2"/>
      <c r="E32" s="32">
        <v>24</v>
      </c>
      <c r="F32" s="18"/>
      <c r="G32" s="18">
        <v>1489</v>
      </c>
      <c r="H32" s="18"/>
      <c r="I32" s="32">
        <v>-899</v>
      </c>
      <c r="J32" s="18"/>
      <c r="K32" s="18">
        <v>652</v>
      </c>
      <c r="N32" s="92"/>
      <c r="P32" s="95"/>
    </row>
    <row r="33" spans="2:14" ht="9" customHeight="1">
      <c r="B33" s="2"/>
      <c r="C33" s="2"/>
      <c r="D33" s="2"/>
      <c r="E33" s="33"/>
      <c r="F33" s="18"/>
      <c r="G33" s="109"/>
      <c r="H33" s="18"/>
      <c r="I33" s="33"/>
      <c r="J33" s="18"/>
      <c r="K33" s="30"/>
      <c r="N33" s="59"/>
    </row>
    <row r="34" spans="2:16" ht="15">
      <c r="B34" s="14" t="s">
        <v>96</v>
      </c>
      <c r="C34" s="2"/>
      <c r="D34" s="2"/>
      <c r="E34" s="85">
        <f>SUM(E30:E33)</f>
        <v>-3365</v>
      </c>
      <c r="F34" s="18"/>
      <c r="G34" s="86">
        <f>SUM(G30:G33)</f>
        <v>-6789</v>
      </c>
      <c r="H34" s="18"/>
      <c r="I34" s="85">
        <f>SUM(I30:I33)</f>
        <v>-5582</v>
      </c>
      <c r="J34" s="18"/>
      <c r="K34" s="86">
        <f>SUM(K30:K33)</f>
        <v>-13523</v>
      </c>
      <c r="M34" s="97"/>
      <c r="N34" s="98"/>
      <c r="O34" s="99"/>
      <c r="P34" s="99"/>
    </row>
    <row r="35" spans="2:14" ht="9" customHeight="1">
      <c r="B35" s="2"/>
      <c r="C35" s="2"/>
      <c r="D35" s="2"/>
      <c r="E35" s="32"/>
      <c r="F35" s="18"/>
      <c r="G35" s="106"/>
      <c r="H35" s="18"/>
      <c r="I35" s="32"/>
      <c r="J35" s="18"/>
      <c r="K35" s="18"/>
      <c r="N35" s="59"/>
    </row>
    <row r="36" spans="2:16" ht="15" customHeight="1">
      <c r="B36" s="2" t="s">
        <v>104</v>
      </c>
      <c r="C36" s="2"/>
      <c r="D36" s="2"/>
      <c r="E36" s="53">
        <v>0</v>
      </c>
      <c r="F36" s="18"/>
      <c r="G36" s="53">
        <v>0</v>
      </c>
      <c r="H36" s="18"/>
      <c r="I36" s="53">
        <v>0</v>
      </c>
      <c r="J36" s="18"/>
      <c r="K36" s="53">
        <v>0</v>
      </c>
      <c r="N36" s="92"/>
      <c r="P36" s="95"/>
    </row>
    <row r="37" spans="2:14" ht="9" customHeight="1">
      <c r="B37" s="2"/>
      <c r="C37" s="2"/>
      <c r="D37" s="2"/>
      <c r="E37" s="32"/>
      <c r="F37" s="18"/>
      <c r="G37" s="106"/>
      <c r="H37" s="18"/>
      <c r="I37" s="32"/>
      <c r="J37" s="18"/>
      <c r="K37" s="18"/>
      <c r="N37" s="59"/>
    </row>
    <row r="38" spans="2:14" ht="15" customHeight="1" thickBot="1">
      <c r="B38" s="14" t="s">
        <v>95</v>
      </c>
      <c r="C38" s="2"/>
      <c r="D38" s="2"/>
      <c r="E38" s="87">
        <f>SUM(E34:E37)</f>
        <v>-3365</v>
      </c>
      <c r="F38" s="18"/>
      <c r="G38" s="88">
        <f>SUM(G34:G37)</f>
        <v>-6789</v>
      </c>
      <c r="H38" s="18"/>
      <c r="I38" s="87">
        <f>SUM(I34:I37)</f>
        <v>-5582</v>
      </c>
      <c r="J38" s="18"/>
      <c r="K38" s="88">
        <f>SUM(K34:K37)</f>
        <v>-13523</v>
      </c>
      <c r="N38" s="59"/>
    </row>
    <row r="39" spans="2:14" ht="12" customHeight="1" thickTop="1">
      <c r="B39" s="2"/>
      <c r="C39" s="2"/>
      <c r="D39" s="2"/>
      <c r="E39" s="32"/>
      <c r="F39" s="18"/>
      <c r="G39" s="106"/>
      <c r="H39" s="18"/>
      <c r="I39" s="32"/>
      <c r="J39" s="18"/>
      <c r="K39" s="18"/>
      <c r="N39" s="59"/>
    </row>
    <row r="40" spans="2:14" ht="12" customHeight="1">
      <c r="B40" s="2" t="s">
        <v>97</v>
      </c>
      <c r="C40" s="2"/>
      <c r="D40" s="2"/>
      <c r="E40" s="32"/>
      <c r="F40" s="18"/>
      <c r="G40" s="106"/>
      <c r="H40" s="18"/>
      <c r="I40" s="32"/>
      <c r="J40" s="18"/>
      <c r="K40" s="18"/>
      <c r="N40" s="59"/>
    </row>
    <row r="41" spans="2:14" ht="5.25" customHeight="1">
      <c r="B41" s="2"/>
      <c r="C41" s="2"/>
      <c r="D41" s="2"/>
      <c r="E41" s="32"/>
      <c r="F41" s="18"/>
      <c r="G41" s="106"/>
      <c r="H41" s="18"/>
      <c r="I41" s="32"/>
      <c r="J41" s="18"/>
      <c r="K41" s="18"/>
      <c r="N41" s="59"/>
    </row>
    <row r="42" spans="2:16" ht="12" customHeight="1">
      <c r="B42" s="2" t="s">
        <v>103</v>
      </c>
      <c r="C42" s="2"/>
      <c r="D42" s="2"/>
      <c r="E42" s="32">
        <v>-3365</v>
      </c>
      <c r="F42" s="18"/>
      <c r="G42" s="106">
        <v>-6788</v>
      </c>
      <c r="H42" s="18"/>
      <c r="I42" s="32">
        <v>-5587</v>
      </c>
      <c r="J42" s="18"/>
      <c r="K42" s="106">
        <v>-13503</v>
      </c>
      <c r="N42" s="59"/>
      <c r="P42" s="95"/>
    </row>
    <row r="43" spans="2:14" ht="5.25" customHeight="1">
      <c r="B43" s="2"/>
      <c r="C43" s="2"/>
      <c r="D43" s="2"/>
      <c r="E43" s="32"/>
      <c r="F43" s="18"/>
      <c r="G43" s="106"/>
      <c r="H43" s="18"/>
      <c r="I43" s="32"/>
      <c r="J43" s="18"/>
      <c r="K43" s="18"/>
      <c r="N43" s="59"/>
    </row>
    <row r="44" spans="2:16" ht="12" customHeight="1">
      <c r="B44" s="2" t="s">
        <v>119</v>
      </c>
      <c r="C44" s="2"/>
      <c r="D44" s="2"/>
      <c r="E44" s="53">
        <v>0</v>
      </c>
      <c r="F44" s="18"/>
      <c r="G44" s="106">
        <v>-1</v>
      </c>
      <c r="H44" s="18"/>
      <c r="I44" s="32">
        <v>5</v>
      </c>
      <c r="J44" s="18"/>
      <c r="K44" s="106">
        <v>-20</v>
      </c>
      <c r="N44" s="59"/>
      <c r="P44" s="95"/>
    </row>
    <row r="45" spans="2:14" ht="6" customHeight="1">
      <c r="B45" s="2"/>
      <c r="C45" s="2"/>
      <c r="D45" s="2"/>
      <c r="E45" s="33"/>
      <c r="F45" s="18"/>
      <c r="G45" s="109"/>
      <c r="H45" s="18"/>
      <c r="I45" s="33"/>
      <c r="J45" s="18"/>
      <c r="K45" s="30"/>
      <c r="N45" s="59"/>
    </row>
    <row r="46" spans="2:14" ht="13.5" customHeight="1" thickBot="1">
      <c r="B46" s="14"/>
      <c r="C46" s="2"/>
      <c r="D46" s="2"/>
      <c r="E46" s="45">
        <f>SUM(E42:E44)</f>
        <v>-3365</v>
      </c>
      <c r="F46" s="18"/>
      <c r="G46" s="81">
        <f>SUM(G42:G44)</f>
        <v>-6789</v>
      </c>
      <c r="H46" s="18"/>
      <c r="I46" s="45">
        <f>SUM(I42:I44)</f>
        <v>-5582</v>
      </c>
      <c r="J46" s="18"/>
      <c r="K46" s="81">
        <f>SUM(K42:K44)</f>
        <v>-13523</v>
      </c>
      <c r="N46" s="59"/>
    </row>
    <row r="47" spans="2:14" ht="9" customHeight="1" thickTop="1">
      <c r="B47" s="2"/>
      <c r="C47" s="2"/>
      <c r="D47" s="2"/>
      <c r="E47" s="32"/>
      <c r="F47" s="18"/>
      <c r="G47" s="106"/>
      <c r="H47" s="18"/>
      <c r="I47" s="32"/>
      <c r="J47" s="18"/>
      <c r="K47" s="18"/>
      <c r="N47" s="59"/>
    </row>
    <row r="48" spans="2:14" ht="12.75" customHeight="1">
      <c r="B48" s="2" t="s">
        <v>99</v>
      </c>
      <c r="C48" s="2"/>
      <c r="D48" s="2"/>
      <c r="E48" s="32"/>
      <c r="F48" s="18"/>
      <c r="G48" s="106"/>
      <c r="H48" s="18"/>
      <c r="I48" s="32"/>
      <c r="J48" s="18"/>
      <c r="K48" s="18"/>
      <c r="N48" s="59"/>
    </row>
    <row r="49" spans="2:14" ht="6" customHeight="1">
      <c r="B49" s="2"/>
      <c r="C49" s="2"/>
      <c r="D49" s="2"/>
      <c r="E49" s="32"/>
      <c r="F49" s="18"/>
      <c r="G49" s="106"/>
      <c r="H49" s="18"/>
      <c r="I49" s="32"/>
      <c r="J49" s="18"/>
      <c r="K49" s="18"/>
      <c r="N49" s="59"/>
    </row>
    <row r="50" spans="2:16" ht="12" customHeight="1">
      <c r="B50" s="2" t="s">
        <v>103</v>
      </c>
      <c r="C50" s="2"/>
      <c r="D50" s="2"/>
      <c r="E50" s="32">
        <v>-3365</v>
      </c>
      <c r="F50" s="18"/>
      <c r="G50" s="106">
        <v>-6788</v>
      </c>
      <c r="H50" s="18"/>
      <c r="I50" s="32">
        <v>-5587</v>
      </c>
      <c r="J50" s="18"/>
      <c r="K50" s="106">
        <v>-13503</v>
      </c>
      <c r="N50" s="59"/>
      <c r="P50" s="95"/>
    </row>
    <row r="51" spans="2:14" ht="5.25" customHeight="1">
      <c r="B51" s="2"/>
      <c r="C51" s="2"/>
      <c r="D51" s="2"/>
      <c r="E51" s="32"/>
      <c r="F51" s="18"/>
      <c r="G51" s="106"/>
      <c r="H51" s="18"/>
      <c r="I51" s="32"/>
      <c r="J51" s="18"/>
      <c r="K51" s="18"/>
      <c r="N51" s="59"/>
    </row>
    <row r="52" spans="2:16" ht="12" customHeight="1">
      <c r="B52" s="2" t="s">
        <v>119</v>
      </c>
      <c r="C52" s="2"/>
      <c r="D52" s="2"/>
      <c r="E52" s="53">
        <v>0</v>
      </c>
      <c r="F52" s="18"/>
      <c r="G52" s="106">
        <v>-1</v>
      </c>
      <c r="H52" s="18"/>
      <c r="I52" s="32">
        <v>5</v>
      </c>
      <c r="J52" s="18"/>
      <c r="K52" s="106">
        <v>-20</v>
      </c>
      <c r="N52" s="59"/>
      <c r="P52" s="95"/>
    </row>
    <row r="53" spans="2:14" ht="9" customHeight="1">
      <c r="B53" s="2"/>
      <c r="C53" s="2"/>
      <c r="D53" s="2"/>
      <c r="E53" s="33"/>
      <c r="F53" s="18"/>
      <c r="G53" s="109"/>
      <c r="H53" s="18"/>
      <c r="I53" s="33"/>
      <c r="J53" s="18"/>
      <c r="K53" s="30"/>
      <c r="N53" s="59"/>
    </row>
    <row r="54" spans="2:14" ht="13.5" customHeight="1" thickBot="1">
      <c r="B54" s="14"/>
      <c r="C54" s="2"/>
      <c r="D54" s="2"/>
      <c r="E54" s="45">
        <f>SUM(E50:E52)</f>
        <v>-3365</v>
      </c>
      <c r="F54" s="18"/>
      <c r="G54" s="81">
        <f>SUM(G50:G52)</f>
        <v>-6789</v>
      </c>
      <c r="H54" s="18"/>
      <c r="I54" s="45">
        <f>SUM(I50:I52)</f>
        <v>-5582</v>
      </c>
      <c r="J54" s="18"/>
      <c r="K54" s="81">
        <f>SUM(K50:K52)</f>
        <v>-13523</v>
      </c>
      <c r="N54" s="59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98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124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41</v>
      </c>
      <c r="C59" s="2"/>
      <c r="D59" s="2"/>
      <c r="E59" s="46">
        <f>E42/174134*100</f>
        <v>-1.9324198605671492</v>
      </c>
      <c r="F59" s="29"/>
      <c r="G59" s="47">
        <f>G42/174177*100</f>
        <v>-3.8971850473943173</v>
      </c>
      <c r="H59" s="29"/>
      <c r="I59" s="46">
        <f>I42/174157*100</f>
        <v>-3.208024943011191</v>
      </c>
      <c r="J59" s="29"/>
      <c r="K59" s="47">
        <f>K42/174177*100</f>
        <v>-7.752458705799273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42</v>
      </c>
      <c r="C61" s="2"/>
      <c r="D61" s="2"/>
      <c r="E61" s="34" t="s">
        <v>43</v>
      </c>
      <c r="F61" s="18"/>
      <c r="G61" s="31" t="s">
        <v>43</v>
      </c>
      <c r="H61" s="18"/>
      <c r="I61" s="34" t="s">
        <v>43</v>
      </c>
      <c r="J61" s="18"/>
      <c r="K61" s="31" t="s">
        <v>43</v>
      </c>
    </row>
    <row r="62" spans="2:11" ht="15" customHeight="1" thickTop="1">
      <c r="B62" s="23"/>
      <c r="C62" s="2"/>
      <c r="D62" s="2"/>
      <c r="E62" s="114"/>
      <c r="F62" s="18"/>
      <c r="G62" s="115"/>
      <c r="H62" s="18"/>
      <c r="I62" s="114"/>
      <c r="J62" s="18"/>
      <c r="K62" s="115"/>
    </row>
    <row r="63" spans="2:11" ht="15">
      <c r="B63" s="2"/>
      <c r="C63" s="2"/>
      <c r="D63" s="2"/>
      <c r="E63" s="2"/>
      <c r="F63" s="2"/>
      <c r="G63" s="2"/>
      <c r="H63" s="2"/>
      <c r="I63" s="14"/>
      <c r="J63" s="2"/>
      <c r="K63" s="2"/>
    </row>
    <row r="64" spans="1:11" ht="15">
      <c r="A64" s="14" t="s">
        <v>100</v>
      </c>
      <c r="E64" s="2"/>
      <c r="F64" s="2"/>
      <c r="G64" s="2"/>
      <c r="H64" s="2"/>
      <c r="I64" s="2"/>
      <c r="J64" s="2"/>
      <c r="K64" s="2"/>
    </row>
    <row r="65" spans="1:11" ht="15">
      <c r="A65" s="14" t="s">
        <v>114</v>
      </c>
      <c r="E65" s="2"/>
      <c r="F65" s="2"/>
      <c r="G65" s="2"/>
      <c r="H65" s="2"/>
      <c r="I65" s="2"/>
      <c r="J65" s="2"/>
      <c r="K65" s="2"/>
    </row>
    <row r="66" spans="2:11" ht="15">
      <c r="B66" s="55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2">
    <mergeCell ref="E8:G8"/>
    <mergeCell ref="I8:K8"/>
  </mergeCells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6"/>
  <sheetViews>
    <sheetView zoomScale="75" zoomScaleNormal="75" workbookViewId="0" topLeftCell="A19">
      <selection activeCell="H47" sqref="H47"/>
    </sheetView>
  </sheetViews>
  <sheetFormatPr defaultColWidth="9.140625" defaultRowHeight="12.75"/>
  <cols>
    <col min="1" max="1" width="5.421875" style="2" customWidth="1"/>
    <col min="2" max="2" width="8.7109375" style="2" customWidth="1"/>
    <col min="3" max="3" width="9.140625" style="2" customWidth="1"/>
    <col min="4" max="4" width="10.00390625" style="2" customWidth="1"/>
    <col min="5" max="5" width="14.7109375" style="2" customWidth="1"/>
    <col min="6" max="6" width="9.140625" style="2" customWidth="1"/>
    <col min="7" max="7" width="5.00390625" style="2" customWidth="1"/>
    <col min="8" max="8" width="12.8515625" style="2" customWidth="1"/>
    <col min="9" max="9" width="3.851562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4th financial quarter and financial year ended 31 March 2013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90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70">
        <v>41364</v>
      </c>
      <c r="I9" s="26"/>
      <c r="J9" s="71">
        <v>40999</v>
      </c>
    </row>
    <row r="10" spans="8:10" ht="11.25" customHeight="1">
      <c r="H10" s="68" t="s">
        <v>72</v>
      </c>
      <c r="I10" s="26"/>
      <c r="J10" s="69" t="s">
        <v>73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57</v>
      </c>
      <c r="H13" s="36"/>
      <c r="I13" s="25"/>
      <c r="J13" s="37"/>
    </row>
    <row r="14" spans="2:10" ht="12.75" customHeight="1">
      <c r="B14" s="14" t="s">
        <v>58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72339</v>
      </c>
      <c r="I15" s="32"/>
      <c r="J15" s="18">
        <v>50162</v>
      </c>
    </row>
    <row r="16" spans="1:10" s="3" customFormat="1" ht="12.75" customHeight="1">
      <c r="A16" s="2"/>
      <c r="B16" s="2" t="s">
        <v>59</v>
      </c>
      <c r="C16" s="2"/>
      <c r="D16" s="2"/>
      <c r="E16" s="2"/>
      <c r="F16" s="2"/>
      <c r="G16" s="2"/>
      <c r="H16" s="32">
        <v>2151</v>
      </c>
      <c r="I16" s="32"/>
      <c r="J16" s="18">
        <v>2151</v>
      </c>
    </row>
    <row r="17" spans="1:10" s="3" customFormat="1" ht="12.75" customHeight="1">
      <c r="A17" s="2"/>
      <c r="B17" s="2" t="s">
        <v>110</v>
      </c>
      <c r="C17" s="2"/>
      <c r="D17" s="2"/>
      <c r="E17" s="2"/>
      <c r="F17" s="2"/>
      <c r="G17" s="2"/>
      <c r="H17" s="32">
        <v>1672</v>
      </c>
      <c r="I17" s="32"/>
      <c r="J17" s="18">
        <v>1906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SUM(H15:H18)</f>
        <v>76162</v>
      </c>
      <c r="I19" s="32"/>
      <c r="J19" s="61">
        <f>SUM(J15:J18)</f>
        <v>54219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3274</v>
      </c>
      <c r="I22" s="32"/>
      <c r="J22" s="18">
        <v>3003</v>
      </c>
      <c r="L22" s="6"/>
      <c r="M22" s="6"/>
      <c r="N22" s="6"/>
      <c r="O22" s="6"/>
    </row>
    <row r="23" spans="1:12" s="3" customFormat="1" ht="12.75" customHeight="1">
      <c r="A23" s="2"/>
      <c r="B23" s="2" t="s">
        <v>24</v>
      </c>
      <c r="D23" s="2"/>
      <c r="E23" s="2"/>
      <c r="F23" s="2"/>
      <c r="G23" s="2"/>
      <c r="H23" s="32">
        <v>14369</v>
      </c>
      <c r="I23" s="32"/>
      <c r="J23" s="18">
        <v>34069</v>
      </c>
      <c r="L23" s="6"/>
    </row>
    <row r="24" spans="1:10" s="3" customFormat="1" ht="12.75" customHeight="1">
      <c r="A24" s="2"/>
      <c r="B24" s="2" t="s">
        <v>101</v>
      </c>
      <c r="D24" s="2"/>
      <c r="E24" s="2"/>
      <c r="F24" s="2"/>
      <c r="G24" s="2"/>
      <c r="H24" s="32">
        <v>900</v>
      </c>
      <c r="I24" s="32"/>
      <c r="J24" s="20">
        <v>0</v>
      </c>
    </row>
    <row r="25" spans="1:13" s="3" customFormat="1" ht="12.75" customHeight="1">
      <c r="A25" s="2"/>
      <c r="B25" s="2" t="s">
        <v>10</v>
      </c>
      <c r="D25" s="2"/>
      <c r="E25" s="2"/>
      <c r="F25" s="2"/>
      <c r="G25" s="2"/>
      <c r="H25" s="32">
        <v>30422</v>
      </c>
      <c r="I25" s="32"/>
      <c r="J25" s="18">
        <v>38615</v>
      </c>
      <c r="L25" s="6"/>
      <c r="M25" s="6"/>
    </row>
    <row r="26" spans="1:10" s="3" customFormat="1" ht="7.5" customHeight="1">
      <c r="A26" s="2"/>
      <c r="B26" s="2"/>
      <c r="D26" s="2"/>
      <c r="E26" s="2"/>
      <c r="F26" s="2"/>
      <c r="G26" s="2"/>
      <c r="H26" s="32"/>
      <c r="I26" s="32"/>
      <c r="J26" s="18"/>
    </row>
    <row r="27" spans="1:10" s="3" customFormat="1" ht="12.75" customHeight="1">
      <c r="A27" s="2"/>
      <c r="B27" s="2"/>
      <c r="C27" s="2"/>
      <c r="D27" s="2"/>
      <c r="E27" s="2"/>
      <c r="F27" s="2"/>
      <c r="G27" s="2"/>
      <c r="H27" s="52">
        <f>SUM(H22:H26)</f>
        <v>48965</v>
      </c>
      <c r="I27" s="32"/>
      <c r="J27" s="61">
        <f>SUM(J22:J26)</f>
        <v>75687</v>
      </c>
    </row>
    <row r="28" spans="1:10" s="3" customFormat="1" ht="10.5" customHeight="1">
      <c r="A28" s="2"/>
      <c r="B28" s="2"/>
      <c r="C28" s="2"/>
      <c r="D28" s="2"/>
      <c r="E28" s="2"/>
      <c r="F28" s="2"/>
      <c r="G28" s="2"/>
      <c r="H28" s="59"/>
      <c r="I28" s="59"/>
      <c r="J28" s="60"/>
    </row>
    <row r="29" spans="1:10" s="3" customFormat="1" ht="12.75" customHeight="1" thickBot="1">
      <c r="A29" s="2"/>
      <c r="B29" s="14" t="s">
        <v>60</v>
      </c>
      <c r="C29" s="2"/>
      <c r="D29" s="2"/>
      <c r="E29" s="2"/>
      <c r="F29" s="2"/>
      <c r="G29" s="2"/>
      <c r="H29" s="48">
        <f>SUM(H19+H27)</f>
        <v>125127</v>
      </c>
      <c r="I29" s="59"/>
      <c r="J29" s="49">
        <f>SUM(J19+J27)</f>
        <v>129906</v>
      </c>
    </row>
    <row r="30" spans="1:10" s="3" customFormat="1" ht="9" customHeight="1" thickTop="1">
      <c r="A30" s="2"/>
      <c r="B30" s="2"/>
      <c r="C30" s="2"/>
      <c r="D30" s="2"/>
      <c r="E30" s="2"/>
      <c r="F30" s="2"/>
      <c r="G30" s="2"/>
      <c r="H30" s="59"/>
      <c r="I30" s="59"/>
      <c r="J30" s="60"/>
    </row>
    <row r="31" spans="1:10" s="3" customFormat="1" ht="12.75" customHeight="1">
      <c r="A31" s="2"/>
      <c r="B31" s="14" t="s">
        <v>61</v>
      </c>
      <c r="C31" s="2"/>
      <c r="D31" s="2"/>
      <c r="E31" s="2"/>
      <c r="F31" s="2"/>
      <c r="G31" s="2"/>
      <c r="H31" s="59"/>
      <c r="I31" s="59"/>
      <c r="J31" s="60"/>
    </row>
    <row r="32" spans="1:10" s="3" customFormat="1" ht="7.5" customHeight="1">
      <c r="A32" s="2"/>
      <c r="H32" s="2"/>
      <c r="J32" s="2"/>
    </row>
    <row r="33" spans="1:14" s="3" customFormat="1" ht="12.75" customHeight="1">
      <c r="A33" s="2"/>
      <c r="B33" s="2" t="s">
        <v>12</v>
      </c>
      <c r="C33" s="2"/>
      <c r="D33" s="2"/>
      <c r="E33" s="2"/>
      <c r="F33" s="2"/>
      <c r="G33" s="2"/>
      <c r="H33" s="32">
        <v>189238</v>
      </c>
      <c r="I33" s="32"/>
      <c r="J33" s="18">
        <v>189238</v>
      </c>
      <c r="N33" s="6"/>
    </row>
    <row r="34" spans="1:14" s="3" customFormat="1" ht="12.75" customHeight="1">
      <c r="A34" s="2"/>
      <c r="B34" s="2" t="s">
        <v>38</v>
      </c>
      <c r="C34" s="2"/>
      <c r="D34" s="2"/>
      <c r="E34" s="2"/>
      <c r="F34" s="2"/>
      <c r="G34" s="2"/>
      <c r="H34" s="32">
        <v>18101</v>
      </c>
      <c r="I34" s="32"/>
      <c r="J34" s="18">
        <v>23688</v>
      </c>
      <c r="N34" s="6"/>
    </row>
    <row r="35" spans="1:14" s="3" customFormat="1" ht="12.75" customHeight="1">
      <c r="A35" s="2"/>
      <c r="B35" s="2" t="s">
        <v>44</v>
      </c>
      <c r="C35" s="2"/>
      <c r="D35" s="2"/>
      <c r="E35" s="2"/>
      <c r="F35" s="2"/>
      <c r="G35" s="2"/>
      <c r="H35" s="32">
        <v>22178</v>
      </c>
      <c r="I35" s="32"/>
      <c r="J35" s="18">
        <v>21408</v>
      </c>
      <c r="N35" s="6"/>
    </row>
    <row r="36" spans="1:10" s="3" customFormat="1" ht="12.75" customHeight="1">
      <c r="A36" s="2"/>
      <c r="B36" s="2" t="s">
        <v>74</v>
      </c>
      <c r="C36" s="2"/>
      <c r="D36" s="2"/>
      <c r="E36" s="2"/>
      <c r="F36" s="2"/>
      <c r="G36" s="2"/>
      <c r="H36" s="32">
        <v>-11370</v>
      </c>
      <c r="I36" s="32"/>
      <c r="J36" s="18">
        <v>-11359</v>
      </c>
    </row>
    <row r="37" spans="1:14" s="3" customFormat="1" ht="12.75" customHeight="1">
      <c r="A37" s="2"/>
      <c r="B37" s="2" t="s">
        <v>14</v>
      </c>
      <c r="C37" s="2"/>
      <c r="D37" s="2"/>
      <c r="E37" s="2"/>
      <c r="F37" s="2"/>
      <c r="G37" s="2"/>
      <c r="H37" s="32">
        <v>-109628</v>
      </c>
      <c r="I37" s="32"/>
      <c r="J37" s="18">
        <v>-109628</v>
      </c>
      <c r="N37" s="6"/>
    </row>
    <row r="38" spans="1:10" s="3" customFormat="1" ht="7.5" customHeight="1">
      <c r="A38" s="2"/>
      <c r="B38" s="2"/>
      <c r="C38" s="2"/>
      <c r="D38" s="2"/>
      <c r="E38" s="2"/>
      <c r="F38" s="2"/>
      <c r="G38" s="2"/>
      <c r="H38" s="33"/>
      <c r="I38" s="32"/>
      <c r="J38" s="30"/>
    </row>
    <row r="39" spans="1:14" s="3" customFormat="1" ht="12.75" customHeight="1">
      <c r="A39" s="2"/>
      <c r="B39" s="14" t="s">
        <v>82</v>
      </c>
      <c r="C39" s="2"/>
      <c r="D39" s="2"/>
      <c r="E39" s="2"/>
      <c r="F39" s="2"/>
      <c r="G39" s="2"/>
      <c r="H39" s="43">
        <f>SUM(H33:H38)</f>
        <v>108519</v>
      </c>
      <c r="I39" s="32"/>
      <c r="J39" s="44">
        <f>SUM(J33:J38)</f>
        <v>113347</v>
      </c>
      <c r="N39" s="6"/>
    </row>
    <row r="40" spans="1:10" s="3" customFormat="1" ht="7.5" customHeight="1">
      <c r="A40" s="2"/>
      <c r="B40" s="2"/>
      <c r="H40" s="2"/>
      <c r="J40" s="2"/>
    </row>
    <row r="41" spans="1:10" s="3" customFormat="1" ht="12.75" customHeight="1">
      <c r="A41" s="2"/>
      <c r="B41" s="14" t="s">
        <v>120</v>
      </c>
      <c r="C41" s="2"/>
      <c r="D41" s="2"/>
      <c r="E41" s="2"/>
      <c r="F41" s="2"/>
      <c r="G41" s="2"/>
      <c r="H41" s="32">
        <v>77</v>
      </c>
      <c r="I41" s="32"/>
      <c r="J41" s="18">
        <v>72</v>
      </c>
    </row>
    <row r="42" spans="1:10" s="3" customFormat="1" ht="7.5" customHeight="1">
      <c r="A42" s="2"/>
      <c r="B42" s="14"/>
      <c r="C42" s="14"/>
      <c r="D42" s="2"/>
      <c r="E42" s="2"/>
      <c r="F42" s="2"/>
      <c r="G42" s="2"/>
      <c r="H42" s="25"/>
      <c r="I42" s="25"/>
      <c r="J42" s="15"/>
    </row>
    <row r="43" spans="1:10" s="3" customFormat="1" ht="12.75" customHeight="1">
      <c r="A43" s="2"/>
      <c r="B43" s="14" t="s">
        <v>62</v>
      </c>
      <c r="H43" s="52">
        <f>SUM(H39:H42)</f>
        <v>108596</v>
      </c>
      <c r="J43" s="61">
        <f>SUM(J39:J42)</f>
        <v>113419</v>
      </c>
    </row>
    <row r="44" spans="1:10" s="3" customFormat="1" ht="7.5" customHeight="1">
      <c r="A44" s="2"/>
      <c r="B44" s="2"/>
      <c r="H44" s="2"/>
      <c r="J44" s="2"/>
    </row>
    <row r="45" spans="1:10" s="3" customFormat="1" ht="12.75" customHeight="1">
      <c r="A45" s="2"/>
      <c r="B45" s="14" t="s">
        <v>63</v>
      </c>
      <c r="H45" s="2"/>
      <c r="J45" s="2"/>
    </row>
    <row r="46" spans="1:10" s="3" customFormat="1" ht="12.75" customHeight="1">
      <c r="A46" s="2"/>
      <c r="B46" s="2" t="s">
        <v>109</v>
      </c>
      <c r="H46" s="32">
        <v>4757</v>
      </c>
      <c r="I46" s="32"/>
      <c r="J46" s="18">
        <v>4770</v>
      </c>
    </row>
    <row r="47" spans="1:10" s="3" customFormat="1" ht="12.75" customHeight="1">
      <c r="A47" s="2"/>
      <c r="B47" s="2" t="s">
        <v>13</v>
      </c>
      <c r="H47" s="32">
        <v>185</v>
      </c>
      <c r="I47" s="32"/>
      <c r="J47" s="18">
        <v>185</v>
      </c>
    </row>
    <row r="48" spans="1:10" s="3" customFormat="1" ht="7.5" customHeight="1">
      <c r="A48" s="2"/>
      <c r="B48" s="2"/>
      <c r="H48" s="32"/>
      <c r="I48" s="32"/>
      <c r="J48" s="18"/>
    </row>
    <row r="49" spans="1:10" s="3" customFormat="1" ht="12.75" customHeight="1">
      <c r="A49" s="2"/>
      <c r="B49" s="2"/>
      <c r="H49" s="52">
        <f>SUM(H45:H47)</f>
        <v>4942</v>
      </c>
      <c r="I49" s="32"/>
      <c r="J49" s="61">
        <f>SUM(J46:J48)</f>
        <v>4955</v>
      </c>
    </row>
    <row r="50" spans="1:10" s="3" customFormat="1" ht="9" customHeight="1">
      <c r="A50" s="2"/>
      <c r="B50" s="2"/>
      <c r="H50" s="2"/>
      <c r="J50" s="2"/>
    </row>
    <row r="51" spans="1:10" s="3" customFormat="1" ht="12.75" customHeight="1">
      <c r="A51" s="2"/>
      <c r="B51" s="14" t="s">
        <v>9</v>
      </c>
      <c r="C51" s="2"/>
      <c r="D51" s="2"/>
      <c r="E51" s="2"/>
      <c r="F51" s="2"/>
      <c r="G51" s="2"/>
      <c r="H51" s="32"/>
      <c r="I51" s="32"/>
      <c r="J51" s="18"/>
    </row>
    <row r="52" spans="1:13" s="3" customFormat="1" ht="12.75" customHeight="1">
      <c r="A52" s="2"/>
      <c r="B52" s="2" t="s">
        <v>25</v>
      </c>
      <c r="C52" s="2"/>
      <c r="D52" s="2"/>
      <c r="E52" s="2"/>
      <c r="F52" s="2"/>
      <c r="G52" s="2"/>
      <c r="H52" s="32">
        <v>8541</v>
      </c>
      <c r="I52" s="32"/>
      <c r="J52" s="18">
        <v>9179</v>
      </c>
      <c r="M52" s="6"/>
    </row>
    <row r="53" spans="1:10" s="3" customFormat="1" ht="12.75" customHeight="1">
      <c r="A53" s="2"/>
      <c r="B53" s="2" t="s">
        <v>64</v>
      </c>
      <c r="D53" s="2"/>
      <c r="E53" s="2"/>
      <c r="F53" s="2"/>
      <c r="G53" s="2"/>
      <c r="H53" s="32">
        <v>2741</v>
      </c>
      <c r="I53" s="32"/>
      <c r="J53" s="18">
        <v>2173</v>
      </c>
    </row>
    <row r="54" spans="1:10" s="3" customFormat="1" ht="12.75" customHeight="1">
      <c r="A54" s="2"/>
      <c r="B54" s="2" t="s">
        <v>109</v>
      </c>
      <c r="D54" s="2"/>
      <c r="E54" s="2"/>
      <c r="F54" s="2"/>
      <c r="G54" s="2"/>
      <c r="H54" s="32">
        <v>307</v>
      </c>
      <c r="I54" s="32"/>
      <c r="J54" s="18">
        <v>180</v>
      </c>
    </row>
    <row r="55" spans="8:13" s="100" customFormat="1" ht="6" customHeight="1">
      <c r="H55" s="101"/>
      <c r="I55" s="102"/>
      <c r="J55" s="101"/>
      <c r="M55" s="103"/>
    </row>
    <row r="56" spans="1:10" s="3" customFormat="1" ht="6" customHeight="1">
      <c r="A56" s="2"/>
      <c r="B56" s="2"/>
      <c r="C56" s="2"/>
      <c r="D56" s="2"/>
      <c r="E56" s="2"/>
      <c r="F56" s="2"/>
      <c r="G56" s="2"/>
      <c r="H56" s="59"/>
      <c r="I56" s="32"/>
      <c r="J56" s="60"/>
    </row>
    <row r="57" spans="1:13" s="3" customFormat="1" ht="12.75" customHeight="1">
      <c r="A57" s="2"/>
      <c r="B57" s="2"/>
      <c r="D57" s="2"/>
      <c r="E57" s="2"/>
      <c r="F57" s="2"/>
      <c r="G57" s="2"/>
      <c r="H57" s="52">
        <f>SUM(H52:H56)</f>
        <v>11589</v>
      </c>
      <c r="I57" s="32"/>
      <c r="J57" s="61">
        <f>SUM(J52:J56)</f>
        <v>11532</v>
      </c>
      <c r="M57" s="6"/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>
      <c r="A59" s="2"/>
      <c r="B59" s="14" t="s">
        <v>65</v>
      </c>
      <c r="C59" s="2"/>
      <c r="D59" s="2"/>
      <c r="E59" s="2"/>
      <c r="F59" s="2"/>
      <c r="G59" s="2"/>
      <c r="H59" s="65">
        <f>SUM(H49+H57)</f>
        <v>16531</v>
      </c>
      <c r="I59" s="32"/>
      <c r="J59" s="66">
        <f>SUM(J49+J57)</f>
        <v>16487</v>
      </c>
    </row>
    <row r="60" spans="1:10" s="3" customFormat="1" ht="9" customHeight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10" s="3" customFormat="1" ht="12.75" customHeight="1" thickBot="1">
      <c r="A61" s="2"/>
      <c r="B61" s="14" t="s">
        <v>66</v>
      </c>
      <c r="C61" s="2"/>
      <c r="D61" s="2"/>
      <c r="E61" s="2"/>
      <c r="F61" s="2"/>
      <c r="G61" s="2"/>
      <c r="H61" s="48">
        <f>SUM(H43+H59)</f>
        <v>125127</v>
      </c>
      <c r="I61" s="32"/>
      <c r="J61" s="49">
        <f>SUM(J43+J59)</f>
        <v>129906</v>
      </c>
    </row>
    <row r="62" spans="1:10" s="3" customFormat="1" ht="9.75" customHeight="1" thickTop="1">
      <c r="A62" s="2"/>
      <c r="B62" s="2"/>
      <c r="C62" s="2"/>
      <c r="D62" s="2"/>
      <c r="E62" s="2"/>
      <c r="F62" s="2"/>
      <c r="G62" s="2"/>
      <c r="H62" s="32"/>
      <c r="I62" s="32"/>
      <c r="J62" s="18"/>
    </row>
    <row r="63" spans="1:7" s="3" customFormat="1" ht="7.5" customHeight="1">
      <c r="A63" s="2"/>
      <c r="C63" s="2"/>
      <c r="D63" s="2"/>
      <c r="E63" s="2"/>
      <c r="F63" s="2"/>
      <c r="G63" s="2"/>
    </row>
    <row r="64" spans="2:10" s="3" customFormat="1" ht="12.75" customHeight="1" thickBot="1">
      <c r="B64" s="14" t="s">
        <v>79</v>
      </c>
      <c r="H64" s="46">
        <f>SUM(H43/(H33-15104))</f>
        <v>0.6236346721490347</v>
      </c>
      <c r="I64" s="35"/>
      <c r="J64" s="47">
        <f>SUM(J43/(J33-15062))</f>
        <v>0.6511746738930737</v>
      </c>
    </row>
    <row r="65" spans="2:10" s="3" customFormat="1" ht="9.75" customHeight="1" thickTop="1">
      <c r="B65" s="14"/>
      <c r="H65" s="12"/>
      <c r="I65" s="6"/>
      <c r="J65" s="12"/>
    </row>
    <row r="66" s="3" customFormat="1" ht="15">
      <c r="A66" s="14" t="s">
        <v>93</v>
      </c>
    </row>
    <row r="67" s="3" customFormat="1" ht="15">
      <c r="A67" s="14" t="s">
        <v>114</v>
      </c>
    </row>
    <row r="68" s="3" customFormat="1" ht="15"/>
    <row r="69" spans="1:11" s="3" customFormat="1" ht="15">
      <c r="A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" customFormat="1" ht="15">
      <c r="A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" customFormat="1" ht="15">
      <c r="A71" s="62"/>
      <c r="B71" s="62"/>
      <c r="C71" s="64"/>
      <c r="D71" s="64"/>
      <c r="E71" s="64"/>
      <c r="F71" s="64"/>
      <c r="G71" s="64"/>
      <c r="H71" s="59"/>
      <c r="I71" s="59"/>
      <c r="J71" s="60"/>
      <c r="K71" s="62"/>
    </row>
    <row r="72" spans="1:11" s="3" customFormat="1" ht="15">
      <c r="A72" s="62"/>
      <c r="B72" s="62"/>
      <c r="C72" s="64"/>
      <c r="D72" s="64"/>
      <c r="E72" s="64"/>
      <c r="F72" s="64"/>
      <c r="G72" s="64"/>
      <c r="H72" s="59"/>
      <c r="I72" s="59"/>
      <c r="J72" s="60"/>
      <c r="K72" s="62"/>
    </row>
    <row r="73" spans="2:10" s="3" customFormat="1" ht="15">
      <c r="B73" s="63"/>
      <c r="C73" s="2"/>
      <c r="D73" s="2"/>
      <c r="E73" s="2"/>
      <c r="F73" s="2"/>
      <c r="G73" s="2"/>
      <c r="H73" s="32"/>
      <c r="I73" s="32"/>
      <c r="J73" s="18"/>
    </row>
    <row r="74" spans="2:10" s="3" customFormat="1" ht="15">
      <c r="B74" s="64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12"/>
      <c r="I76" s="6"/>
      <c r="J76" s="1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  <row r="556" spans="2:10" s="3" customFormat="1" ht="15">
      <c r="B556" s="2"/>
      <c r="H556" s="2"/>
      <c r="J556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75" zoomScaleNormal="75" zoomScalePageLayoutView="0" workbookViewId="0" topLeftCell="A2">
      <selection activeCell="M21" sqref="M2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4th financial quarter and financial year ended 31 March 2013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81</v>
      </c>
    </row>
    <row r="6" ht="14.25">
      <c r="A6" s="1"/>
    </row>
    <row r="7" ht="15">
      <c r="B7" s="3"/>
    </row>
    <row r="8" spans="2:19" ht="15">
      <c r="B8" s="3"/>
      <c r="E8" s="38" t="s">
        <v>33</v>
      </c>
      <c r="F8" s="10"/>
      <c r="G8" s="117" t="s">
        <v>26</v>
      </c>
      <c r="H8" s="117"/>
      <c r="I8" s="117"/>
      <c r="J8" s="117"/>
      <c r="K8" s="117"/>
      <c r="L8" s="10"/>
      <c r="M8" s="38" t="s">
        <v>30</v>
      </c>
      <c r="N8" s="13"/>
      <c r="O8" s="25"/>
      <c r="P8" s="13"/>
      <c r="Q8" s="25" t="s">
        <v>121</v>
      </c>
      <c r="S8" s="25" t="s">
        <v>37</v>
      </c>
    </row>
    <row r="9" spans="5:19" ht="12.75">
      <c r="E9" s="13" t="s">
        <v>34</v>
      </c>
      <c r="F9" s="10"/>
      <c r="G9" s="19"/>
      <c r="H9" s="19"/>
      <c r="I9" s="19"/>
      <c r="J9" s="19"/>
      <c r="K9" s="13" t="s">
        <v>27</v>
      </c>
      <c r="L9" s="10"/>
      <c r="M9" s="19"/>
      <c r="N9" s="19"/>
      <c r="O9" s="16"/>
      <c r="P9" s="19"/>
      <c r="Q9" s="104" t="s">
        <v>123</v>
      </c>
      <c r="S9" s="25" t="s">
        <v>67</v>
      </c>
    </row>
    <row r="10" spans="5:19" ht="12.75">
      <c r="E10" s="13" t="s">
        <v>35</v>
      </c>
      <c r="F10" s="11"/>
      <c r="G10" s="13" t="s">
        <v>39</v>
      </c>
      <c r="H10" s="13"/>
      <c r="I10" s="13" t="s">
        <v>75</v>
      </c>
      <c r="J10" s="13"/>
      <c r="K10" s="13" t="s">
        <v>28</v>
      </c>
      <c r="L10" s="10"/>
      <c r="M10" s="13" t="s">
        <v>31</v>
      </c>
      <c r="N10" s="13"/>
      <c r="O10" s="15" t="s">
        <v>37</v>
      </c>
      <c r="P10" s="13"/>
      <c r="Q10" s="25" t="s">
        <v>122</v>
      </c>
      <c r="S10" s="16"/>
    </row>
    <row r="11" spans="5:19" ht="12.75">
      <c r="E11" s="9" t="s">
        <v>36</v>
      </c>
      <c r="F11" s="11"/>
      <c r="G11" s="9" t="s">
        <v>40</v>
      </c>
      <c r="H11" s="13"/>
      <c r="I11" s="9" t="s">
        <v>76</v>
      </c>
      <c r="J11" s="13"/>
      <c r="K11" s="9" t="s">
        <v>29</v>
      </c>
      <c r="L11" s="10"/>
      <c r="M11" s="9" t="s">
        <v>32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105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117</v>
      </c>
      <c r="E14" s="18">
        <v>189238</v>
      </c>
      <c r="F14" s="12"/>
      <c r="G14" s="18">
        <v>-109628</v>
      </c>
      <c r="H14" s="18"/>
      <c r="I14" s="18">
        <v>-11359</v>
      </c>
      <c r="J14" s="18"/>
      <c r="K14" s="18">
        <v>21408</v>
      </c>
      <c r="L14" s="12"/>
      <c r="M14" s="18">
        <v>23688</v>
      </c>
      <c r="N14" s="18"/>
      <c r="O14" s="44">
        <f>SUM(E14:M14)</f>
        <v>113347</v>
      </c>
      <c r="P14" s="18"/>
      <c r="Q14" s="60">
        <v>72</v>
      </c>
      <c r="R14" s="12"/>
      <c r="S14" s="44">
        <f>SUM(O14:Q14)</f>
        <v>113419</v>
      </c>
    </row>
    <row r="15" spans="2:19" ht="12.75">
      <c r="B15" s="2" t="s">
        <v>71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16"/>
      <c r="R15" s="12"/>
      <c r="S15" s="44"/>
    </row>
    <row r="16" spans="2:19" ht="12.75">
      <c r="B16" s="2" t="s">
        <v>137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16"/>
      <c r="R16" s="12"/>
      <c r="S16" s="44"/>
    </row>
    <row r="17" spans="2:19" ht="12.75">
      <c r="B17" s="2" t="s">
        <v>138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-5587</v>
      </c>
      <c r="N17" s="18"/>
      <c r="O17" s="44">
        <f>SUM(E17:M17)</f>
        <v>-5587</v>
      </c>
      <c r="P17" s="18"/>
      <c r="Q17" s="44">
        <f>'P&amp;L(FRS)'!I44</f>
        <v>5</v>
      </c>
      <c r="R17" s="12"/>
      <c r="S17" s="44">
        <f>SUM(O17:Q17)</f>
        <v>-5582</v>
      </c>
    </row>
    <row r="18" spans="2:19" ht="12.75">
      <c r="B18" s="2" t="s">
        <v>136</v>
      </c>
      <c r="E18" s="20">
        <v>0</v>
      </c>
      <c r="F18" s="12"/>
      <c r="G18" s="20">
        <v>0</v>
      </c>
      <c r="H18" s="20"/>
      <c r="I18" s="20">
        <v>0</v>
      </c>
      <c r="J18" s="20"/>
      <c r="K18" s="18">
        <v>770</v>
      </c>
      <c r="L18" s="12"/>
      <c r="M18" s="20">
        <v>0</v>
      </c>
      <c r="N18" s="18"/>
      <c r="O18" s="44">
        <f>SUM(E18:M18)</f>
        <v>770</v>
      </c>
      <c r="P18" s="18"/>
      <c r="Q18" s="20">
        <v>0</v>
      </c>
      <c r="R18" s="12"/>
      <c r="S18" s="44">
        <f>SUM(O18:Q18)</f>
        <v>770</v>
      </c>
    </row>
    <row r="19" spans="2:19" ht="12.75">
      <c r="B19" s="2" t="s">
        <v>78</v>
      </c>
      <c r="E19" s="20">
        <v>0</v>
      </c>
      <c r="F19" s="12"/>
      <c r="G19" s="20">
        <v>0</v>
      </c>
      <c r="H19" s="20"/>
      <c r="I19" s="18">
        <v>-11</v>
      </c>
      <c r="J19" s="20"/>
      <c r="K19" s="20">
        <v>0</v>
      </c>
      <c r="L19" s="12"/>
      <c r="M19" s="20">
        <v>0</v>
      </c>
      <c r="N19" s="18"/>
      <c r="O19" s="44">
        <f>SUM(E19:M19)</f>
        <v>-11</v>
      </c>
      <c r="P19" s="18"/>
      <c r="Q19" s="20">
        <v>0</v>
      </c>
      <c r="R19" s="12"/>
      <c r="S19" s="44">
        <f>SUM(O19:Q19)</f>
        <v>-11</v>
      </c>
    </row>
    <row r="20" spans="5:19" ht="12.75">
      <c r="E20" s="20"/>
      <c r="F20" s="12"/>
      <c r="G20" s="20"/>
      <c r="H20" s="18"/>
      <c r="I20" s="20"/>
      <c r="J20" s="18"/>
      <c r="K20" s="20"/>
      <c r="L20" s="12"/>
      <c r="M20" s="20"/>
      <c r="N20" s="18"/>
      <c r="O20" s="72"/>
      <c r="P20" s="18"/>
      <c r="Q20" s="20"/>
      <c r="R20" s="12"/>
      <c r="S20" s="44"/>
    </row>
    <row r="21" spans="2:22" ht="13.5" thickBot="1">
      <c r="B21" s="14" t="s">
        <v>130</v>
      </c>
      <c r="E21" s="48">
        <f>SUM(E14:E20)</f>
        <v>189238</v>
      </c>
      <c r="F21" s="51"/>
      <c r="G21" s="48">
        <f>SUM(G14:G20)</f>
        <v>-109628</v>
      </c>
      <c r="H21" s="48"/>
      <c r="I21" s="48">
        <f>SUM(I14:I20)</f>
        <v>-11370</v>
      </c>
      <c r="J21" s="48"/>
      <c r="K21" s="48">
        <f>SUM(K14:K20)</f>
        <v>22178</v>
      </c>
      <c r="L21" s="51"/>
      <c r="M21" s="48">
        <f>SUM(M14:M20)</f>
        <v>18101</v>
      </c>
      <c r="N21" s="51"/>
      <c r="O21" s="48">
        <f>SUM(O14:O20)</f>
        <v>108519</v>
      </c>
      <c r="P21" s="51"/>
      <c r="Q21" s="48">
        <f>SUM(Q14:Q20)</f>
        <v>77</v>
      </c>
      <c r="R21" s="42"/>
      <c r="S21" s="48">
        <f>SUM(S14:S20)</f>
        <v>108596</v>
      </c>
      <c r="V21" s="18"/>
    </row>
    <row r="22" spans="5:22" ht="13.5" thickTop="1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5:22" ht="12.75"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17" t="s">
        <v>106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V25" s="60"/>
    </row>
    <row r="26" spans="2:22" ht="12.75">
      <c r="B26" s="2" t="s">
        <v>134</v>
      </c>
      <c r="E26" s="18">
        <v>189238</v>
      </c>
      <c r="F26" s="12"/>
      <c r="G26" s="18">
        <v>-109628</v>
      </c>
      <c r="H26" s="18"/>
      <c r="I26" s="18">
        <v>-11358</v>
      </c>
      <c r="J26" s="18"/>
      <c r="K26" s="106">
        <v>22726</v>
      </c>
      <c r="L26" s="12"/>
      <c r="M26" s="106">
        <v>35873</v>
      </c>
      <c r="N26" s="18"/>
      <c r="O26" s="44">
        <f>SUM(E26:M26)</f>
        <v>126851</v>
      </c>
      <c r="P26" s="18"/>
      <c r="Q26" s="106">
        <v>92</v>
      </c>
      <c r="R26" s="12"/>
      <c r="S26" s="44">
        <f>SUM(O26:Q26)</f>
        <v>126943</v>
      </c>
      <c r="V26" s="60"/>
    </row>
    <row r="27" spans="2:22" ht="12.75">
      <c r="B27" s="2" t="s">
        <v>71</v>
      </c>
      <c r="E27" s="18"/>
      <c r="F27" s="12"/>
      <c r="G27" s="18"/>
      <c r="H27" s="18"/>
      <c r="I27" s="18"/>
      <c r="J27" s="18"/>
      <c r="K27" s="18"/>
      <c r="L27" s="12"/>
      <c r="M27" s="106"/>
      <c r="N27" s="18"/>
      <c r="O27" s="44"/>
      <c r="P27" s="18"/>
      <c r="Q27" s="18"/>
      <c r="R27" s="12"/>
      <c r="S27" s="44"/>
      <c r="V27" s="60"/>
    </row>
    <row r="28" spans="2:22" ht="12.75">
      <c r="B28" s="2" t="s">
        <v>139</v>
      </c>
      <c r="E28" s="18"/>
      <c r="F28" s="12"/>
      <c r="G28" s="18"/>
      <c r="H28" s="18"/>
      <c r="I28" s="18"/>
      <c r="J28" s="18"/>
      <c r="K28" s="18"/>
      <c r="L28" s="12"/>
      <c r="M28" s="106"/>
      <c r="N28" s="18"/>
      <c r="O28" s="44"/>
      <c r="P28" s="18"/>
      <c r="Q28" s="18"/>
      <c r="R28" s="12"/>
      <c r="S28" s="44"/>
      <c r="V28" s="60"/>
    </row>
    <row r="29" spans="2:22" ht="12.75">
      <c r="B29" s="2" t="s">
        <v>77</v>
      </c>
      <c r="E29" s="20">
        <v>0</v>
      </c>
      <c r="F29" s="12"/>
      <c r="G29" s="20">
        <v>0</v>
      </c>
      <c r="H29" s="20"/>
      <c r="I29" s="110">
        <v>0</v>
      </c>
      <c r="J29" s="20"/>
      <c r="K29" s="110">
        <v>0</v>
      </c>
      <c r="L29" s="12"/>
      <c r="M29" s="106">
        <v>-13503</v>
      </c>
      <c r="N29" s="18"/>
      <c r="O29" s="44">
        <f>SUM(E29:M29)</f>
        <v>-13503</v>
      </c>
      <c r="P29" s="18"/>
      <c r="Q29" s="106">
        <v>-20</v>
      </c>
      <c r="R29" s="12"/>
      <c r="S29" s="44">
        <f>SUM(O29:Q29)</f>
        <v>-13523</v>
      </c>
      <c r="V29" s="60"/>
    </row>
    <row r="30" spans="2:22" ht="12.75">
      <c r="B30" s="2" t="s">
        <v>135</v>
      </c>
      <c r="E30" s="20">
        <v>0</v>
      </c>
      <c r="F30" s="12"/>
      <c r="G30" s="20">
        <v>0</v>
      </c>
      <c r="H30" s="20"/>
      <c r="I30" s="110">
        <v>0</v>
      </c>
      <c r="J30" s="20"/>
      <c r="K30" s="106">
        <v>-1318</v>
      </c>
      <c r="L30" s="12"/>
      <c r="M30" s="106">
        <v>1318</v>
      </c>
      <c r="N30" s="18"/>
      <c r="O30" s="72">
        <f>SUM(E30:M30)</f>
        <v>0</v>
      </c>
      <c r="P30" s="18"/>
      <c r="Q30" s="20">
        <v>0</v>
      </c>
      <c r="R30" s="12"/>
      <c r="S30" s="72">
        <f>SUM(O30:Q30)</f>
        <v>0</v>
      </c>
      <c r="V30" s="60"/>
    </row>
    <row r="31" spans="2:22" ht="12.75">
      <c r="B31" s="2" t="s">
        <v>78</v>
      </c>
      <c r="E31" s="20">
        <v>0</v>
      </c>
      <c r="F31" s="12"/>
      <c r="G31" s="20">
        <v>0</v>
      </c>
      <c r="H31" s="20"/>
      <c r="I31" s="18">
        <v>-1</v>
      </c>
      <c r="J31" s="20"/>
      <c r="K31" s="20">
        <v>0</v>
      </c>
      <c r="L31" s="12"/>
      <c r="M31" s="20">
        <v>0</v>
      </c>
      <c r="N31" s="18"/>
      <c r="O31" s="44">
        <f>SUM(E31:M31)</f>
        <v>-1</v>
      </c>
      <c r="P31" s="18"/>
      <c r="Q31" s="20">
        <v>0</v>
      </c>
      <c r="R31" s="12"/>
      <c r="S31" s="44">
        <f>SUM(O31:Q31)</f>
        <v>-1</v>
      </c>
      <c r="V31" s="67"/>
    </row>
    <row r="32" spans="5:22" ht="12.75">
      <c r="E32" s="20"/>
      <c r="F32" s="12"/>
      <c r="G32" s="20"/>
      <c r="H32" s="20"/>
      <c r="I32" s="20"/>
      <c r="J32" s="20"/>
      <c r="K32" s="20"/>
      <c r="L32" s="12"/>
      <c r="M32" s="20"/>
      <c r="N32" s="18"/>
      <c r="O32" s="72"/>
      <c r="P32" s="18"/>
      <c r="Q32" s="20"/>
      <c r="R32" s="12"/>
      <c r="S32" s="44"/>
      <c r="V32" s="67"/>
    </row>
    <row r="33" spans="2:22" ht="13.5" thickBot="1">
      <c r="B33" s="2" t="s">
        <v>129</v>
      </c>
      <c r="E33" s="111">
        <f>SUM(E26:E32)</f>
        <v>189238</v>
      </c>
      <c r="F33" s="50"/>
      <c r="G33" s="111">
        <f>SUM(G26:G32)</f>
        <v>-109628</v>
      </c>
      <c r="H33" s="49"/>
      <c r="I33" s="111">
        <f>SUM(I26:I32)</f>
        <v>-11359</v>
      </c>
      <c r="J33" s="49"/>
      <c r="K33" s="111">
        <f>SUM(K26:K32)</f>
        <v>21408</v>
      </c>
      <c r="L33" s="50"/>
      <c r="M33" s="111">
        <f>SUM(M26:M32)</f>
        <v>23688</v>
      </c>
      <c r="N33" s="50"/>
      <c r="O33" s="111">
        <f>SUM(O26:O32)</f>
        <v>113347</v>
      </c>
      <c r="P33" s="50"/>
      <c r="Q33" s="111">
        <f>SUM(Q26:Q32)</f>
        <v>72</v>
      </c>
      <c r="R33" s="12"/>
      <c r="S33" s="111">
        <f>SUM(S26:S32)</f>
        <v>113419</v>
      </c>
      <c r="V33" s="67"/>
    </row>
    <row r="34" spans="5:22" ht="13.5" thickTop="1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V34" s="67"/>
    </row>
    <row r="35" spans="5:22" ht="12.7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V35" s="67"/>
    </row>
    <row r="36" spans="2:19" ht="15">
      <c r="B36" s="14" t="s">
        <v>49</v>
      </c>
      <c r="E36" s="3"/>
      <c r="F36" s="3"/>
      <c r="G36" s="12"/>
      <c r="H36" s="6"/>
      <c r="I36" s="6"/>
      <c r="J36" s="6"/>
      <c r="K36" s="12"/>
      <c r="L36" s="3"/>
      <c r="M36" s="3"/>
      <c r="N36" s="12"/>
      <c r="O36" s="12"/>
      <c r="P36" s="12"/>
      <c r="Q36" s="12"/>
      <c r="R36" s="12"/>
      <c r="S36" s="12"/>
    </row>
    <row r="37" spans="2:19" ht="15">
      <c r="B37" s="14" t="s">
        <v>115</v>
      </c>
      <c r="E37" s="3"/>
      <c r="F37" s="3"/>
      <c r="G37" s="12"/>
      <c r="H37" s="6"/>
      <c r="I37" s="6"/>
      <c r="J37" s="6"/>
      <c r="K37" s="12"/>
      <c r="L37" s="3"/>
      <c r="M37" s="3"/>
      <c r="N37" s="12"/>
      <c r="O37" s="12"/>
      <c r="P37" s="12"/>
      <c r="Q37" s="12"/>
      <c r="R37" s="12"/>
      <c r="S37" s="12"/>
    </row>
    <row r="38" spans="5:19" ht="12.7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5:18" ht="12.7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PageLayoutView="0" workbookViewId="0" topLeftCell="A20">
      <selection activeCell="J55" sqref="J55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4th financial quarter and financial year ended 31 March 2013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91</v>
      </c>
    </row>
    <row r="6" spans="10:15" ht="12.75">
      <c r="J6" s="118" t="s">
        <v>107</v>
      </c>
      <c r="K6" s="118"/>
      <c r="L6" s="118"/>
      <c r="O6" s="67"/>
    </row>
    <row r="7" spans="10:15" ht="12.75">
      <c r="J7" s="104" t="s">
        <v>131</v>
      </c>
      <c r="L7" s="7" t="s">
        <v>140</v>
      </c>
      <c r="O7" s="67"/>
    </row>
    <row r="8" spans="10:15" ht="12.75">
      <c r="J8" s="104" t="s">
        <v>0</v>
      </c>
      <c r="L8" s="105" t="s">
        <v>133</v>
      </c>
      <c r="O8" s="67"/>
    </row>
    <row r="9" spans="9:15" ht="12.75">
      <c r="I9" s="26"/>
      <c r="J9" s="73">
        <v>41364</v>
      </c>
      <c r="L9" s="74">
        <v>40999</v>
      </c>
      <c r="O9" s="79"/>
    </row>
    <row r="10" spans="9:15" ht="12" customHeight="1">
      <c r="I10" s="26"/>
      <c r="J10" s="82" t="s">
        <v>87</v>
      </c>
      <c r="L10" s="83" t="s">
        <v>141</v>
      </c>
      <c r="O10" s="79"/>
    </row>
    <row r="11" spans="9:15" ht="12.75">
      <c r="I11" s="26"/>
      <c r="J11" s="25" t="s">
        <v>1</v>
      </c>
      <c r="L11" s="15" t="s">
        <v>1</v>
      </c>
      <c r="O11" s="77"/>
    </row>
    <row r="12" spans="1:15" ht="12.75">
      <c r="A12" s="41" t="s">
        <v>17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125</v>
      </c>
      <c r="I14" s="42"/>
      <c r="J14" s="42">
        <v>-4683</v>
      </c>
      <c r="L14" s="12">
        <v>-14175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15</v>
      </c>
      <c r="I16" s="42"/>
      <c r="J16" s="42"/>
      <c r="L16" s="12"/>
      <c r="O16" s="59"/>
    </row>
    <row r="17" spans="1:15" ht="12.75">
      <c r="A17" s="2" t="s">
        <v>16</v>
      </c>
      <c r="I17" s="42"/>
      <c r="J17" s="42">
        <v>6239</v>
      </c>
      <c r="L17" s="12">
        <v>14347</v>
      </c>
      <c r="O17" s="59"/>
    </row>
    <row r="18" spans="1:15" ht="12.75">
      <c r="A18" s="2" t="s">
        <v>83</v>
      </c>
      <c r="I18" s="42"/>
      <c r="J18" s="42">
        <v>-432</v>
      </c>
      <c r="L18" s="12">
        <v>-33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127</v>
      </c>
      <c r="I20" s="18"/>
      <c r="J20" s="51">
        <f>SUM(J14:J19)</f>
        <v>1124</v>
      </c>
      <c r="L20" s="50">
        <f>SUM(L14:L19)</f>
        <v>139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18</v>
      </c>
      <c r="I22" s="42"/>
      <c r="J22" s="42">
        <v>590</v>
      </c>
      <c r="L22" s="12">
        <v>15793</v>
      </c>
      <c r="O22" s="59"/>
    </row>
    <row r="23" spans="1:15" ht="12.75">
      <c r="A23" s="2" t="s">
        <v>53</v>
      </c>
      <c r="H23" s="42"/>
      <c r="I23" s="42"/>
      <c r="J23" s="42">
        <v>-577</v>
      </c>
      <c r="L23" s="12">
        <v>-2992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84</v>
      </c>
      <c r="I25" s="32"/>
      <c r="J25" s="51">
        <f>SUM(J20:J24)</f>
        <v>1137</v>
      </c>
      <c r="L25" s="50">
        <f>SUM(L20:L24)</f>
        <v>12940</v>
      </c>
      <c r="O25" s="59"/>
    </row>
    <row r="26" spans="1:15" ht="12.75">
      <c r="A26" s="2" t="s">
        <v>88</v>
      </c>
      <c r="I26" s="42"/>
      <c r="J26" s="42">
        <v>-331</v>
      </c>
      <c r="L26" s="12">
        <v>-71</v>
      </c>
      <c r="O26" s="59"/>
    </row>
    <row r="27" spans="1:15" ht="12.75">
      <c r="A27" s="2" t="s">
        <v>47</v>
      </c>
      <c r="I27" s="42"/>
      <c r="J27" s="42">
        <v>860</v>
      </c>
      <c r="L27" s="12">
        <v>595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50</v>
      </c>
      <c r="I29" s="32"/>
      <c r="J29" s="52">
        <f>SUM(J25:J28)</f>
        <v>1666</v>
      </c>
      <c r="L29" s="61">
        <f>SUM(L25:L28)</f>
        <v>13464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19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20</v>
      </c>
      <c r="I33" s="42"/>
      <c r="J33" s="42">
        <v>-9367</v>
      </c>
      <c r="L33" s="12">
        <v>15228</v>
      </c>
      <c r="O33" s="59"/>
    </row>
    <row r="34" spans="1:15" ht="12.75">
      <c r="A34" s="2" t="s">
        <v>108</v>
      </c>
      <c r="I34" s="42"/>
      <c r="J34" s="42">
        <v>0</v>
      </c>
      <c r="L34" s="12">
        <v>0</v>
      </c>
      <c r="O34" s="59"/>
    </row>
    <row r="35" spans="1:15" ht="12.75">
      <c r="A35" s="2" t="s">
        <v>111</v>
      </c>
      <c r="I35" s="42"/>
      <c r="J35" s="42">
        <v>0</v>
      </c>
      <c r="L35" s="12">
        <v>-2100</v>
      </c>
      <c r="O35" s="59"/>
    </row>
    <row r="36" spans="9:15" ht="9.75" customHeight="1">
      <c r="I36" s="42"/>
      <c r="J36" s="42"/>
      <c r="L36" s="12"/>
      <c r="O36" s="59"/>
    </row>
    <row r="37" spans="1:15" ht="12.75">
      <c r="A37" s="14" t="s">
        <v>51</v>
      </c>
      <c r="I37" s="32"/>
      <c r="J37" s="52">
        <f>SUM(J33:J36)</f>
        <v>-9367</v>
      </c>
      <c r="L37" s="61">
        <f>SUM(L33:L36)</f>
        <v>13128</v>
      </c>
      <c r="O37" s="59"/>
    </row>
    <row r="38" spans="9:15" ht="8.25" customHeight="1">
      <c r="I38" s="42"/>
      <c r="J38" s="42"/>
      <c r="L38" s="12"/>
      <c r="O38" s="59"/>
    </row>
    <row r="39" spans="1:15" ht="12.75">
      <c r="A39" s="41" t="s">
        <v>21</v>
      </c>
      <c r="I39" s="42"/>
      <c r="J39" s="42"/>
      <c r="L39" s="12"/>
      <c r="O39" s="59"/>
    </row>
    <row r="40" spans="9:15" ht="9" customHeight="1">
      <c r="I40" s="42"/>
      <c r="J40" s="42"/>
      <c r="L40" s="12"/>
      <c r="O40" s="59"/>
    </row>
    <row r="41" spans="1:15" ht="12.75" customHeight="1">
      <c r="A41" s="2" t="s">
        <v>48</v>
      </c>
      <c r="I41" s="42"/>
      <c r="J41" s="42">
        <v>-428</v>
      </c>
      <c r="L41" s="12">
        <v>-562</v>
      </c>
      <c r="O41" s="59"/>
    </row>
    <row r="42" spans="1:15" ht="12.75" customHeight="1">
      <c r="A42" s="2" t="s">
        <v>118</v>
      </c>
      <c r="I42" s="42"/>
      <c r="J42" s="42">
        <v>-53</v>
      </c>
      <c r="L42" s="12">
        <v>-3551</v>
      </c>
      <c r="O42" s="59"/>
    </row>
    <row r="43" spans="1:15" ht="12.75" customHeight="1">
      <c r="A43" s="2" t="s">
        <v>80</v>
      </c>
      <c r="I43" s="42"/>
      <c r="J43" s="42">
        <v>-11</v>
      </c>
      <c r="L43" s="12">
        <v>-1</v>
      </c>
      <c r="O43" s="59"/>
    </row>
    <row r="44" spans="9:15" ht="9" customHeight="1">
      <c r="I44" s="42"/>
      <c r="J44" s="42"/>
      <c r="L44" s="12"/>
      <c r="O44" s="59"/>
    </row>
    <row r="45" spans="1:15" ht="12.75">
      <c r="A45" s="14" t="s">
        <v>52</v>
      </c>
      <c r="I45" s="32"/>
      <c r="J45" s="52">
        <f>SUM(J41:J44)</f>
        <v>-492</v>
      </c>
      <c r="L45" s="61">
        <f>SUM(L41:L44)</f>
        <v>-4114</v>
      </c>
      <c r="O45" s="59"/>
    </row>
    <row r="46" spans="9:15" ht="9" customHeight="1">
      <c r="I46" s="42"/>
      <c r="J46" s="42"/>
      <c r="L46" s="12"/>
      <c r="O46" s="59"/>
    </row>
    <row r="47" spans="1:15" ht="12.75">
      <c r="A47" s="14" t="s">
        <v>22</v>
      </c>
      <c r="I47" s="42"/>
      <c r="J47" s="42"/>
      <c r="L47" s="12"/>
      <c r="O47" s="59"/>
    </row>
    <row r="48" spans="1:15" ht="12.75">
      <c r="A48" s="14" t="s">
        <v>86</v>
      </c>
      <c r="G48" s="12"/>
      <c r="H48" s="12"/>
      <c r="I48" s="32"/>
      <c r="J48" s="51">
        <f>J29+J37+J45</f>
        <v>-8193</v>
      </c>
      <c r="L48" s="50">
        <f>L29+L37+L45</f>
        <v>22478</v>
      </c>
      <c r="O48" s="59"/>
    </row>
    <row r="49" spans="9:15" ht="9" customHeight="1">
      <c r="I49" s="42"/>
      <c r="J49" s="42"/>
      <c r="L49" s="12"/>
      <c r="O49" s="59"/>
    </row>
    <row r="50" spans="1:15" ht="12.75">
      <c r="A50" s="2" t="s">
        <v>113</v>
      </c>
      <c r="I50" s="42"/>
      <c r="J50" s="42">
        <v>38615</v>
      </c>
      <c r="L50" s="12">
        <v>16137</v>
      </c>
      <c r="O50" s="59"/>
    </row>
    <row r="51" spans="9:15" ht="8.25" customHeight="1">
      <c r="I51" s="42"/>
      <c r="J51" s="42"/>
      <c r="L51" s="12"/>
      <c r="O51" s="59"/>
    </row>
    <row r="52" spans="1:15" ht="13.5" thickBot="1">
      <c r="A52" s="14" t="s">
        <v>112</v>
      </c>
      <c r="I52" s="32"/>
      <c r="J52" s="54">
        <f>SUM(J47:J51)</f>
        <v>30422</v>
      </c>
      <c r="L52" s="112">
        <f>SUM(L47:L51)</f>
        <v>38615</v>
      </c>
      <c r="O52" s="80"/>
    </row>
    <row r="53" spans="9:15" ht="10.5" customHeight="1" thickTop="1">
      <c r="I53" s="12"/>
      <c r="L53" s="12"/>
      <c r="O53" s="60"/>
    </row>
    <row r="54" spans="1:15" ht="12.75">
      <c r="A54" s="2" t="s">
        <v>85</v>
      </c>
      <c r="I54" s="12"/>
      <c r="J54" s="25" t="s">
        <v>1</v>
      </c>
      <c r="L54" s="15" t="s">
        <v>1</v>
      </c>
      <c r="O54" s="60"/>
    </row>
    <row r="55" spans="2:15" ht="12.75">
      <c r="B55" s="2" t="s">
        <v>10</v>
      </c>
      <c r="I55" s="40"/>
      <c r="J55" s="42">
        <v>30422</v>
      </c>
      <c r="L55" s="12">
        <v>38615</v>
      </c>
      <c r="O55" s="77"/>
    </row>
    <row r="56" spans="2:15" ht="12.75">
      <c r="B56" s="2" t="s">
        <v>46</v>
      </c>
      <c r="I56" s="40"/>
      <c r="J56" s="40">
        <v>0</v>
      </c>
      <c r="L56" s="113">
        <v>0</v>
      </c>
      <c r="O56" s="78"/>
    </row>
    <row r="57" spans="9:15" ht="13.5" thickBot="1">
      <c r="I57" s="32"/>
      <c r="J57" s="48">
        <f>SUM(J55:J56)</f>
        <v>30422</v>
      </c>
      <c r="L57" s="49">
        <f>SUM(L55:L56)</f>
        <v>38615</v>
      </c>
      <c r="O57" s="78"/>
    </row>
    <row r="58" ht="13.5" thickTop="1">
      <c r="O58" s="59"/>
    </row>
    <row r="59" ht="12.75">
      <c r="O59" s="67"/>
    </row>
    <row r="60" spans="1:15" ht="12.75">
      <c r="A60" s="14" t="s">
        <v>94</v>
      </c>
      <c r="O60" s="67"/>
    </row>
    <row r="61" spans="1:15" ht="12.75">
      <c r="A61" s="14" t="s">
        <v>116</v>
      </c>
      <c r="O61" s="67"/>
    </row>
    <row r="62" ht="12.75"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Celina Lee</cp:lastModifiedBy>
  <cp:lastPrinted>2013-05-23T07:25:35Z</cp:lastPrinted>
  <dcterms:created xsi:type="dcterms:W3CDTF">2002-09-30T02:58:50Z</dcterms:created>
  <dcterms:modified xsi:type="dcterms:W3CDTF">2013-05-27T04:32:00Z</dcterms:modified>
  <cp:category/>
  <cp:version/>
  <cp:contentType/>
  <cp:contentStatus/>
</cp:coreProperties>
</file>