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40" yWindow="270" windowWidth="4815" windowHeight="4500" tabRatio="602" activeTab="3"/>
  </bookViews>
  <sheets>
    <sheet name="P&amp;L" sheetId="1" r:id="rId1"/>
    <sheet name="BS" sheetId="2" r:id="rId2"/>
    <sheet name="EQUITY" sheetId="3" r:id="rId3"/>
    <sheet name="CFLOW" sheetId="4" r:id="rId4"/>
  </sheets>
  <definedNames>
    <definedName name="_xlnm.Print_Area" localSheetId="1">'BS'!$A$1:$I$53</definedName>
    <definedName name="_xlnm.Print_Area" localSheetId="3">'CFLOW'!$A$1:$L$63</definedName>
    <definedName name="_xlnm.Print_Area" localSheetId="2">'EQUITY'!$A$1:$M$34</definedName>
    <definedName name="_xlnm.Print_Area" localSheetId="0">'P&amp;L'!$A$1:$K$46</definedName>
  </definedNames>
  <calcPr fullCalcOnLoad="1"/>
</workbook>
</file>

<file path=xl/sharedStrings.xml><?xml version="1.0" encoding="utf-8"?>
<sst xmlns="http://schemas.openxmlformats.org/spreadsheetml/2006/main" count="160" uniqueCount="126">
  <si>
    <t>To Date</t>
  </si>
  <si>
    <t>Ended</t>
  </si>
  <si>
    <t>RM'000</t>
  </si>
  <si>
    <t>Revenue</t>
  </si>
  <si>
    <t>Operating Expenses</t>
  </si>
  <si>
    <t>Taxation</t>
  </si>
  <si>
    <t>Minority interests</t>
  </si>
  <si>
    <r>
      <t>SANBUMI HOLDINGS BERHAD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(8386-P)</t>
    </r>
  </si>
  <si>
    <t>UNAUDITED CONDENSED CONSOLIDATED INCOME STATEMENT</t>
  </si>
  <si>
    <t>UNAUDITED CONDENSED CONSOLIDATED BALANCE SHEET</t>
  </si>
  <si>
    <t xml:space="preserve">AS AT END </t>
  </si>
  <si>
    <t>OF CURRENT</t>
  </si>
  <si>
    <t>QUARTER</t>
  </si>
  <si>
    <r>
      <t xml:space="preserve">SANBUMI HOLDINGS BERHAD </t>
    </r>
    <r>
      <rPr>
        <sz val="8"/>
        <rFont val="Times New Roman"/>
        <family val="1"/>
      </rPr>
      <t>(8386-P)</t>
    </r>
  </si>
  <si>
    <t>AS AT</t>
  </si>
  <si>
    <t>PRECEDING</t>
  </si>
  <si>
    <t>YEAR END</t>
  </si>
  <si>
    <t>Current Assets</t>
  </si>
  <si>
    <t>Inventories</t>
  </si>
  <si>
    <t>Current Liabilities</t>
  </si>
  <si>
    <t>Deposits, cash and bank balances</t>
  </si>
  <si>
    <t>Short term borrowings</t>
  </si>
  <si>
    <t>Net Current Assets</t>
  </si>
  <si>
    <t>Other Investment</t>
  </si>
  <si>
    <t>Investment in Associates</t>
  </si>
  <si>
    <t>Property, Plant and Equipment</t>
  </si>
  <si>
    <t>Share Capital</t>
  </si>
  <si>
    <t>Shareholders' Equity</t>
  </si>
  <si>
    <t>Minority Interests</t>
  </si>
  <si>
    <t>Long Term Liabilities</t>
  </si>
  <si>
    <t>Deferred taxation</t>
  </si>
  <si>
    <t>Deferred creditors</t>
  </si>
  <si>
    <t>Merger Deficit</t>
  </si>
  <si>
    <t>UNAUDITED CONDENSED CONSOLIDATED CASH FLOW STATEMENT</t>
  </si>
  <si>
    <t xml:space="preserve">Adjustments for:  </t>
  </si>
  <si>
    <t>Non-cash items</t>
  </si>
  <si>
    <t xml:space="preserve">Non-operating in nature items </t>
  </si>
  <si>
    <t>Operating profit before working capital changes</t>
  </si>
  <si>
    <t>CASH FLOWS FROM/(FOR) OPERATING ACTIVITIES:</t>
  </si>
  <si>
    <t>(Increase)/Decrease in current assets</t>
  </si>
  <si>
    <t>CASH FLOWS FROM/(FOR) INVESTING ACTIVITIES:</t>
  </si>
  <si>
    <t>Equity investments</t>
  </si>
  <si>
    <t>Property, plant and equipment</t>
  </si>
  <si>
    <t>CASH FLOWS FROM/(FOR) FINANCING ACTIVITIES:</t>
  </si>
  <si>
    <t>Issuance of shares</t>
  </si>
  <si>
    <t>Bank borrowings</t>
  </si>
  <si>
    <t xml:space="preserve">Net increase/(decrease) in </t>
  </si>
  <si>
    <t xml:space="preserve">      cash &amp; cash equivalents</t>
  </si>
  <si>
    <t>Cash &amp; cash equivalents at beginning of period</t>
  </si>
  <si>
    <t>Cash &amp; cash equivalents at end of period</t>
  </si>
  <si>
    <t>CUMULATIVE PERIOD</t>
  </si>
  <si>
    <t>Trade &amp; Other Receivables</t>
  </si>
  <si>
    <t>Trade &amp; Other Payables</t>
  </si>
  <si>
    <t>UNAUDITED CONDENSED CONSOLIDATED STATEMENT OF CHANGES IN EQUITY</t>
  </si>
  <si>
    <t>Movements during the period:</t>
  </si>
  <si>
    <t>Non- distributable</t>
  </si>
  <si>
    <t>Revaluation</t>
  </si>
  <si>
    <t xml:space="preserve"> and other</t>
  </si>
  <si>
    <t>reserves</t>
  </si>
  <si>
    <t>Distributable</t>
  </si>
  <si>
    <t>Retained</t>
  </si>
  <si>
    <t>profits</t>
  </si>
  <si>
    <t>Share capital</t>
  </si>
  <si>
    <t>Ordinary</t>
  </si>
  <si>
    <t xml:space="preserve">shares of </t>
  </si>
  <si>
    <t>RM1 each</t>
  </si>
  <si>
    <t>Total</t>
  </si>
  <si>
    <t>Retained Profits</t>
  </si>
  <si>
    <t>The Condensed Consolidated Income Statement should be read in conjunction with the</t>
  </si>
  <si>
    <t>Merger</t>
  </si>
  <si>
    <t>Deficit</t>
  </si>
  <si>
    <t>Shareholders</t>
  </si>
  <si>
    <t>equity</t>
  </si>
  <si>
    <t>Cumulative Current Period</t>
  </si>
  <si>
    <t>Net Profit for the period</t>
  </si>
  <si>
    <t>i)  Basic</t>
  </si>
  <si>
    <t>ii) Diluted</t>
  </si>
  <si>
    <t>-</t>
  </si>
  <si>
    <t xml:space="preserve">  attributable to shareholders</t>
  </si>
  <si>
    <t>Revaluation and Other Reserves</t>
  </si>
  <si>
    <t>INDIVIDUAL QUARTER</t>
  </si>
  <si>
    <t>Bank overdrafts</t>
  </si>
  <si>
    <t xml:space="preserve">  at end of period comprise: </t>
  </si>
  <si>
    <t>For the purpose of cash flow statements, cash &amp; cash equivalents</t>
  </si>
  <si>
    <t>Interest received</t>
  </si>
  <si>
    <t>Cash from/(for) operations</t>
  </si>
  <si>
    <t>Interest paid</t>
  </si>
  <si>
    <t>Net profit before taxation</t>
  </si>
  <si>
    <t>Other Operating Income</t>
  </si>
  <si>
    <t xml:space="preserve">The Condensed Consolidated Balance Sheet should be read in conjunction with the </t>
  </si>
  <si>
    <t>FINANCIAL</t>
  </si>
  <si>
    <t xml:space="preserve">The Condensed Consolidated Statement of Changes in Equity should be read in conjunction with the </t>
  </si>
  <si>
    <t xml:space="preserve">The Condensed Consolidated Cash Flow Statement should be read in conjunction with </t>
  </si>
  <si>
    <t>Taxation paid</t>
  </si>
  <si>
    <t>Net cash flows from/(for) operating activities</t>
  </si>
  <si>
    <t>Net cash flows from/(for) investing activities</t>
  </si>
  <si>
    <t>Net cash flows from/(for) financing activities</t>
  </si>
  <si>
    <t>Increase/(Decrease) in current liabilities</t>
  </si>
  <si>
    <t>Cumulative Preceding Period</t>
  </si>
  <si>
    <t>Financed by:</t>
  </si>
  <si>
    <t>Share of profit/(loss) of associates</t>
  </si>
  <si>
    <t>Current</t>
  </si>
  <si>
    <t>Quarter</t>
  </si>
  <si>
    <t>Comparative</t>
  </si>
  <si>
    <t>Profit from Operations</t>
  </si>
  <si>
    <t>Finance Costs</t>
  </si>
  <si>
    <t>Profit before Taxation</t>
  </si>
  <si>
    <t>Profit after Taxation</t>
  </si>
  <si>
    <t>Earnings per Share (sen):-</t>
  </si>
  <si>
    <t>Assets Employed:</t>
  </si>
  <si>
    <t>Net Tangible Asset Per Share (RM)</t>
  </si>
  <si>
    <t>(Based on 189,238,348 ordinary shares)</t>
  </si>
  <si>
    <t>Cumulative Period</t>
  </si>
  <si>
    <t>Quarterly Report for the 1st financial quarter ended 31 March 2004</t>
  </si>
  <si>
    <t>for the quarter ended 31 March 2004</t>
  </si>
  <si>
    <t xml:space="preserve">   Annual Financial Report for the year ended 31 December 2003</t>
  </si>
  <si>
    <t>3 months</t>
  </si>
  <si>
    <t>for the period ended 31 March 2004</t>
  </si>
  <si>
    <t xml:space="preserve">At 1.1.2004 </t>
  </si>
  <si>
    <t>At 31.03.2004</t>
  </si>
  <si>
    <t>At 1.1.2003</t>
  </si>
  <si>
    <t>At 31.03.2003</t>
  </si>
  <si>
    <t xml:space="preserve">   the Annual Financial Report for the year ended 31 December 2003</t>
  </si>
  <si>
    <t>Set-off against goodwill</t>
  </si>
  <si>
    <t>as at 31 March 2004</t>
  </si>
  <si>
    <t>Goodwill on Consolidation</t>
  </si>
</sst>
</file>

<file path=xl/styles.xml><?xml version="1.0" encoding="utf-8"?>
<styleSheet xmlns="http://schemas.openxmlformats.org/spreadsheetml/2006/main">
  <numFmts count="30">
    <numFmt numFmtId="5" formatCode="&quot;RM&quot;#,##0;\-&quot;RM&quot;#,##0"/>
    <numFmt numFmtId="6" formatCode="&quot;RM&quot;#,##0;[Red]\-&quot;RM&quot;#,##0"/>
    <numFmt numFmtId="7" formatCode="&quot;RM&quot;#,##0.00;\-&quot;RM&quot;#,##0.00"/>
    <numFmt numFmtId="8" formatCode="&quot;RM&quot;#,##0.00;[Red]\-&quot;RM&quot;#,##0.00"/>
    <numFmt numFmtId="42" formatCode="_-&quot;RM&quot;* #,##0_-;\-&quot;RM&quot;* #,##0_-;_-&quot;RM&quot;* &quot;-&quot;_-;_-@_-"/>
    <numFmt numFmtId="41" formatCode="_-* #,##0_-;\-* #,##0_-;_-* &quot;-&quot;_-;_-@_-"/>
    <numFmt numFmtId="44" formatCode="_-&quot;RM&quot;* #,##0.00_-;\-&quot;RM&quot;* #,##0.00_-;_-&quot;RM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;\(#,##0\)"/>
    <numFmt numFmtId="179" formatCode="#,##0.00;\(#,##0.00\)"/>
    <numFmt numFmtId="180" formatCode="#,##0.0;\(#,##0.0\)"/>
    <numFmt numFmtId="181" formatCode="#,##0.000;\(#,##0.000\)"/>
    <numFmt numFmtId="182" formatCode="#,##0.0000;\(#,##0.0000\)"/>
    <numFmt numFmtId="183" formatCode="#,##0.00000;\(#,##0.00000\)"/>
    <numFmt numFmtId="184" formatCode="_-* #,##0.0_-;\-* #,##0.0_-;_-* &quot;-&quot;??_-;_-@_-"/>
    <numFmt numFmtId="185" formatCode="_-* #,##0_-;\-* #,##0_-;_-* &quot;-&quot;??_-;_-@_-"/>
  </numFmts>
  <fonts count="13">
    <font>
      <sz val="10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u val="single"/>
      <sz val="10"/>
      <name val="Times New Roman"/>
      <family val="1"/>
    </font>
    <font>
      <b/>
      <sz val="9"/>
      <name val="Times New Roman"/>
      <family val="1"/>
    </font>
    <font>
      <b/>
      <u val="single"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78" fontId="4" fillId="0" borderId="0" xfId="0" applyNumberFormat="1" applyFont="1" applyAlignment="1">
      <alignment/>
    </xf>
    <xf numFmtId="178" fontId="3" fillId="0" borderId="1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178" fontId="2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178" fontId="3" fillId="0" borderId="3" xfId="0" applyNumberFormat="1" applyFont="1" applyBorder="1" applyAlignment="1">
      <alignment/>
    </xf>
    <xf numFmtId="178" fontId="2" fillId="0" borderId="4" xfId="0" applyNumberFormat="1" applyFont="1" applyBorder="1" applyAlignment="1">
      <alignment/>
    </xf>
    <xf numFmtId="178" fontId="3" fillId="0" borderId="4" xfId="0" applyNumberFormat="1" applyFont="1" applyBorder="1" applyAlignment="1">
      <alignment/>
    </xf>
    <xf numFmtId="178" fontId="2" fillId="0" borderId="1" xfId="0" applyNumberFormat="1" applyFont="1" applyBorder="1" applyAlignment="1">
      <alignment/>
    </xf>
    <xf numFmtId="178" fontId="2" fillId="0" borderId="3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0" fillId="0" borderId="0" xfId="0" applyFont="1" applyAlignment="1">
      <alignment/>
    </xf>
    <xf numFmtId="178" fontId="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43" fontId="2" fillId="0" borderId="0" xfId="15" applyFont="1" applyBorder="1" applyAlignment="1">
      <alignment/>
    </xf>
    <xf numFmtId="0" fontId="4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2" xfId="0" applyFont="1" applyBorder="1" applyAlignment="1">
      <alignment/>
    </xf>
    <xf numFmtId="0" fontId="3" fillId="0" borderId="0" xfId="0" applyFont="1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179" fontId="2" fillId="0" borderId="0" xfId="0" applyNumberFormat="1" applyFont="1" applyBorder="1" applyAlignment="1">
      <alignment/>
    </xf>
    <xf numFmtId="0" fontId="3" fillId="0" borderId="2" xfId="0" applyFont="1" applyBorder="1" applyAlignment="1">
      <alignment horizontal="center"/>
    </xf>
    <xf numFmtId="14" fontId="3" fillId="0" borderId="2" xfId="0" applyNumberFormat="1" applyFont="1" applyBorder="1" applyAlignment="1">
      <alignment horizontal="center"/>
    </xf>
    <xf numFmtId="14" fontId="2" fillId="0" borderId="2" xfId="0" applyNumberFormat="1" applyFont="1" applyBorder="1" applyAlignment="1">
      <alignment horizontal="center"/>
    </xf>
    <xf numFmtId="178" fontId="2" fillId="0" borderId="2" xfId="0" applyNumberFormat="1" applyFont="1" applyBorder="1" applyAlignment="1">
      <alignment/>
    </xf>
    <xf numFmtId="178" fontId="2" fillId="0" borderId="5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178" fontId="3" fillId="0" borderId="0" xfId="0" applyNumberFormat="1" applyFont="1" applyBorder="1" applyAlignment="1">
      <alignment/>
    </xf>
    <xf numFmtId="178" fontId="3" fillId="0" borderId="2" xfId="0" applyNumberFormat="1" applyFont="1" applyBorder="1" applyAlignment="1">
      <alignment/>
    </xf>
    <xf numFmtId="178" fontId="3" fillId="0" borderId="5" xfId="0" applyNumberFormat="1" applyFont="1" applyBorder="1" applyAlignment="1">
      <alignment horizontal="center"/>
    </xf>
    <xf numFmtId="179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4" fontId="2" fillId="0" borderId="2" xfId="0" applyNumberFormat="1" applyFont="1" applyBorder="1" applyAlignment="1">
      <alignment horizontal="right"/>
    </xf>
    <xf numFmtId="0" fontId="11" fillId="0" borderId="2" xfId="0" applyFont="1" applyBorder="1" applyAlignment="1">
      <alignment horizontal="center"/>
    </xf>
    <xf numFmtId="0" fontId="12" fillId="0" borderId="0" xfId="0" applyFont="1" applyAlignment="1">
      <alignment/>
    </xf>
    <xf numFmtId="178" fontId="3" fillId="0" borderId="0" xfId="0" applyNumberFormat="1" applyFont="1" applyBorder="1" applyAlignment="1">
      <alignment horizontal="right"/>
    </xf>
    <xf numFmtId="0" fontId="11" fillId="0" borderId="0" xfId="0" applyFont="1" applyAlignment="1">
      <alignment/>
    </xf>
    <xf numFmtId="178" fontId="3" fillId="0" borderId="0" xfId="0" applyNumberFormat="1" applyFont="1" applyAlignment="1">
      <alignment/>
    </xf>
    <xf numFmtId="178" fontId="3" fillId="2" borderId="0" xfId="0" applyNumberFormat="1" applyFont="1" applyFill="1" applyBorder="1" applyAlignment="1">
      <alignment/>
    </xf>
    <xf numFmtId="178" fontId="2" fillId="2" borderId="0" xfId="0" applyNumberFormat="1" applyFont="1" applyFill="1" applyBorder="1" applyAlignment="1">
      <alignment/>
    </xf>
    <xf numFmtId="178" fontId="3" fillId="2" borderId="5" xfId="0" applyNumberFormat="1" applyFont="1" applyFill="1" applyBorder="1" applyAlignment="1">
      <alignment/>
    </xf>
    <xf numFmtId="178" fontId="2" fillId="2" borderId="5" xfId="0" applyNumberFormat="1" applyFont="1" applyFill="1" applyBorder="1" applyAlignment="1">
      <alignment/>
    </xf>
    <xf numFmtId="179" fontId="3" fillId="2" borderId="5" xfId="0" applyNumberFormat="1" applyFont="1" applyFill="1" applyBorder="1" applyAlignment="1">
      <alignment/>
    </xf>
    <xf numFmtId="179" fontId="2" fillId="2" borderId="5" xfId="0" applyNumberFormat="1" applyFont="1" applyFill="1" applyBorder="1" applyAlignment="1">
      <alignment/>
    </xf>
    <xf numFmtId="178" fontId="3" fillId="2" borderId="6" xfId="0" applyNumberFormat="1" applyFont="1" applyFill="1" applyBorder="1" applyAlignment="1">
      <alignment/>
    </xf>
    <xf numFmtId="178" fontId="2" fillId="2" borderId="6" xfId="0" applyNumberFormat="1" applyFont="1" applyFill="1" applyBorder="1" applyAlignment="1">
      <alignment/>
    </xf>
    <xf numFmtId="178" fontId="3" fillId="2" borderId="7" xfId="0" applyNumberFormat="1" applyFont="1" applyFill="1" applyBorder="1" applyAlignment="1">
      <alignment/>
    </xf>
    <xf numFmtId="178" fontId="2" fillId="2" borderId="7" xfId="0" applyNumberFormat="1" applyFont="1" applyFill="1" applyBorder="1" applyAlignment="1">
      <alignment/>
    </xf>
    <xf numFmtId="178" fontId="2" fillId="2" borderId="0" xfId="0" applyNumberFormat="1" applyFont="1" applyFill="1" applyAlignment="1">
      <alignment/>
    </xf>
    <xf numFmtId="178" fontId="3" fillId="2" borderId="0" xfId="0" applyNumberFormat="1" applyFont="1" applyFill="1" applyAlignment="1">
      <alignment/>
    </xf>
    <xf numFmtId="178" fontId="3" fillId="2" borderId="8" xfId="0" applyNumberFormat="1" applyFont="1" applyFill="1" applyBorder="1" applyAlignment="1">
      <alignment/>
    </xf>
    <xf numFmtId="43" fontId="3" fillId="0" borderId="0" xfId="15" applyFont="1" applyBorder="1" applyAlignment="1">
      <alignment/>
    </xf>
    <xf numFmtId="178" fontId="3" fillId="2" borderId="7" xfId="15" applyNumberFormat="1" applyFont="1" applyFill="1" applyBorder="1" applyAlignment="1">
      <alignment/>
    </xf>
    <xf numFmtId="14" fontId="3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1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workbookViewId="0" topLeftCell="A23">
      <selection activeCell="E23" sqref="E23"/>
    </sheetView>
  </sheetViews>
  <sheetFormatPr defaultColWidth="9.140625" defaultRowHeight="12.75"/>
  <cols>
    <col min="1" max="1" width="3.8515625" style="3" customWidth="1"/>
    <col min="2" max="4" width="9.140625" style="3" customWidth="1"/>
    <col min="5" max="5" width="10.7109375" style="3" customWidth="1"/>
    <col min="6" max="6" width="1.1484375" style="3" customWidth="1"/>
    <col min="7" max="7" width="10.7109375" style="3" customWidth="1"/>
    <col min="8" max="8" width="1.1484375" style="3" customWidth="1"/>
    <col min="9" max="9" width="10.7109375" style="3" customWidth="1"/>
    <col min="10" max="10" width="1.1484375" style="3" customWidth="1"/>
    <col min="11" max="11" width="10.7109375" style="3" customWidth="1"/>
    <col min="12" max="12" width="4.8515625" style="3" customWidth="1"/>
    <col min="13" max="16384" width="9.140625" style="3" customWidth="1"/>
  </cols>
  <sheetData>
    <row r="1" ht="18.75">
      <c r="A1" s="5" t="s">
        <v>13</v>
      </c>
    </row>
    <row r="2" ht="9" customHeight="1">
      <c r="A2" s="4"/>
    </row>
    <row r="3" spans="1:11" ht="15">
      <c r="A3" s="30" t="s">
        <v>113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5" ht="15">
      <c r="A5" s="1" t="s">
        <v>8</v>
      </c>
    </row>
    <row r="6" ht="15">
      <c r="A6" s="3" t="s">
        <v>114</v>
      </c>
    </row>
    <row r="8" spans="5:11" ht="15">
      <c r="E8" s="70" t="s">
        <v>80</v>
      </c>
      <c r="F8" s="70"/>
      <c r="G8" s="70"/>
      <c r="H8" s="31"/>
      <c r="I8" s="70" t="s">
        <v>50</v>
      </c>
      <c r="J8" s="70"/>
      <c r="K8" s="70"/>
    </row>
    <row r="9" spans="5:11" ht="15">
      <c r="E9" s="31" t="s">
        <v>101</v>
      </c>
      <c r="F9" s="31"/>
      <c r="G9" s="21" t="s">
        <v>103</v>
      </c>
      <c r="H9" s="21"/>
      <c r="I9" s="31"/>
      <c r="J9" s="31"/>
      <c r="K9" s="21"/>
    </row>
    <row r="10" spans="5:11" ht="15">
      <c r="E10" s="31" t="s">
        <v>102</v>
      </c>
      <c r="F10" s="31"/>
      <c r="G10" s="21" t="s">
        <v>102</v>
      </c>
      <c r="H10" s="21"/>
      <c r="I10" s="31" t="s">
        <v>116</v>
      </c>
      <c r="J10" s="31"/>
      <c r="K10" s="21" t="s">
        <v>116</v>
      </c>
    </row>
    <row r="11" spans="5:11" ht="15">
      <c r="E11" s="31" t="s">
        <v>1</v>
      </c>
      <c r="F11" s="31"/>
      <c r="G11" s="21" t="s">
        <v>1</v>
      </c>
      <c r="H11" s="21"/>
      <c r="I11" s="31" t="s">
        <v>1</v>
      </c>
      <c r="J11" s="31"/>
      <c r="K11" s="21" t="s">
        <v>1</v>
      </c>
    </row>
    <row r="12" spans="5:11" ht="15">
      <c r="E12" s="37">
        <v>38077</v>
      </c>
      <c r="F12" s="32"/>
      <c r="G12" s="38">
        <v>37711</v>
      </c>
      <c r="H12" s="33"/>
      <c r="I12" s="37">
        <v>38077</v>
      </c>
      <c r="J12" s="32"/>
      <c r="K12" s="38">
        <v>37711</v>
      </c>
    </row>
    <row r="13" spans="5:11" ht="15">
      <c r="E13" s="31" t="s">
        <v>2</v>
      </c>
      <c r="F13" s="31"/>
      <c r="G13" s="21" t="s">
        <v>2</v>
      </c>
      <c r="H13" s="21"/>
      <c r="I13" s="31" t="s">
        <v>2</v>
      </c>
      <c r="J13" s="31"/>
      <c r="K13" s="21" t="s">
        <v>2</v>
      </c>
    </row>
    <row r="14" spans="5:11" ht="12" customHeight="1">
      <c r="E14" s="41"/>
      <c r="F14" s="34"/>
      <c r="G14" s="34"/>
      <c r="H14" s="34"/>
      <c r="I14" s="41"/>
      <c r="J14" s="34"/>
      <c r="K14" s="34"/>
    </row>
    <row r="15" spans="2:11" ht="15">
      <c r="B15" s="15" t="s">
        <v>3</v>
      </c>
      <c r="C15" s="2"/>
      <c r="D15" s="2"/>
      <c r="E15" s="42">
        <v>90806</v>
      </c>
      <c r="F15" s="24"/>
      <c r="G15" s="24">
        <v>78464</v>
      </c>
      <c r="H15" s="24"/>
      <c r="I15" s="42">
        <v>90806</v>
      </c>
      <c r="J15" s="24"/>
      <c r="K15" s="24">
        <v>78464</v>
      </c>
    </row>
    <row r="16" spans="2:11" ht="12" customHeight="1">
      <c r="B16" s="2"/>
      <c r="C16" s="2"/>
      <c r="D16" s="2"/>
      <c r="E16" s="42"/>
      <c r="F16" s="24"/>
      <c r="G16" s="24"/>
      <c r="H16" s="24"/>
      <c r="I16" s="42"/>
      <c r="J16" s="24"/>
      <c r="K16" s="24"/>
    </row>
    <row r="17" spans="2:11" ht="15">
      <c r="B17" s="2" t="s">
        <v>4</v>
      </c>
      <c r="C17" s="2"/>
      <c r="D17" s="2"/>
      <c r="E17" s="42">
        <v>-88284</v>
      </c>
      <c r="F17" s="24"/>
      <c r="G17" s="24">
        <v>-78029</v>
      </c>
      <c r="H17" s="24"/>
      <c r="I17" s="42">
        <v>-88284</v>
      </c>
      <c r="J17" s="24"/>
      <c r="K17" s="24">
        <v>-78029</v>
      </c>
    </row>
    <row r="18" spans="2:11" ht="11.25" customHeight="1">
      <c r="B18" s="2"/>
      <c r="C18" s="2"/>
      <c r="D18" s="2"/>
      <c r="E18" s="42"/>
      <c r="F18" s="24"/>
      <c r="G18" s="24"/>
      <c r="H18" s="24"/>
      <c r="I18" s="42"/>
      <c r="J18" s="24"/>
      <c r="K18" s="24"/>
    </row>
    <row r="19" spans="2:11" ht="15">
      <c r="B19" s="2" t="s">
        <v>88</v>
      </c>
      <c r="C19" s="2"/>
      <c r="D19" s="2"/>
      <c r="E19" s="42">
        <v>324</v>
      </c>
      <c r="F19" s="24"/>
      <c r="G19" s="24">
        <v>330</v>
      </c>
      <c r="H19" s="24"/>
      <c r="I19" s="42">
        <v>324</v>
      </c>
      <c r="J19" s="24"/>
      <c r="K19" s="24">
        <v>330</v>
      </c>
    </row>
    <row r="20" spans="2:11" ht="12" customHeight="1">
      <c r="B20" s="2"/>
      <c r="C20" s="2"/>
      <c r="D20" s="2"/>
      <c r="E20" s="43"/>
      <c r="F20" s="24"/>
      <c r="G20" s="39"/>
      <c r="H20" s="24"/>
      <c r="I20" s="43"/>
      <c r="J20" s="24"/>
      <c r="K20" s="39"/>
    </row>
    <row r="21" spans="2:11" ht="15">
      <c r="B21" s="15" t="s">
        <v>104</v>
      </c>
      <c r="C21" s="2"/>
      <c r="D21" s="2"/>
      <c r="E21" s="54">
        <f>SUM(E15:E20)</f>
        <v>2846</v>
      </c>
      <c r="F21" s="24"/>
      <c r="G21" s="55">
        <f>SUM(G15:G20)</f>
        <v>765</v>
      </c>
      <c r="H21" s="24"/>
      <c r="I21" s="54">
        <f>SUM(I15:I20)</f>
        <v>2846</v>
      </c>
      <c r="J21" s="24"/>
      <c r="K21" s="55">
        <f>SUM(K15:K20)</f>
        <v>765</v>
      </c>
    </row>
    <row r="22" spans="2:11" ht="12" customHeight="1">
      <c r="B22" s="2"/>
      <c r="C22" s="2"/>
      <c r="D22" s="2"/>
      <c r="E22" s="42"/>
      <c r="F22" s="24"/>
      <c r="G22" s="24"/>
      <c r="H22" s="24"/>
      <c r="I22" s="42"/>
      <c r="J22" s="24"/>
      <c r="K22" s="24"/>
    </row>
    <row r="23" spans="2:11" ht="15">
      <c r="B23" s="2" t="s">
        <v>105</v>
      </c>
      <c r="C23" s="2"/>
      <c r="D23" s="2"/>
      <c r="E23" s="42">
        <v>-66</v>
      </c>
      <c r="F23" s="24"/>
      <c r="G23" s="24">
        <v>-138</v>
      </c>
      <c r="H23" s="24"/>
      <c r="I23" s="42">
        <v>-66</v>
      </c>
      <c r="J23" s="24"/>
      <c r="K23" s="24">
        <v>-138</v>
      </c>
    </row>
    <row r="24" spans="2:11" ht="12" customHeight="1">
      <c r="B24" s="2"/>
      <c r="C24" s="2"/>
      <c r="D24" s="2"/>
      <c r="E24" s="42"/>
      <c r="F24" s="24"/>
      <c r="G24" s="24"/>
      <c r="H24" s="24"/>
      <c r="I24" s="42"/>
      <c r="J24" s="24"/>
      <c r="K24" s="24"/>
    </row>
    <row r="25" spans="2:11" ht="15">
      <c r="B25" s="2" t="s">
        <v>100</v>
      </c>
      <c r="C25" s="2"/>
      <c r="D25" s="2"/>
      <c r="E25" s="67">
        <v>0</v>
      </c>
      <c r="F25" s="24"/>
      <c r="G25" s="67">
        <v>0</v>
      </c>
      <c r="H25" s="24"/>
      <c r="I25" s="67">
        <v>0</v>
      </c>
      <c r="J25" s="24"/>
      <c r="K25" s="67">
        <v>0</v>
      </c>
    </row>
    <row r="26" spans="2:11" ht="12" customHeight="1">
      <c r="B26" s="2"/>
      <c r="C26" s="2"/>
      <c r="D26" s="2"/>
      <c r="E26" s="43"/>
      <c r="F26" s="24"/>
      <c r="G26" s="39"/>
      <c r="H26" s="24"/>
      <c r="I26" s="43"/>
      <c r="J26" s="24"/>
      <c r="K26" s="39"/>
    </row>
    <row r="27" spans="2:11" ht="15">
      <c r="B27" s="15" t="s">
        <v>106</v>
      </c>
      <c r="C27" s="2"/>
      <c r="D27" s="2"/>
      <c r="E27" s="54">
        <f>SUM(E21:E26)</f>
        <v>2780</v>
      </c>
      <c r="F27" s="24"/>
      <c r="G27" s="55">
        <f>SUM(G21:G26)</f>
        <v>627</v>
      </c>
      <c r="H27" s="24"/>
      <c r="I27" s="54">
        <f>SUM(I21:I26)</f>
        <v>2780</v>
      </c>
      <c r="J27" s="24"/>
      <c r="K27" s="55">
        <f>SUM(K21:K26)</f>
        <v>627</v>
      </c>
    </row>
    <row r="28" spans="2:11" ht="12" customHeight="1">
      <c r="B28" s="2"/>
      <c r="C28" s="2"/>
      <c r="D28" s="2"/>
      <c r="E28" s="42"/>
      <c r="F28" s="24"/>
      <c r="G28" s="24"/>
      <c r="H28" s="24"/>
      <c r="I28" s="42"/>
      <c r="J28" s="24"/>
      <c r="K28" s="24"/>
    </row>
    <row r="29" spans="2:11" ht="15">
      <c r="B29" s="2" t="s">
        <v>5</v>
      </c>
      <c r="C29" s="2"/>
      <c r="D29" s="2"/>
      <c r="E29" s="42">
        <v>-829</v>
      </c>
      <c r="F29" s="24"/>
      <c r="G29" s="24">
        <v>-233</v>
      </c>
      <c r="H29" s="24"/>
      <c r="I29" s="42">
        <v>-829</v>
      </c>
      <c r="J29" s="24"/>
      <c r="K29" s="24">
        <v>-233</v>
      </c>
    </row>
    <row r="30" spans="2:11" ht="12" customHeight="1">
      <c r="B30" s="2"/>
      <c r="C30" s="2"/>
      <c r="D30" s="2"/>
      <c r="E30" s="43"/>
      <c r="F30" s="24"/>
      <c r="G30" s="39"/>
      <c r="H30" s="24"/>
      <c r="I30" s="43"/>
      <c r="J30" s="24"/>
      <c r="K30" s="39"/>
    </row>
    <row r="31" spans="2:11" ht="15">
      <c r="B31" s="15" t="s">
        <v>107</v>
      </c>
      <c r="C31" s="2"/>
      <c r="D31" s="2"/>
      <c r="E31" s="54">
        <f>SUM(E27:E30)</f>
        <v>1951</v>
      </c>
      <c r="F31" s="24"/>
      <c r="G31" s="55">
        <f>SUM(G27:G30)</f>
        <v>394</v>
      </c>
      <c r="H31" s="24"/>
      <c r="I31" s="54">
        <f>SUM(I27:I30)</f>
        <v>1951</v>
      </c>
      <c r="J31" s="24"/>
      <c r="K31" s="55">
        <f>SUM(K27:K30)</f>
        <v>394</v>
      </c>
    </row>
    <row r="32" spans="2:11" ht="12" customHeight="1">
      <c r="B32" s="2"/>
      <c r="C32" s="2"/>
      <c r="D32" s="2"/>
      <c r="E32" s="42"/>
      <c r="F32" s="24"/>
      <c r="G32" s="24"/>
      <c r="H32" s="24"/>
      <c r="I32" s="42"/>
      <c r="J32" s="24"/>
      <c r="K32" s="24"/>
    </row>
    <row r="33" spans="2:11" ht="15">
      <c r="B33" s="2" t="s">
        <v>6</v>
      </c>
      <c r="C33" s="2"/>
      <c r="D33" s="2"/>
      <c r="E33" s="42">
        <v>112</v>
      </c>
      <c r="F33" s="24"/>
      <c r="G33" s="24">
        <v>22</v>
      </c>
      <c r="H33" s="24"/>
      <c r="I33" s="42">
        <v>112</v>
      </c>
      <c r="J33" s="24"/>
      <c r="K33" s="24">
        <v>22</v>
      </c>
    </row>
    <row r="34" spans="2:11" ht="12" customHeight="1">
      <c r="B34" s="2"/>
      <c r="C34" s="2"/>
      <c r="D34" s="2"/>
      <c r="E34" s="43"/>
      <c r="F34" s="24"/>
      <c r="G34" s="39"/>
      <c r="H34" s="24"/>
      <c r="I34" s="43"/>
      <c r="J34" s="24"/>
      <c r="K34" s="39"/>
    </row>
    <row r="35" spans="2:11" ht="13.5" customHeight="1">
      <c r="B35" s="15" t="s">
        <v>74</v>
      </c>
      <c r="C35" s="2"/>
      <c r="D35" s="2"/>
      <c r="E35" s="42"/>
      <c r="F35" s="24"/>
      <c r="G35" s="24"/>
      <c r="H35" s="24"/>
      <c r="I35" s="42"/>
      <c r="J35" s="24"/>
      <c r="K35" s="24"/>
    </row>
    <row r="36" spans="2:11" ht="13.5" customHeight="1" thickBot="1">
      <c r="B36" s="15" t="s">
        <v>78</v>
      </c>
      <c r="C36" s="2"/>
      <c r="D36" s="2"/>
      <c r="E36" s="56">
        <f>SUM(E31:E34)</f>
        <v>2063</v>
      </c>
      <c r="F36" s="24"/>
      <c r="G36" s="57">
        <f>SUM(G31:G34)</f>
        <v>416</v>
      </c>
      <c r="H36" s="24"/>
      <c r="I36" s="56">
        <f>SUM(I31:I34)</f>
        <v>2063</v>
      </c>
      <c r="J36" s="24"/>
      <c r="K36" s="57">
        <f>SUM(K31:K34)</f>
        <v>416</v>
      </c>
    </row>
    <row r="37" spans="2:11" ht="15.75" thickTop="1">
      <c r="B37" s="2"/>
      <c r="C37" s="2"/>
      <c r="D37" s="2"/>
      <c r="E37" s="42"/>
      <c r="F37" s="24"/>
      <c r="G37" s="24"/>
      <c r="H37" s="24"/>
      <c r="I37" s="42"/>
      <c r="J37" s="24"/>
      <c r="K37" s="24"/>
    </row>
    <row r="38" spans="2:11" ht="15">
      <c r="B38" s="2" t="s">
        <v>108</v>
      </c>
      <c r="C38" s="2"/>
      <c r="D38" s="2"/>
      <c r="E38" s="42"/>
      <c r="F38" s="24"/>
      <c r="G38" s="24"/>
      <c r="H38" s="24"/>
      <c r="I38" s="42"/>
      <c r="J38" s="24"/>
      <c r="K38" s="24"/>
    </row>
    <row r="39" spans="2:11" ht="15.75" thickBot="1">
      <c r="B39" s="29" t="s">
        <v>75</v>
      </c>
      <c r="C39" s="2"/>
      <c r="D39" s="2"/>
      <c r="E39" s="58">
        <f>E36/189238*100</f>
        <v>1.0901615954512307</v>
      </c>
      <c r="F39" s="35"/>
      <c r="G39" s="59">
        <f>G36/189238*100</f>
        <v>0.21982899840412604</v>
      </c>
      <c r="H39" s="35"/>
      <c r="I39" s="58">
        <f>I36/189238*100</f>
        <v>1.0901615954512307</v>
      </c>
      <c r="J39" s="35"/>
      <c r="K39" s="59">
        <f>K36/189238*100</f>
        <v>0.21982899840412604</v>
      </c>
    </row>
    <row r="40" spans="2:11" ht="12" customHeight="1" thickTop="1">
      <c r="B40" s="2"/>
      <c r="C40" s="2"/>
      <c r="D40" s="2"/>
      <c r="E40" s="42"/>
      <c r="F40" s="24"/>
      <c r="G40" s="24"/>
      <c r="H40" s="24"/>
      <c r="I40" s="42"/>
      <c r="J40" s="24"/>
      <c r="K40" s="24"/>
    </row>
    <row r="41" spans="2:11" ht="15.75" thickBot="1">
      <c r="B41" s="29" t="s">
        <v>76</v>
      </c>
      <c r="C41" s="2"/>
      <c r="D41" s="2"/>
      <c r="E41" s="44" t="s">
        <v>77</v>
      </c>
      <c r="F41" s="24"/>
      <c r="G41" s="40" t="s">
        <v>77</v>
      </c>
      <c r="H41" s="24"/>
      <c r="I41" s="44" t="s">
        <v>77</v>
      </c>
      <c r="J41" s="24"/>
      <c r="K41" s="40" t="s">
        <v>77</v>
      </c>
    </row>
    <row r="42" spans="2:11" ht="15.75" thickTop="1">
      <c r="B42" s="2"/>
      <c r="C42" s="2"/>
      <c r="D42" s="2"/>
      <c r="E42" s="2"/>
      <c r="F42" s="2"/>
      <c r="G42" s="2"/>
      <c r="H42" s="2"/>
      <c r="I42" s="15"/>
      <c r="J42" s="2"/>
      <c r="K42" s="2"/>
    </row>
    <row r="43" spans="2:11" ht="15"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2:11" ht="15">
      <c r="B44" s="71" t="s">
        <v>68</v>
      </c>
      <c r="C44" s="71"/>
      <c r="D44" s="71"/>
      <c r="E44" s="71"/>
      <c r="F44" s="71"/>
      <c r="G44" s="71"/>
      <c r="H44" s="71"/>
      <c r="I44" s="71"/>
      <c r="J44" s="71"/>
      <c r="K44" s="71"/>
    </row>
    <row r="45" spans="2:11" ht="15">
      <c r="B45" s="15" t="s">
        <v>115</v>
      </c>
      <c r="C45" s="2"/>
      <c r="D45" s="2"/>
      <c r="E45" s="2"/>
      <c r="F45" s="2"/>
      <c r="G45" s="2"/>
      <c r="H45" s="2"/>
      <c r="I45" s="2"/>
      <c r="J45" s="2"/>
      <c r="K45" s="2"/>
    </row>
    <row r="46" spans="2:11" ht="15"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2:11" ht="15">
      <c r="B47" s="2"/>
      <c r="C47" s="2"/>
      <c r="D47" s="2"/>
      <c r="E47" s="2"/>
      <c r="F47" s="2"/>
      <c r="G47" s="2"/>
      <c r="H47" s="2"/>
      <c r="I47" s="2"/>
      <c r="J47" s="2"/>
      <c r="K47" s="2"/>
    </row>
  </sheetData>
  <mergeCells count="3">
    <mergeCell ref="E8:G8"/>
    <mergeCell ref="I8:K8"/>
    <mergeCell ref="B44:K44"/>
  </mergeCells>
  <printOptions horizontalCentered="1"/>
  <pageMargins left="0.35433070866141736" right="0.35433070866141736" top="0.7874015748031497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7"/>
  <sheetViews>
    <sheetView workbookViewId="0" topLeftCell="A15">
      <selection activeCell="E17" sqref="E17"/>
    </sheetView>
  </sheetViews>
  <sheetFormatPr defaultColWidth="9.140625" defaultRowHeight="12.75"/>
  <cols>
    <col min="1" max="1" width="3.00390625" style="2" customWidth="1"/>
    <col min="2" max="2" width="4.421875" style="2" customWidth="1"/>
    <col min="3" max="6" width="9.140625" style="2" customWidth="1"/>
    <col min="7" max="7" width="12.8515625" style="2" bestFit="1" customWidth="1"/>
    <col min="8" max="8" width="1.1484375" style="2" customWidth="1"/>
    <col min="9" max="9" width="12.8515625" style="2" customWidth="1"/>
    <col min="10" max="16384" width="9.140625" style="2" customWidth="1"/>
  </cols>
  <sheetData>
    <row r="1" ht="18.75">
      <c r="A1" s="5" t="s">
        <v>7</v>
      </c>
    </row>
    <row r="2" ht="9" customHeight="1">
      <c r="A2" s="4"/>
    </row>
    <row r="3" spans="1:9" ht="14.25">
      <c r="A3" s="30" t="str">
        <f>'P&amp;L'!A3</f>
        <v>Quarterly Report for the 1st financial quarter ended 31 March 2004</v>
      </c>
      <c r="B3" s="28"/>
      <c r="C3" s="28"/>
      <c r="D3" s="28"/>
      <c r="E3" s="28"/>
      <c r="F3" s="28"/>
      <c r="G3" s="28"/>
      <c r="H3" s="28"/>
      <c r="I3" s="28"/>
    </row>
    <row r="5" ht="14.25">
      <c r="A5" s="1" t="s">
        <v>9</v>
      </c>
    </row>
    <row r="6" ht="15">
      <c r="A6" s="3" t="s">
        <v>124</v>
      </c>
    </row>
    <row r="8" spans="7:9" ht="12.75">
      <c r="G8" s="46" t="s">
        <v>10</v>
      </c>
      <c r="H8" s="31"/>
      <c r="I8" s="47" t="s">
        <v>14</v>
      </c>
    </row>
    <row r="9" spans="7:9" ht="12.75">
      <c r="G9" s="46" t="s">
        <v>11</v>
      </c>
      <c r="H9" s="31"/>
      <c r="I9" s="47" t="s">
        <v>15</v>
      </c>
    </row>
    <row r="10" spans="7:9" ht="12.75">
      <c r="G10" s="46" t="s">
        <v>12</v>
      </c>
      <c r="H10" s="31"/>
      <c r="I10" s="47" t="s">
        <v>90</v>
      </c>
    </row>
    <row r="11" spans="8:9" ht="12.75">
      <c r="H11" s="31"/>
      <c r="I11" s="47" t="s">
        <v>16</v>
      </c>
    </row>
    <row r="12" spans="7:9" ht="12.75">
      <c r="G12" s="69">
        <v>38077</v>
      </c>
      <c r="H12" s="32"/>
      <c r="I12" s="48">
        <v>37986</v>
      </c>
    </row>
    <row r="13" spans="7:9" ht="12.75">
      <c r="G13" s="46" t="s">
        <v>2</v>
      </c>
      <c r="H13" s="31"/>
      <c r="I13" s="47" t="s">
        <v>2</v>
      </c>
    </row>
    <row r="14" spans="2:9" ht="12.75">
      <c r="B14" s="15" t="s">
        <v>109</v>
      </c>
      <c r="G14" s="42"/>
      <c r="H14" s="42"/>
      <c r="I14" s="24"/>
    </row>
    <row r="15" spans="1:9" s="3" customFormat="1" ht="15">
      <c r="A15" s="2"/>
      <c r="B15" s="15" t="s">
        <v>25</v>
      </c>
      <c r="C15" s="2"/>
      <c r="D15" s="2"/>
      <c r="E15" s="2"/>
      <c r="F15" s="2"/>
      <c r="G15" s="42">
        <v>62075</v>
      </c>
      <c r="H15" s="42"/>
      <c r="I15" s="24">
        <v>63264</v>
      </c>
    </row>
    <row r="16" spans="1:9" s="3" customFormat="1" ht="15">
      <c r="A16" s="2"/>
      <c r="B16" s="15" t="s">
        <v>24</v>
      </c>
      <c r="C16" s="2"/>
      <c r="D16" s="2"/>
      <c r="E16" s="2"/>
      <c r="F16" s="2"/>
      <c r="G16" s="42">
        <v>0</v>
      </c>
      <c r="H16" s="42"/>
      <c r="I16" s="24">
        <v>0</v>
      </c>
    </row>
    <row r="17" spans="1:9" s="3" customFormat="1" ht="15">
      <c r="A17" s="2"/>
      <c r="B17" s="15" t="s">
        <v>23</v>
      </c>
      <c r="C17" s="2"/>
      <c r="D17" s="2"/>
      <c r="E17" s="2"/>
      <c r="F17" s="2"/>
      <c r="G17" s="42">
        <v>150</v>
      </c>
      <c r="H17" s="42"/>
      <c r="I17" s="24">
        <v>150</v>
      </c>
    </row>
    <row r="18" spans="1:9" s="3" customFormat="1" ht="15">
      <c r="A18" s="2"/>
      <c r="B18" s="15" t="s">
        <v>125</v>
      </c>
      <c r="C18" s="2"/>
      <c r="D18" s="2"/>
      <c r="E18" s="2"/>
      <c r="F18" s="2"/>
      <c r="G18" s="42">
        <v>290</v>
      </c>
      <c r="H18" s="42"/>
      <c r="I18" s="24">
        <v>0</v>
      </c>
    </row>
    <row r="19" spans="1:9" s="3" customFormat="1" ht="15">
      <c r="A19" s="2"/>
      <c r="B19" s="2"/>
      <c r="C19" s="2"/>
      <c r="D19" s="2"/>
      <c r="E19" s="2"/>
      <c r="F19" s="2"/>
      <c r="G19" s="42"/>
      <c r="H19" s="42"/>
      <c r="I19" s="24"/>
    </row>
    <row r="20" spans="1:9" s="3" customFormat="1" ht="15">
      <c r="A20" s="2"/>
      <c r="B20" s="15" t="s">
        <v>17</v>
      </c>
      <c r="C20" s="2"/>
      <c r="D20" s="2"/>
      <c r="E20" s="2"/>
      <c r="F20" s="2"/>
      <c r="G20" s="42"/>
      <c r="H20" s="42"/>
      <c r="I20" s="24"/>
    </row>
    <row r="21" spans="1:9" s="3" customFormat="1" ht="15">
      <c r="A21" s="2"/>
      <c r="B21" s="2"/>
      <c r="C21" s="2" t="s">
        <v>18</v>
      </c>
      <c r="D21" s="2"/>
      <c r="E21" s="2"/>
      <c r="F21" s="2"/>
      <c r="G21" s="7">
        <v>23503</v>
      </c>
      <c r="H21" s="42"/>
      <c r="I21" s="19">
        <v>26170</v>
      </c>
    </row>
    <row r="22" spans="1:9" s="3" customFormat="1" ht="15">
      <c r="A22" s="2"/>
      <c r="B22" s="2"/>
      <c r="C22" s="2" t="s">
        <v>51</v>
      </c>
      <c r="D22" s="2"/>
      <c r="E22" s="2"/>
      <c r="F22" s="2"/>
      <c r="G22" s="16">
        <v>124395</v>
      </c>
      <c r="H22" s="42"/>
      <c r="I22" s="20">
        <v>97909</v>
      </c>
    </row>
    <row r="23" spans="1:9" s="3" customFormat="1" ht="15">
      <c r="A23" s="2"/>
      <c r="B23" s="2"/>
      <c r="C23" s="2" t="s">
        <v>20</v>
      </c>
      <c r="D23" s="2"/>
      <c r="E23" s="2"/>
      <c r="F23" s="2"/>
      <c r="G23" s="18">
        <v>15414</v>
      </c>
      <c r="H23" s="42"/>
      <c r="I23" s="17">
        <v>20326</v>
      </c>
    </row>
    <row r="24" spans="1:9" s="3" customFormat="1" ht="16.5" customHeight="1">
      <c r="A24" s="2"/>
      <c r="B24" s="2"/>
      <c r="C24" s="2"/>
      <c r="D24" s="2"/>
      <c r="E24" s="2"/>
      <c r="F24" s="2"/>
      <c r="G24" s="60">
        <f>SUM(G20:G23)</f>
        <v>163312</v>
      </c>
      <c r="H24" s="42"/>
      <c r="I24" s="61">
        <f>SUM(I20:I23)</f>
        <v>144405</v>
      </c>
    </row>
    <row r="25" spans="1:9" s="3" customFormat="1" ht="15">
      <c r="A25" s="2"/>
      <c r="B25" s="15" t="s">
        <v>19</v>
      </c>
      <c r="C25" s="2"/>
      <c r="D25" s="2"/>
      <c r="E25" s="2"/>
      <c r="F25" s="2"/>
      <c r="G25" s="16"/>
      <c r="H25" s="42"/>
      <c r="I25" s="20"/>
    </row>
    <row r="26" spans="1:9" s="3" customFormat="1" ht="15">
      <c r="A26" s="2"/>
      <c r="B26" s="2"/>
      <c r="C26" s="2" t="s">
        <v>52</v>
      </c>
      <c r="D26" s="2"/>
      <c r="E26" s="2"/>
      <c r="F26" s="2"/>
      <c r="G26" s="16">
        <v>36433</v>
      </c>
      <c r="H26" s="42"/>
      <c r="I26" s="20">
        <v>17765</v>
      </c>
    </row>
    <row r="27" spans="1:9" s="3" customFormat="1" ht="15">
      <c r="A27" s="2"/>
      <c r="B27" s="2"/>
      <c r="C27" s="2" t="s">
        <v>5</v>
      </c>
      <c r="D27" s="2"/>
      <c r="E27" s="2"/>
      <c r="F27" s="2"/>
      <c r="G27" s="16">
        <v>6959</v>
      </c>
      <c r="H27" s="42"/>
      <c r="I27" s="20">
        <v>7215</v>
      </c>
    </row>
    <row r="28" spans="1:9" s="3" customFormat="1" ht="15">
      <c r="A28" s="2"/>
      <c r="B28" s="2"/>
      <c r="C28" s="2" t="s">
        <v>21</v>
      </c>
      <c r="D28" s="2"/>
      <c r="E28" s="2"/>
      <c r="F28" s="2"/>
      <c r="G28" s="16">
        <v>4947</v>
      </c>
      <c r="H28" s="42"/>
      <c r="I28" s="20">
        <v>6477</v>
      </c>
    </row>
    <row r="29" spans="1:9" s="3" customFormat="1" ht="16.5" customHeight="1">
      <c r="A29" s="2"/>
      <c r="B29" s="2"/>
      <c r="C29" s="2"/>
      <c r="D29" s="2"/>
      <c r="E29" s="2"/>
      <c r="F29" s="2"/>
      <c r="G29" s="60">
        <f>SUM(G25:G28)</f>
        <v>48339</v>
      </c>
      <c r="H29" s="42"/>
      <c r="I29" s="61">
        <f>SUM(I25:I28)</f>
        <v>31457</v>
      </c>
    </row>
    <row r="30" spans="1:9" s="3" customFormat="1" ht="16.5" customHeight="1">
      <c r="A30" s="2"/>
      <c r="B30" s="15" t="s">
        <v>22</v>
      </c>
      <c r="C30" s="2"/>
      <c r="D30" s="2"/>
      <c r="E30" s="2"/>
      <c r="F30" s="2"/>
      <c r="G30" s="54">
        <f>SUM(G24-G29)</f>
        <v>114973</v>
      </c>
      <c r="H30" s="42"/>
      <c r="I30" s="55">
        <f>SUM(I24-I29)</f>
        <v>112948</v>
      </c>
    </row>
    <row r="31" spans="1:9" s="3" customFormat="1" ht="16.5" customHeight="1" thickBot="1">
      <c r="A31" s="2"/>
      <c r="B31" s="2"/>
      <c r="C31" s="2"/>
      <c r="D31" s="2"/>
      <c r="E31" s="2"/>
      <c r="F31" s="2"/>
      <c r="G31" s="62">
        <f>SUM(G15+G16+G17+G30+G18)</f>
        <v>177488</v>
      </c>
      <c r="H31" s="42"/>
      <c r="I31" s="63">
        <f>SUM(I15+I16+I17+I30+I18)</f>
        <v>176362</v>
      </c>
    </row>
    <row r="32" spans="1:9" s="3" customFormat="1" ht="11.25" customHeight="1" thickTop="1">
      <c r="A32" s="2"/>
      <c r="B32" s="2"/>
      <c r="C32" s="2"/>
      <c r="D32" s="2"/>
      <c r="E32" s="2"/>
      <c r="F32" s="2"/>
      <c r="G32" s="42"/>
      <c r="H32" s="42"/>
      <c r="I32" s="24"/>
    </row>
    <row r="33" spans="1:9" s="3" customFormat="1" ht="9.75" customHeight="1">
      <c r="A33" s="2"/>
      <c r="B33" s="2"/>
      <c r="C33" s="2"/>
      <c r="D33" s="2"/>
      <c r="E33" s="2"/>
      <c r="F33" s="2"/>
      <c r="G33" s="46"/>
      <c r="H33" s="31"/>
      <c r="I33" s="47"/>
    </row>
    <row r="34" spans="1:9" s="3" customFormat="1" ht="15">
      <c r="A34" s="2"/>
      <c r="B34" s="15" t="s">
        <v>99</v>
      </c>
      <c r="C34" s="15"/>
      <c r="D34" s="2"/>
      <c r="E34" s="2"/>
      <c r="F34" s="2"/>
      <c r="G34" s="31"/>
      <c r="H34" s="31"/>
      <c r="I34" s="21"/>
    </row>
    <row r="35" spans="1:9" s="3" customFormat="1" ht="15">
      <c r="A35" s="2"/>
      <c r="B35" s="15" t="s">
        <v>26</v>
      </c>
      <c r="C35" s="2"/>
      <c r="D35" s="2"/>
      <c r="E35" s="2"/>
      <c r="F35" s="2"/>
      <c r="G35" s="42">
        <v>189238</v>
      </c>
      <c r="H35" s="42"/>
      <c r="I35" s="24">
        <v>189238</v>
      </c>
    </row>
    <row r="36" spans="1:9" s="3" customFormat="1" ht="15">
      <c r="A36" s="2"/>
      <c r="B36" s="15" t="s">
        <v>67</v>
      </c>
      <c r="C36" s="2"/>
      <c r="D36" s="2"/>
      <c r="E36" s="2"/>
      <c r="F36" s="2"/>
      <c r="G36" s="42">
        <v>63929</v>
      </c>
      <c r="H36" s="42"/>
      <c r="I36" s="24">
        <v>61866</v>
      </c>
    </row>
    <row r="37" spans="1:9" s="3" customFormat="1" ht="15">
      <c r="A37" s="2"/>
      <c r="B37" s="15" t="s">
        <v>79</v>
      </c>
      <c r="C37" s="2"/>
      <c r="D37" s="2"/>
      <c r="E37" s="2"/>
      <c r="F37" s="2"/>
      <c r="G37" s="42">
        <v>31088</v>
      </c>
      <c r="H37" s="42"/>
      <c r="I37" s="24">
        <v>31293</v>
      </c>
    </row>
    <row r="38" spans="1:9" s="3" customFormat="1" ht="15">
      <c r="A38" s="2"/>
      <c r="B38" s="15" t="s">
        <v>32</v>
      </c>
      <c r="C38" s="2"/>
      <c r="D38" s="2"/>
      <c r="E38" s="2"/>
      <c r="F38" s="2"/>
      <c r="G38" s="42">
        <v>-109629</v>
      </c>
      <c r="H38" s="42"/>
      <c r="I38" s="24">
        <v>-109629</v>
      </c>
    </row>
    <row r="39" spans="1:9" s="3" customFormat="1" ht="12" customHeight="1">
      <c r="A39" s="2"/>
      <c r="B39" s="2"/>
      <c r="C39" s="2"/>
      <c r="D39" s="2"/>
      <c r="E39" s="2"/>
      <c r="F39" s="2"/>
      <c r="G39" s="43"/>
      <c r="H39" s="42"/>
      <c r="I39" s="39"/>
    </row>
    <row r="40" spans="1:9" s="3" customFormat="1" ht="16.5" customHeight="1">
      <c r="A40" s="2"/>
      <c r="B40" s="15" t="s">
        <v>27</v>
      </c>
      <c r="C40" s="2"/>
      <c r="D40" s="2"/>
      <c r="E40" s="2"/>
      <c r="F40" s="2"/>
      <c r="G40" s="54">
        <f>SUM(G35:G39)</f>
        <v>174626</v>
      </c>
      <c r="H40" s="42"/>
      <c r="I40" s="55">
        <f>SUM(I35:I39)</f>
        <v>172768</v>
      </c>
    </row>
    <row r="41" spans="1:9" s="3" customFormat="1" ht="15">
      <c r="A41" s="2"/>
      <c r="B41" s="15" t="s">
        <v>28</v>
      </c>
      <c r="C41" s="2"/>
      <c r="D41" s="2"/>
      <c r="E41" s="2"/>
      <c r="F41" s="2"/>
      <c r="G41" s="42">
        <v>572</v>
      </c>
      <c r="H41" s="42"/>
      <c r="I41" s="24">
        <v>1289</v>
      </c>
    </row>
    <row r="42" spans="1:9" s="3" customFormat="1" ht="15">
      <c r="A42" s="2"/>
      <c r="B42" s="15" t="s">
        <v>29</v>
      </c>
      <c r="C42" s="2"/>
      <c r="D42" s="2"/>
      <c r="E42" s="2"/>
      <c r="F42" s="2"/>
      <c r="G42" s="42"/>
      <c r="H42" s="42"/>
      <c r="I42" s="24"/>
    </row>
    <row r="43" spans="1:9" s="3" customFormat="1" ht="15">
      <c r="A43" s="2"/>
      <c r="B43" s="2"/>
      <c r="C43" s="2" t="s">
        <v>31</v>
      </c>
      <c r="D43" s="2"/>
      <c r="E43" s="2"/>
      <c r="F43" s="2"/>
      <c r="G43" s="7">
        <v>19</v>
      </c>
      <c r="H43" s="42"/>
      <c r="I43" s="19">
        <v>34</v>
      </c>
    </row>
    <row r="44" spans="1:9" s="3" customFormat="1" ht="15">
      <c r="A44" s="2"/>
      <c r="B44" s="2"/>
      <c r="C44" s="2" t="s">
        <v>30</v>
      </c>
      <c r="D44" s="2"/>
      <c r="E44" s="2"/>
      <c r="F44" s="2"/>
      <c r="G44" s="18">
        <v>2271</v>
      </c>
      <c r="H44" s="42"/>
      <c r="I44" s="17">
        <v>2271</v>
      </c>
    </row>
    <row r="45" spans="1:9" s="3" customFormat="1" ht="15">
      <c r="A45" s="2"/>
      <c r="B45" s="2"/>
      <c r="C45" s="2"/>
      <c r="D45" s="2"/>
      <c r="E45" s="2"/>
      <c r="F45" s="2"/>
      <c r="G45" s="54">
        <f>SUM(G42:G44)</f>
        <v>2290</v>
      </c>
      <c r="H45" s="42"/>
      <c r="I45" s="55">
        <f>SUM(I42:I44)</f>
        <v>2305</v>
      </c>
    </row>
    <row r="46" spans="1:9" s="3" customFormat="1" ht="15">
      <c r="A46" s="2"/>
      <c r="B46" s="2"/>
      <c r="C46" s="2"/>
      <c r="D46" s="2"/>
      <c r="E46" s="2"/>
      <c r="F46" s="2"/>
      <c r="G46" s="42"/>
      <c r="H46" s="42"/>
      <c r="I46" s="24"/>
    </row>
    <row r="47" spans="1:9" s="3" customFormat="1" ht="16.5" customHeight="1" thickBot="1">
      <c r="A47" s="2"/>
      <c r="B47" s="2"/>
      <c r="C47" s="2"/>
      <c r="D47" s="2"/>
      <c r="E47" s="2"/>
      <c r="F47" s="2"/>
      <c r="G47" s="62">
        <f>SUM(G40+G41+G45)</f>
        <v>177488</v>
      </c>
      <c r="H47" s="42"/>
      <c r="I47" s="63">
        <f>SUM(I40+I41+I45)</f>
        <v>176362</v>
      </c>
    </row>
    <row r="48" spans="1:9" s="3" customFormat="1" ht="9.75" customHeight="1" thickTop="1">
      <c r="A48" s="2"/>
      <c r="B48" s="2"/>
      <c r="C48" s="2"/>
      <c r="D48" s="2"/>
      <c r="E48" s="2"/>
      <c r="F48" s="2"/>
      <c r="G48" s="42"/>
      <c r="H48" s="42"/>
      <c r="I48" s="24"/>
    </row>
    <row r="49" spans="1:6" s="3" customFormat="1" ht="15">
      <c r="A49" s="2"/>
      <c r="B49" s="15" t="s">
        <v>110</v>
      </c>
      <c r="C49" s="2"/>
      <c r="D49" s="2"/>
      <c r="E49" s="2"/>
      <c r="F49" s="2"/>
    </row>
    <row r="50" spans="1:9" s="3" customFormat="1" ht="15.75" thickBot="1">
      <c r="A50" s="2"/>
      <c r="B50" s="2" t="s">
        <v>111</v>
      </c>
      <c r="C50" s="2"/>
      <c r="D50" s="2"/>
      <c r="E50" s="2"/>
      <c r="F50" s="2"/>
      <c r="G50" s="58">
        <f>SUM(G40/G35)</f>
        <v>0.9227850643105507</v>
      </c>
      <c r="H50" s="45"/>
      <c r="I50" s="59">
        <f>SUM(I40/I35)</f>
        <v>0.9129667402952896</v>
      </c>
    </row>
    <row r="51" spans="7:9" s="3" customFormat="1" ht="15.75" thickTop="1">
      <c r="G51" s="6"/>
      <c r="H51" s="6"/>
      <c r="I51" s="6"/>
    </row>
    <row r="52" spans="1:9" s="3" customFormat="1" ht="15">
      <c r="A52" s="72" t="s">
        <v>89</v>
      </c>
      <c r="B52" s="72"/>
      <c r="C52" s="72"/>
      <c r="D52" s="72"/>
      <c r="E52" s="72"/>
      <c r="F52" s="72"/>
      <c r="G52" s="72"/>
      <c r="H52" s="72"/>
      <c r="I52" s="72"/>
    </row>
    <row r="53" spans="1:9" s="3" customFormat="1" ht="15">
      <c r="A53" s="2"/>
      <c r="B53" s="15" t="s">
        <v>115</v>
      </c>
      <c r="C53" s="2"/>
      <c r="D53" s="2"/>
      <c r="E53" s="2"/>
      <c r="F53" s="2"/>
      <c r="G53" s="13"/>
      <c r="H53" s="13"/>
      <c r="I53" s="13"/>
    </row>
    <row r="54" spans="7:9" s="3" customFormat="1" ht="15">
      <c r="G54" s="6"/>
      <c r="H54" s="6"/>
      <c r="I54" s="6"/>
    </row>
    <row r="55" spans="7:9" s="3" customFormat="1" ht="15">
      <c r="G55" s="6"/>
      <c r="H55" s="6"/>
      <c r="I55" s="6"/>
    </row>
    <row r="56" spans="7:9" s="3" customFormat="1" ht="15">
      <c r="G56" s="6"/>
      <c r="H56" s="6"/>
      <c r="I56" s="6"/>
    </row>
    <row r="57" spans="7:9" s="3" customFormat="1" ht="15">
      <c r="G57" s="6"/>
      <c r="H57" s="6"/>
      <c r="I57" s="6"/>
    </row>
    <row r="58" spans="7:9" s="3" customFormat="1" ht="15">
      <c r="G58" s="6"/>
      <c r="H58" s="6"/>
      <c r="I58" s="6"/>
    </row>
    <row r="59" spans="7:9" s="3" customFormat="1" ht="15">
      <c r="G59" s="6"/>
      <c r="H59" s="6"/>
      <c r="I59" s="6"/>
    </row>
    <row r="60" spans="7:9" s="3" customFormat="1" ht="15">
      <c r="G60" s="6"/>
      <c r="H60" s="6"/>
      <c r="I60" s="6"/>
    </row>
    <row r="61" spans="7:9" s="3" customFormat="1" ht="15">
      <c r="G61" s="6"/>
      <c r="H61" s="6"/>
      <c r="I61" s="6"/>
    </row>
    <row r="62" spans="7:9" s="3" customFormat="1" ht="15">
      <c r="G62" s="6"/>
      <c r="H62" s="6"/>
      <c r="I62" s="6"/>
    </row>
    <row r="63" spans="7:9" s="3" customFormat="1" ht="15">
      <c r="G63" s="6"/>
      <c r="H63" s="6"/>
      <c r="I63" s="6"/>
    </row>
    <row r="64" spans="7:9" s="3" customFormat="1" ht="15">
      <c r="G64" s="6"/>
      <c r="H64" s="6"/>
      <c r="I64" s="6"/>
    </row>
    <row r="65" spans="7:9" s="3" customFormat="1" ht="15">
      <c r="G65" s="6"/>
      <c r="H65" s="6"/>
      <c r="I65" s="6"/>
    </row>
    <row r="66" spans="7:9" s="3" customFormat="1" ht="15">
      <c r="G66" s="6"/>
      <c r="H66" s="6"/>
      <c r="I66" s="6"/>
    </row>
    <row r="67" spans="7:9" s="3" customFormat="1" ht="15">
      <c r="G67" s="6"/>
      <c r="H67" s="6"/>
      <c r="I67" s="6"/>
    </row>
    <row r="68" s="3" customFormat="1" ht="15"/>
    <row r="69" s="3" customFormat="1" ht="15"/>
    <row r="70" s="3" customFormat="1" ht="15"/>
    <row r="71" s="3" customFormat="1" ht="15"/>
    <row r="72" s="3" customFormat="1" ht="15"/>
    <row r="73" s="3" customFormat="1" ht="15"/>
    <row r="74" s="3" customFormat="1" ht="15"/>
    <row r="75" s="3" customFormat="1" ht="15"/>
    <row r="76" s="3" customFormat="1" ht="15"/>
    <row r="77" s="3" customFormat="1" ht="15"/>
    <row r="78" s="3" customFormat="1" ht="15"/>
    <row r="79" s="3" customFormat="1" ht="15"/>
    <row r="80" s="3" customFormat="1" ht="15"/>
    <row r="81" s="3" customFormat="1" ht="15"/>
    <row r="82" s="3" customFormat="1" ht="15"/>
    <row r="83" s="3" customFormat="1" ht="15"/>
    <row r="84" s="3" customFormat="1" ht="15"/>
    <row r="85" s="3" customFormat="1" ht="15"/>
    <row r="86" s="3" customFormat="1" ht="15"/>
    <row r="87" s="3" customFormat="1" ht="15"/>
    <row r="88" s="3" customFormat="1" ht="15"/>
    <row r="89" s="3" customFormat="1" ht="15"/>
    <row r="90" s="3" customFormat="1" ht="15"/>
    <row r="91" s="3" customFormat="1" ht="15"/>
    <row r="92" s="3" customFormat="1" ht="15"/>
    <row r="93" s="3" customFormat="1" ht="15"/>
    <row r="94" s="3" customFormat="1" ht="15"/>
    <row r="95" s="3" customFormat="1" ht="15"/>
    <row r="96" s="3" customFormat="1" ht="15"/>
    <row r="97" s="3" customFormat="1" ht="15"/>
    <row r="98" s="3" customFormat="1" ht="15"/>
    <row r="99" s="3" customFormat="1" ht="15"/>
    <row r="100" s="3" customFormat="1" ht="15"/>
    <row r="101" s="3" customFormat="1" ht="15"/>
    <row r="102" s="3" customFormat="1" ht="15"/>
    <row r="103" s="3" customFormat="1" ht="15"/>
    <row r="104" s="3" customFormat="1" ht="15"/>
    <row r="105" s="3" customFormat="1" ht="15"/>
    <row r="106" s="3" customFormat="1" ht="15"/>
    <row r="107" s="3" customFormat="1" ht="15"/>
    <row r="108" s="3" customFormat="1" ht="15"/>
    <row r="109" s="3" customFormat="1" ht="15"/>
    <row r="110" s="3" customFormat="1" ht="15"/>
    <row r="111" s="3" customFormat="1" ht="15"/>
    <row r="112" s="3" customFormat="1" ht="15"/>
    <row r="113" s="3" customFormat="1" ht="15"/>
    <row r="114" s="3" customFormat="1" ht="15"/>
    <row r="115" s="3" customFormat="1" ht="15"/>
    <row r="116" s="3" customFormat="1" ht="15"/>
    <row r="117" s="3" customFormat="1" ht="15"/>
    <row r="118" s="3" customFormat="1" ht="15"/>
    <row r="119" s="3" customFormat="1" ht="15"/>
    <row r="120" s="3" customFormat="1" ht="15"/>
    <row r="121" s="3" customFormat="1" ht="15"/>
    <row r="122" s="3" customFormat="1" ht="15"/>
    <row r="123" s="3" customFormat="1" ht="15"/>
    <row r="124" s="3" customFormat="1" ht="15"/>
    <row r="125" s="3" customFormat="1" ht="15"/>
    <row r="126" s="3" customFormat="1" ht="15"/>
    <row r="127" s="3" customFormat="1" ht="15"/>
    <row r="128" s="3" customFormat="1" ht="15"/>
    <row r="129" s="3" customFormat="1" ht="15"/>
    <row r="130" s="3" customFormat="1" ht="15"/>
    <row r="131" s="3" customFormat="1" ht="15"/>
    <row r="132" s="3" customFormat="1" ht="15"/>
    <row r="133" s="3" customFormat="1" ht="15"/>
    <row r="134" s="3" customFormat="1" ht="15"/>
    <row r="135" s="3" customFormat="1" ht="15"/>
    <row r="136" s="3" customFormat="1" ht="15"/>
    <row r="137" s="3" customFormat="1" ht="15"/>
    <row r="138" s="3" customFormat="1" ht="15"/>
    <row r="139" s="3" customFormat="1" ht="15"/>
    <row r="140" s="3" customFormat="1" ht="15"/>
    <row r="141" s="3" customFormat="1" ht="15"/>
    <row r="142" s="3" customFormat="1" ht="15"/>
    <row r="143" s="3" customFormat="1" ht="15"/>
    <row r="144" s="3" customFormat="1" ht="15"/>
    <row r="145" s="3" customFormat="1" ht="15"/>
    <row r="146" s="3" customFormat="1" ht="15"/>
    <row r="147" s="3" customFormat="1" ht="15"/>
    <row r="148" s="3" customFormat="1" ht="15"/>
    <row r="149" s="3" customFormat="1" ht="15"/>
    <row r="150" s="3" customFormat="1" ht="15"/>
    <row r="151" s="3" customFormat="1" ht="15"/>
    <row r="152" s="3" customFormat="1" ht="15"/>
    <row r="153" s="3" customFormat="1" ht="15"/>
    <row r="154" s="3" customFormat="1" ht="15"/>
    <row r="155" s="3" customFormat="1" ht="15"/>
    <row r="156" s="3" customFormat="1" ht="15"/>
    <row r="157" s="3" customFormat="1" ht="15"/>
    <row r="158" s="3" customFormat="1" ht="15"/>
    <row r="159" s="3" customFormat="1" ht="15"/>
    <row r="160" s="3" customFormat="1" ht="15"/>
    <row r="161" s="3" customFormat="1" ht="15"/>
    <row r="162" s="3" customFormat="1" ht="15"/>
    <row r="163" s="3" customFormat="1" ht="15"/>
    <row r="164" s="3" customFormat="1" ht="15"/>
    <row r="165" s="3" customFormat="1" ht="15"/>
    <row r="166" s="3" customFormat="1" ht="15"/>
    <row r="167" s="3" customFormat="1" ht="15"/>
    <row r="168" s="3" customFormat="1" ht="15"/>
    <row r="169" s="3" customFormat="1" ht="15"/>
    <row r="170" s="3" customFormat="1" ht="15"/>
    <row r="171" s="3" customFormat="1" ht="15"/>
    <row r="172" s="3" customFormat="1" ht="15"/>
    <row r="173" s="3" customFormat="1" ht="15"/>
    <row r="174" s="3" customFormat="1" ht="15"/>
    <row r="175" s="3" customFormat="1" ht="15"/>
    <row r="176" s="3" customFormat="1" ht="15"/>
    <row r="177" s="3" customFormat="1" ht="15"/>
    <row r="178" s="3" customFormat="1" ht="15"/>
    <row r="179" s="3" customFormat="1" ht="15"/>
    <row r="180" s="3" customFormat="1" ht="15"/>
    <row r="181" s="3" customFormat="1" ht="15"/>
    <row r="182" s="3" customFormat="1" ht="15"/>
    <row r="183" s="3" customFormat="1" ht="15"/>
    <row r="184" s="3" customFormat="1" ht="15"/>
    <row r="185" s="3" customFormat="1" ht="15"/>
    <row r="186" s="3" customFormat="1" ht="15"/>
    <row r="187" s="3" customFormat="1" ht="15"/>
    <row r="188" s="3" customFormat="1" ht="15"/>
    <row r="189" s="3" customFormat="1" ht="15"/>
    <row r="190" s="3" customFormat="1" ht="15"/>
    <row r="191" s="3" customFormat="1" ht="15"/>
    <row r="192" s="3" customFormat="1" ht="15"/>
    <row r="193" s="3" customFormat="1" ht="15"/>
    <row r="194" s="3" customFormat="1" ht="15"/>
    <row r="195" s="3" customFormat="1" ht="15"/>
    <row r="196" s="3" customFormat="1" ht="15"/>
    <row r="197" s="3" customFormat="1" ht="15"/>
    <row r="198" s="3" customFormat="1" ht="15"/>
    <row r="199" s="3" customFormat="1" ht="15"/>
    <row r="200" s="3" customFormat="1" ht="15"/>
    <row r="201" s="3" customFormat="1" ht="15"/>
    <row r="202" s="3" customFormat="1" ht="15"/>
    <row r="203" s="3" customFormat="1" ht="15"/>
    <row r="204" s="3" customFormat="1" ht="15"/>
    <row r="205" s="3" customFormat="1" ht="15"/>
    <row r="206" s="3" customFormat="1" ht="15"/>
    <row r="207" s="3" customFormat="1" ht="15"/>
    <row r="208" s="3" customFormat="1" ht="15"/>
    <row r="209" s="3" customFormat="1" ht="15"/>
    <row r="210" s="3" customFormat="1" ht="15"/>
    <row r="211" s="3" customFormat="1" ht="15"/>
    <row r="212" s="3" customFormat="1" ht="15"/>
    <row r="213" s="3" customFormat="1" ht="15"/>
    <row r="214" s="3" customFormat="1" ht="15"/>
    <row r="215" s="3" customFormat="1" ht="15"/>
    <row r="216" s="3" customFormat="1" ht="15"/>
    <row r="217" s="3" customFormat="1" ht="15"/>
    <row r="218" s="3" customFormat="1" ht="15"/>
    <row r="219" s="3" customFormat="1" ht="15"/>
    <row r="220" s="3" customFormat="1" ht="15"/>
    <row r="221" s="3" customFormat="1" ht="15"/>
    <row r="222" s="3" customFormat="1" ht="15"/>
    <row r="223" s="3" customFormat="1" ht="15"/>
    <row r="224" s="3" customFormat="1" ht="15"/>
    <row r="225" s="3" customFormat="1" ht="15"/>
    <row r="226" s="3" customFormat="1" ht="15"/>
    <row r="227" s="3" customFormat="1" ht="15"/>
    <row r="228" s="3" customFormat="1" ht="15"/>
    <row r="229" s="3" customFormat="1" ht="15"/>
    <row r="230" s="3" customFormat="1" ht="15"/>
    <row r="231" s="3" customFormat="1" ht="15"/>
    <row r="232" s="3" customFormat="1" ht="15"/>
    <row r="233" s="3" customFormat="1" ht="15"/>
    <row r="234" s="3" customFormat="1" ht="15"/>
    <row r="235" s="3" customFormat="1" ht="15"/>
    <row r="236" s="3" customFormat="1" ht="15"/>
    <row r="237" s="3" customFormat="1" ht="15"/>
    <row r="238" s="3" customFormat="1" ht="15"/>
    <row r="239" s="3" customFormat="1" ht="15"/>
    <row r="240" s="3" customFormat="1" ht="15"/>
    <row r="241" s="3" customFormat="1" ht="15"/>
    <row r="242" s="3" customFormat="1" ht="15"/>
    <row r="243" s="3" customFormat="1" ht="15"/>
    <row r="244" s="3" customFormat="1" ht="15"/>
    <row r="245" s="3" customFormat="1" ht="15"/>
    <row r="246" s="3" customFormat="1" ht="15"/>
    <row r="247" s="3" customFormat="1" ht="15"/>
    <row r="248" s="3" customFormat="1" ht="15"/>
    <row r="249" s="3" customFormat="1" ht="15"/>
    <row r="250" s="3" customFormat="1" ht="15"/>
    <row r="251" s="3" customFormat="1" ht="15"/>
    <row r="252" s="3" customFormat="1" ht="15"/>
    <row r="253" s="3" customFormat="1" ht="15"/>
    <row r="254" s="3" customFormat="1" ht="15"/>
    <row r="255" s="3" customFormat="1" ht="15"/>
    <row r="256" s="3" customFormat="1" ht="15"/>
    <row r="257" s="3" customFormat="1" ht="15"/>
    <row r="258" s="3" customFormat="1" ht="15"/>
    <row r="259" s="3" customFormat="1" ht="15"/>
    <row r="260" s="3" customFormat="1" ht="15"/>
    <row r="261" s="3" customFormat="1" ht="15"/>
    <row r="262" s="3" customFormat="1" ht="15"/>
    <row r="263" s="3" customFormat="1" ht="15"/>
    <row r="264" s="3" customFormat="1" ht="15"/>
    <row r="265" s="3" customFormat="1" ht="15"/>
    <row r="266" s="3" customFormat="1" ht="15"/>
    <row r="267" s="3" customFormat="1" ht="15"/>
    <row r="268" s="3" customFormat="1" ht="15"/>
    <row r="269" s="3" customFormat="1" ht="15"/>
    <row r="270" s="3" customFormat="1" ht="15"/>
    <row r="271" s="3" customFormat="1" ht="15"/>
    <row r="272" s="3" customFormat="1" ht="15"/>
    <row r="273" s="3" customFormat="1" ht="15"/>
    <row r="274" s="3" customFormat="1" ht="15"/>
    <row r="275" s="3" customFormat="1" ht="15"/>
    <row r="276" s="3" customFormat="1" ht="15"/>
    <row r="277" s="3" customFormat="1" ht="15"/>
    <row r="278" s="3" customFormat="1" ht="15"/>
    <row r="279" s="3" customFormat="1" ht="15"/>
    <row r="280" s="3" customFormat="1" ht="15"/>
    <row r="281" s="3" customFormat="1" ht="15"/>
    <row r="282" s="3" customFormat="1" ht="15"/>
    <row r="283" s="3" customFormat="1" ht="15"/>
    <row r="284" s="3" customFormat="1" ht="15"/>
    <row r="285" s="3" customFormat="1" ht="15"/>
    <row r="286" s="3" customFormat="1" ht="15"/>
    <row r="287" s="3" customFormat="1" ht="15"/>
    <row r="288" s="3" customFormat="1" ht="15"/>
    <row r="289" s="3" customFormat="1" ht="15"/>
    <row r="290" s="3" customFormat="1" ht="15"/>
    <row r="291" s="3" customFormat="1" ht="15"/>
    <row r="292" s="3" customFormat="1" ht="15"/>
    <row r="293" s="3" customFormat="1" ht="15"/>
    <row r="294" s="3" customFormat="1" ht="15"/>
    <row r="295" s="3" customFormat="1" ht="15"/>
    <row r="296" s="3" customFormat="1" ht="15"/>
    <row r="297" s="3" customFormat="1" ht="15"/>
    <row r="298" s="3" customFormat="1" ht="15"/>
    <row r="299" s="3" customFormat="1" ht="15"/>
    <row r="300" s="3" customFormat="1" ht="15"/>
    <row r="301" s="3" customFormat="1" ht="15"/>
    <row r="302" s="3" customFormat="1" ht="15"/>
    <row r="303" s="3" customFormat="1" ht="15"/>
    <row r="304" s="3" customFormat="1" ht="15"/>
    <row r="305" s="3" customFormat="1" ht="15"/>
    <row r="306" s="3" customFormat="1" ht="15"/>
    <row r="307" s="3" customFormat="1" ht="15"/>
    <row r="308" s="3" customFormat="1" ht="15"/>
    <row r="309" s="3" customFormat="1" ht="15"/>
    <row r="310" s="3" customFormat="1" ht="15"/>
    <row r="311" s="3" customFormat="1" ht="15"/>
    <row r="312" s="3" customFormat="1" ht="15"/>
    <row r="313" s="3" customFormat="1" ht="15"/>
    <row r="314" s="3" customFormat="1" ht="15"/>
    <row r="315" s="3" customFormat="1" ht="15"/>
    <row r="316" s="3" customFormat="1" ht="15"/>
    <row r="317" s="3" customFormat="1" ht="15"/>
    <row r="318" s="3" customFormat="1" ht="15"/>
    <row r="319" s="3" customFormat="1" ht="15"/>
    <row r="320" s="3" customFormat="1" ht="15"/>
    <row r="321" s="3" customFormat="1" ht="15"/>
    <row r="322" s="3" customFormat="1" ht="15"/>
    <row r="323" s="3" customFormat="1" ht="15"/>
    <row r="324" s="3" customFormat="1" ht="15"/>
    <row r="325" s="3" customFormat="1" ht="15"/>
    <row r="326" s="3" customFormat="1" ht="15"/>
    <row r="327" s="3" customFormat="1" ht="15"/>
    <row r="328" s="3" customFormat="1" ht="15"/>
    <row r="329" s="3" customFormat="1" ht="15"/>
    <row r="330" s="3" customFormat="1" ht="15"/>
    <row r="331" s="3" customFormat="1" ht="15"/>
    <row r="332" s="3" customFormat="1" ht="15"/>
    <row r="333" s="3" customFormat="1" ht="15"/>
    <row r="334" s="3" customFormat="1" ht="15"/>
    <row r="335" s="3" customFormat="1" ht="15"/>
    <row r="336" s="3" customFormat="1" ht="15"/>
    <row r="337" s="3" customFormat="1" ht="15"/>
    <row r="338" s="3" customFormat="1" ht="15"/>
    <row r="339" s="3" customFormat="1" ht="15"/>
    <row r="340" s="3" customFormat="1" ht="15"/>
    <row r="341" s="3" customFormat="1" ht="15"/>
    <row r="342" s="3" customFormat="1" ht="15"/>
    <row r="343" s="3" customFormat="1" ht="15"/>
    <row r="344" s="3" customFormat="1" ht="15"/>
    <row r="345" s="3" customFormat="1" ht="15"/>
    <row r="346" s="3" customFormat="1" ht="15"/>
    <row r="347" s="3" customFormat="1" ht="15"/>
    <row r="348" s="3" customFormat="1" ht="15"/>
    <row r="349" s="3" customFormat="1" ht="15"/>
    <row r="350" s="3" customFormat="1" ht="15"/>
    <row r="351" s="3" customFormat="1" ht="15"/>
    <row r="352" s="3" customFormat="1" ht="15"/>
    <row r="353" s="3" customFormat="1" ht="15"/>
    <row r="354" s="3" customFormat="1" ht="15"/>
    <row r="355" s="3" customFormat="1" ht="15"/>
    <row r="356" s="3" customFormat="1" ht="15"/>
    <row r="357" s="3" customFormat="1" ht="15"/>
    <row r="358" s="3" customFormat="1" ht="15"/>
    <row r="359" s="3" customFormat="1" ht="15"/>
    <row r="360" s="3" customFormat="1" ht="15"/>
    <row r="361" s="3" customFormat="1" ht="15"/>
    <row r="362" s="3" customFormat="1" ht="15"/>
    <row r="363" s="3" customFormat="1" ht="15"/>
    <row r="364" s="3" customFormat="1" ht="15"/>
    <row r="365" s="3" customFormat="1" ht="15"/>
    <row r="366" s="3" customFormat="1" ht="15"/>
    <row r="367" s="3" customFormat="1" ht="15"/>
    <row r="368" s="3" customFormat="1" ht="15"/>
    <row r="369" s="3" customFormat="1" ht="15"/>
    <row r="370" s="3" customFormat="1" ht="15"/>
    <row r="371" s="3" customFormat="1" ht="15"/>
    <row r="372" s="3" customFormat="1" ht="15"/>
    <row r="373" s="3" customFormat="1" ht="15"/>
    <row r="374" s="3" customFormat="1" ht="15"/>
    <row r="375" s="3" customFormat="1" ht="15"/>
    <row r="376" s="3" customFormat="1" ht="15"/>
    <row r="377" s="3" customFormat="1" ht="15"/>
    <row r="378" s="3" customFormat="1" ht="15"/>
    <row r="379" s="3" customFormat="1" ht="15"/>
    <row r="380" s="3" customFormat="1" ht="15"/>
    <row r="381" s="3" customFormat="1" ht="15"/>
    <row r="382" s="3" customFormat="1" ht="15"/>
    <row r="383" s="3" customFormat="1" ht="15"/>
    <row r="384" s="3" customFormat="1" ht="15"/>
    <row r="385" s="3" customFormat="1" ht="15"/>
    <row r="386" s="3" customFormat="1" ht="15"/>
    <row r="387" s="3" customFormat="1" ht="15"/>
    <row r="388" s="3" customFormat="1" ht="15"/>
    <row r="389" s="3" customFormat="1" ht="15"/>
    <row r="390" s="3" customFormat="1" ht="15"/>
    <row r="391" s="3" customFormat="1" ht="15"/>
    <row r="392" s="3" customFormat="1" ht="15"/>
    <row r="393" s="3" customFormat="1" ht="15"/>
    <row r="394" s="3" customFormat="1" ht="15"/>
    <row r="395" s="3" customFormat="1" ht="15"/>
    <row r="396" s="3" customFormat="1" ht="15"/>
    <row r="397" s="3" customFormat="1" ht="15"/>
    <row r="398" s="3" customFormat="1" ht="15"/>
    <row r="399" s="3" customFormat="1" ht="15"/>
    <row r="400" s="3" customFormat="1" ht="15"/>
    <row r="401" s="3" customFormat="1" ht="15"/>
    <row r="402" s="3" customFormat="1" ht="15"/>
    <row r="403" s="3" customFormat="1" ht="15"/>
    <row r="404" s="3" customFormat="1" ht="15"/>
    <row r="405" s="3" customFormat="1" ht="15"/>
    <row r="406" s="3" customFormat="1" ht="15"/>
    <row r="407" s="3" customFormat="1" ht="15"/>
    <row r="408" s="3" customFormat="1" ht="15"/>
    <row r="409" s="3" customFormat="1" ht="15"/>
    <row r="410" s="3" customFormat="1" ht="15"/>
    <row r="411" s="3" customFormat="1" ht="15"/>
    <row r="412" s="3" customFormat="1" ht="15"/>
    <row r="413" s="3" customFormat="1" ht="15"/>
    <row r="414" s="3" customFormat="1" ht="15"/>
    <row r="415" s="3" customFormat="1" ht="15"/>
    <row r="416" s="3" customFormat="1" ht="15"/>
    <row r="417" s="3" customFormat="1" ht="15"/>
    <row r="418" s="3" customFormat="1" ht="15"/>
    <row r="419" s="3" customFormat="1" ht="15"/>
    <row r="420" s="3" customFormat="1" ht="15"/>
    <row r="421" s="3" customFormat="1" ht="15"/>
    <row r="422" s="3" customFormat="1" ht="15"/>
    <row r="423" s="3" customFormat="1" ht="15"/>
    <row r="424" s="3" customFormat="1" ht="15"/>
    <row r="425" s="3" customFormat="1" ht="15"/>
    <row r="426" s="3" customFormat="1" ht="15"/>
    <row r="427" s="3" customFormat="1" ht="15"/>
    <row r="428" s="3" customFormat="1" ht="15"/>
    <row r="429" s="3" customFormat="1" ht="15"/>
    <row r="430" s="3" customFormat="1" ht="15"/>
    <row r="431" s="3" customFormat="1" ht="15"/>
    <row r="432" s="3" customFormat="1" ht="15"/>
    <row r="433" s="3" customFormat="1" ht="15"/>
    <row r="434" s="3" customFormat="1" ht="15"/>
    <row r="435" s="3" customFormat="1" ht="15"/>
    <row r="436" s="3" customFormat="1" ht="15"/>
    <row r="437" s="3" customFormat="1" ht="15"/>
    <row r="438" s="3" customFormat="1" ht="15"/>
    <row r="439" s="3" customFormat="1" ht="15"/>
    <row r="440" s="3" customFormat="1" ht="15"/>
    <row r="441" s="3" customFormat="1" ht="15"/>
    <row r="442" s="3" customFormat="1" ht="15"/>
    <row r="443" s="3" customFormat="1" ht="15"/>
    <row r="444" s="3" customFormat="1" ht="15"/>
    <row r="445" s="3" customFormat="1" ht="15"/>
    <row r="446" s="3" customFormat="1" ht="15"/>
    <row r="447" s="3" customFormat="1" ht="15"/>
    <row r="448" s="3" customFormat="1" ht="15"/>
    <row r="449" s="3" customFormat="1" ht="15"/>
    <row r="450" s="3" customFormat="1" ht="15"/>
    <row r="451" s="3" customFormat="1" ht="15"/>
    <row r="452" s="3" customFormat="1" ht="15"/>
    <row r="453" s="3" customFormat="1" ht="15"/>
    <row r="454" s="3" customFormat="1" ht="15"/>
    <row r="455" s="3" customFormat="1" ht="15"/>
    <row r="456" s="3" customFormat="1" ht="15"/>
    <row r="457" s="3" customFormat="1" ht="15"/>
    <row r="458" s="3" customFormat="1" ht="15"/>
    <row r="459" s="3" customFormat="1" ht="15"/>
    <row r="460" s="3" customFormat="1" ht="15"/>
    <row r="461" s="3" customFormat="1" ht="15"/>
    <row r="462" s="3" customFormat="1" ht="15"/>
    <row r="463" s="3" customFormat="1" ht="15"/>
    <row r="464" s="3" customFormat="1" ht="15"/>
    <row r="465" s="3" customFormat="1" ht="15"/>
    <row r="466" s="3" customFormat="1" ht="15"/>
    <row r="467" s="3" customFormat="1" ht="15"/>
    <row r="468" s="3" customFormat="1" ht="15"/>
    <row r="469" s="3" customFormat="1" ht="15"/>
    <row r="470" s="3" customFormat="1" ht="15"/>
    <row r="471" s="3" customFormat="1" ht="15"/>
    <row r="472" s="3" customFormat="1" ht="15"/>
    <row r="473" s="3" customFormat="1" ht="15"/>
    <row r="474" s="3" customFormat="1" ht="15"/>
    <row r="475" s="3" customFormat="1" ht="15"/>
    <row r="476" s="3" customFormat="1" ht="15"/>
    <row r="477" s="3" customFormat="1" ht="15"/>
    <row r="478" s="3" customFormat="1" ht="15"/>
    <row r="479" s="3" customFormat="1" ht="15"/>
    <row r="480" s="3" customFormat="1" ht="15"/>
    <row r="481" s="3" customFormat="1" ht="15"/>
    <row r="482" s="3" customFormat="1" ht="15"/>
    <row r="483" s="3" customFormat="1" ht="15"/>
    <row r="484" s="3" customFormat="1" ht="15"/>
    <row r="485" s="3" customFormat="1" ht="15"/>
    <row r="486" s="3" customFormat="1" ht="15"/>
    <row r="487" s="3" customFormat="1" ht="15"/>
    <row r="488" s="3" customFormat="1" ht="15"/>
    <row r="489" s="3" customFormat="1" ht="15"/>
    <row r="490" s="3" customFormat="1" ht="15"/>
    <row r="491" s="3" customFormat="1" ht="15"/>
    <row r="492" s="3" customFormat="1" ht="15"/>
    <row r="493" s="3" customFormat="1" ht="15"/>
    <row r="494" s="3" customFormat="1" ht="15"/>
    <row r="495" s="3" customFormat="1" ht="15"/>
    <row r="496" s="3" customFormat="1" ht="15"/>
    <row r="497" s="3" customFormat="1" ht="15"/>
    <row r="498" s="3" customFormat="1" ht="15"/>
    <row r="499" s="3" customFormat="1" ht="15"/>
    <row r="500" s="3" customFormat="1" ht="15"/>
    <row r="501" s="3" customFormat="1" ht="15"/>
    <row r="502" s="3" customFormat="1" ht="15"/>
    <row r="503" s="3" customFormat="1" ht="15"/>
    <row r="504" s="3" customFormat="1" ht="15"/>
    <row r="505" s="3" customFormat="1" ht="15"/>
    <row r="506" s="3" customFormat="1" ht="15"/>
    <row r="507" s="3" customFormat="1" ht="15"/>
    <row r="508" s="3" customFormat="1" ht="15"/>
    <row r="509" s="3" customFormat="1" ht="15"/>
    <row r="510" s="3" customFormat="1" ht="15"/>
    <row r="511" s="3" customFormat="1" ht="15"/>
    <row r="512" s="3" customFormat="1" ht="15"/>
    <row r="513" s="3" customFormat="1" ht="15"/>
    <row r="514" s="3" customFormat="1" ht="15"/>
    <row r="515" s="3" customFormat="1" ht="15"/>
    <row r="516" s="3" customFormat="1" ht="15"/>
    <row r="517" s="3" customFormat="1" ht="15"/>
    <row r="518" s="3" customFormat="1" ht="15"/>
    <row r="519" s="3" customFormat="1" ht="15"/>
    <row r="520" s="3" customFormat="1" ht="15"/>
    <row r="521" s="3" customFormat="1" ht="15"/>
    <row r="522" s="3" customFormat="1" ht="15"/>
    <row r="523" s="3" customFormat="1" ht="15"/>
    <row r="524" s="3" customFormat="1" ht="15"/>
    <row r="525" s="3" customFormat="1" ht="15"/>
    <row r="526" s="3" customFormat="1" ht="15"/>
    <row r="527" s="3" customFormat="1" ht="15"/>
    <row r="528" s="3" customFormat="1" ht="15"/>
    <row r="529" s="3" customFormat="1" ht="15"/>
    <row r="530" s="3" customFormat="1" ht="15"/>
    <row r="531" s="3" customFormat="1" ht="15"/>
    <row r="532" s="3" customFormat="1" ht="15"/>
    <row r="533" s="3" customFormat="1" ht="15"/>
    <row r="534" s="3" customFormat="1" ht="15"/>
    <row r="535" s="3" customFormat="1" ht="15"/>
    <row r="536" s="3" customFormat="1" ht="15"/>
    <row r="537" s="3" customFormat="1" ht="15"/>
    <row r="538" s="3" customFormat="1" ht="15"/>
    <row r="539" s="3" customFormat="1" ht="15"/>
    <row r="540" s="3" customFormat="1" ht="15"/>
    <row r="541" s="3" customFormat="1" ht="15"/>
    <row r="542" s="3" customFormat="1" ht="15"/>
    <row r="543" s="3" customFormat="1" ht="15"/>
    <row r="544" s="3" customFormat="1" ht="15"/>
    <row r="545" s="3" customFormat="1" ht="15"/>
    <row r="546" s="3" customFormat="1" ht="15"/>
    <row r="547" s="3" customFormat="1" ht="15"/>
  </sheetData>
  <mergeCells count="1">
    <mergeCell ref="A52:I52"/>
  </mergeCells>
  <printOptions horizontalCentered="1"/>
  <pageMargins left="0.35433070866141736" right="0.35433070866141736" top="0.5905511811023623" bottom="0.3937007874015748" header="0.31496062992125984" footer="0.3149606299212598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9"/>
  <sheetViews>
    <sheetView workbookViewId="0" topLeftCell="A17">
      <selection activeCell="B29" sqref="B29"/>
    </sheetView>
  </sheetViews>
  <sheetFormatPr defaultColWidth="9.140625" defaultRowHeight="12.75"/>
  <cols>
    <col min="1" max="1" width="2.8515625" style="2" customWidth="1"/>
    <col min="2" max="2" width="12.28125" style="2" customWidth="1"/>
    <col min="3" max="3" width="10.00390625" style="2" customWidth="1"/>
    <col min="4" max="4" width="6.57421875" style="2" customWidth="1"/>
    <col min="5" max="5" width="9.7109375" style="2" customWidth="1"/>
    <col min="6" max="6" width="1.1484375" style="2" customWidth="1"/>
    <col min="7" max="7" width="8.421875" style="2" customWidth="1"/>
    <col min="8" max="8" width="0.9921875" style="2" customWidth="1"/>
    <col min="9" max="9" width="9.140625" style="2" customWidth="1"/>
    <col min="10" max="10" width="1.1484375" style="2" customWidth="1"/>
    <col min="11" max="11" width="10.00390625" style="2" customWidth="1"/>
    <col min="12" max="12" width="0.9921875" style="2" customWidth="1"/>
    <col min="13" max="13" width="11.00390625" style="2" customWidth="1"/>
    <col min="14" max="16384" width="9.140625" style="2" customWidth="1"/>
  </cols>
  <sheetData>
    <row r="1" ht="18.75">
      <c r="A1" s="5" t="s">
        <v>7</v>
      </c>
    </row>
    <row r="2" ht="9" customHeight="1">
      <c r="A2" s="4"/>
    </row>
    <row r="3" spans="1:13" ht="14.25">
      <c r="A3" s="30" t="str">
        <f>'P&amp;L'!A3</f>
        <v>Quarterly Report for the 1st financial quarter ended 31 March 2004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5" ht="14.25">
      <c r="A5" s="1" t="s">
        <v>53</v>
      </c>
    </row>
    <row r="6" ht="15">
      <c r="A6" s="3" t="s">
        <v>117</v>
      </c>
    </row>
    <row r="7" ht="15">
      <c r="B7" s="3"/>
    </row>
    <row r="8" spans="2:13" ht="15">
      <c r="B8" s="3"/>
      <c r="E8" s="49" t="s">
        <v>62</v>
      </c>
      <c r="F8" s="11"/>
      <c r="G8" s="73" t="s">
        <v>55</v>
      </c>
      <c r="H8" s="73"/>
      <c r="I8" s="73"/>
      <c r="J8" s="11"/>
      <c r="K8" s="49" t="s">
        <v>59</v>
      </c>
      <c r="L8" s="14"/>
      <c r="M8" s="36" t="s">
        <v>66</v>
      </c>
    </row>
    <row r="9" spans="5:13" ht="12.75">
      <c r="E9" s="14" t="s">
        <v>63</v>
      </c>
      <c r="F9" s="11"/>
      <c r="G9" s="25"/>
      <c r="H9" s="25"/>
      <c r="I9" s="14" t="s">
        <v>56</v>
      </c>
      <c r="J9" s="11"/>
      <c r="K9" s="25"/>
      <c r="L9" s="25"/>
      <c r="M9" s="22"/>
    </row>
    <row r="10" spans="5:13" ht="12.75">
      <c r="E10" s="14" t="s">
        <v>64</v>
      </c>
      <c r="F10" s="12"/>
      <c r="G10" s="14" t="s">
        <v>69</v>
      </c>
      <c r="H10" s="14"/>
      <c r="I10" s="14" t="s">
        <v>57</v>
      </c>
      <c r="J10" s="11"/>
      <c r="K10" s="14" t="s">
        <v>60</v>
      </c>
      <c r="L10" s="14"/>
      <c r="M10" s="22" t="s">
        <v>71</v>
      </c>
    </row>
    <row r="11" spans="5:13" ht="12.75">
      <c r="E11" s="10" t="s">
        <v>65</v>
      </c>
      <c r="F11" s="12"/>
      <c r="G11" s="10" t="s">
        <v>70</v>
      </c>
      <c r="H11" s="14"/>
      <c r="I11" s="10" t="s">
        <v>58</v>
      </c>
      <c r="J11" s="11"/>
      <c r="K11" s="10" t="s">
        <v>61</v>
      </c>
      <c r="L11" s="14"/>
      <c r="M11" s="9" t="s">
        <v>72</v>
      </c>
    </row>
    <row r="12" spans="5:13" ht="12.75">
      <c r="E12" s="21" t="s">
        <v>2</v>
      </c>
      <c r="F12" s="8"/>
      <c r="G12" s="21" t="s">
        <v>2</v>
      </c>
      <c r="H12" s="21"/>
      <c r="I12" s="21" t="s">
        <v>2</v>
      </c>
      <c r="J12" s="8"/>
      <c r="K12" s="21" t="s">
        <v>2</v>
      </c>
      <c r="L12" s="21"/>
      <c r="M12" s="21" t="s">
        <v>2</v>
      </c>
    </row>
    <row r="13" spans="2:13" ht="12.75">
      <c r="B13" s="50" t="s">
        <v>73</v>
      </c>
      <c r="E13" s="21"/>
      <c r="F13" s="8"/>
      <c r="G13" s="21"/>
      <c r="H13" s="21"/>
      <c r="I13" s="21"/>
      <c r="J13" s="8"/>
      <c r="K13" s="21"/>
      <c r="L13" s="21"/>
      <c r="M13" s="22"/>
    </row>
    <row r="14" spans="2:16" ht="12.75">
      <c r="B14" s="2" t="s">
        <v>118</v>
      </c>
      <c r="E14" s="24">
        <v>189238</v>
      </c>
      <c r="F14" s="13"/>
      <c r="G14" s="24">
        <v>-109629</v>
      </c>
      <c r="H14" s="24"/>
      <c r="I14" s="24">
        <v>31293</v>
      </c>
      <c r="J14" s="13"/>
      <c r="K14" s="24">
        <v>61866</v>
      </c>
      <c r="L14" s="24"/>
      <c r="M14" s="55">
        <f>SUM(E14:K14)</f>
        <v>172768</v>
      </c>
      <c r="N14" s="13"/>
      <c r="O14" s="13"/>
      <c r="P14" s="13"/>
    </row>
    <row r="15" spans="2:16" ht="12.75">
      <c r="B15" s="2" t="s">
        <v>54</v>
      </c>
      <c r="E15" s="24"/>
      <c r="F15" s="13"/>
      <c r="G15" s="24"/>
      <c r="H15" s="24"/>
      <c r="I15" s="24"/>
      <c r="J15" s="13"/>
      <c r="K15" s="24"/>
      <c r="L15" s="24"/>
      <c r="M15" s="55"/>
      <c r="N15" s="13"/>
      <c r="O15" s="13"/>
      <c r="P15" s="13"/>
    </row>
    <row r="16" spans="2:16" ht="12.75">
      <c r="B16" s="2" t="s">
        <v>123</v>
      </c>
      <c r="E16" s="24"/>
      <c r="F16" s="13"/>
      <c r="G16" s="24"/>
      <c r="H16" s="24"/>
      <c r="I16" s="24">
        <v>-205</v>
      </c>
      <c r="J16" s="13"/>
      <c r="K16" s="24"/>
      <c r="L16" s="24"/>
      <c r="M16" s="55">
        <f>SUM(E16:K16)</f>
        <v>-205</v>
      </c>
      <c r="N16" s="13"/>
      <c r="O16" s="13"/>
      <c r="P16" s="13"/>
    </row>
    <row r="17" spans="2:16" ht="12.75">
      <c r="B17" s="2" t="s">
        <v>74</v>
      </c>
      <c r="E17" s="26">
        <v>0</v>
      </c>
      <c r="F17" s="13"/>
      <c r="G17" s="26">
        <v>0</v>
      </c>
      <c r="H17" s="26"/>
      <c r="I17" s="26">
        <v>0</v>
      </c>
      <c r="J17" s="13"/>
      <c r="K17" s="55">
        <f>'P&amp;L'!I36</f>
        <v>2063</v>
      </c>
      <c r="L17" s="24"/>
      <c r="M17" s="55">
        <f>SUM(E17:K17)</f>
        <v>2063</v>
      </c>
      <c r="N17" s="13"/>
      <c r="O17" s="13"/>
      <c r="P17" s="13"/>
    </row>
    <row r="18" spans="5:16" ht="12.75">
      <c r="E18" s="24"/>
      <c r="F18" s="13"/>
      <c r="G18" s="24"/>
      <c r="H18" s="24"/>
      <c r="I18" s="24"/>
      <c r="J18" s="13"/>
      <c r="K18" s="24"/>
      <c r="L18" s="24"/>
      <c r="M18" s="55"/>
      <c r="N18" s="13"/>
      <c r="O18" s="13"/>
      <c r="P18" s="13"/>
    </row>
    <row r="19" spans="2:16" ht="13.5" thickBot="1">
      <c r="B19" s="15" t="s">
        <v>119</v>
      </c>
      <c r="E19" s="62">
        <f>SUM(E14:E18)</f>
        <v>189238</v>
      </c>
      <c r="F19" s="65"/>
      <c r="G19" s="62">
        <f>SUM(G14:G18)</f>
        <v>-109629</v>
      </c>
      <c r="H19" s="54"/>
      <c r="I19" s="62">
        <f>SUM(I14:I18)</f>
        <v>31088</v>
      </c>
      <c r="J19" s="65"/>
      <c r="K19" s="62">
        <f>SUM(K14:K18)</f>
        <v>63929</v>
      </c>
      <c r="L19" s="54"/>
      <c r="M19" s="62">
        <f>SUM(M14:M18)</f>
        <v>174626</v>
      </c>
      <c r="N19" s="13"/>
      <c r="O19" s="13"/>
      <c r="P19" s="13"/>
    </row>
    <row r="20" spans="5:16" ht="13.5" thickTop="1"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</row>
    <row r="21" spans="5:16" ht="12.75"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</row>
    <row r="22" spans="5:16" ht="12.75"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</row>
    <row r="23" spans="2:16" ht="12.75">
      <c r="B23" s="23" t="s">
        <v>98</v>
      </c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</row>
    <row r="24" spans="2:16" ht="12.75">
      <c r="B24" s="2" t="s">
        <v>120</v>
      </c>
      <c r="E24" s="24">
        <v>189238</v>
      </c>
      <c r="F24" s="24"/>
      <c r="G24" s="24">
        <v>-109629</v>
      </c>
      <c r="H24" s="24"/>
      <c r="I24" s="24">
        <v>32783</v>
      </c>
      <c r="J24" s="24"/>
      <c r="K24" s="24">
        <v>57409</v>
      </c>
      <c r="L24" s="24"/>
      <c r="M24" s="55">
        <f>SUM(E24:K24)</f>
        <v>169801</v>
      </c>
      <c r="N24" s="24"/>
      <c r="O24" s="13"/>
      <c r="P24" s="13"/>
    </row>
    <row r="25" spans="2:16" ht="12.75">
      <c r="B25" s="2" t="s">
        <v>54</v>
      </c>
      <c r="E25" s="24"/>
      <c r="F25" s="24"/>
      <c r="G25" s="24"/>
      <c r="H25" s="24"/>
      <c r="I25" s="24"/>
      <c r="J25" s="24"/>
      <c r="K25" s="24"/>
      <c r="L25" s="24"/>
      <c r="M25" s="55"/>
      <c r="N25" s="24"/>
      <c r="O25" s="13"/>
      <c r="P25" s="13"/>
    </row>
    <row r="26" spans="2:16" ht="12.75">
      <c r="B26" s="2" t="s">
        <v>74</v>
      </c>
      <c r="E26" s="26">
        <v>0</v>
      </c>
      <c r="F26" s="24"/>
      <c r="G26" s="26">
        <v>0</v>
      </c>
      <c r="H26" s="26"/>
      <c r="I26" s="26">
        <v>0</v>
      </c>
      <c r="J26" s="24"/>
      <c r="K26" s="55">
        <f>'P&amp;L'!K36</f>
        <v>416</v>
      </c>
      <c r="L26" s="24"/>
      <c r="M26" s="55">
        <f>SUM(E26:K26)</f>
        <v>416</v>
      </c>
      <c r="N26" s="24"/>
      <c r="O26" s="13"/>
      <c r="P26" s="13"/>
    </row>
    <row r="27" spans="5:16" ht="12.75">
      <c r="E27" s="24"/>
      <c r="F27" s="24"/>
      <c r="G27" s="24"/>
      <c r="H27" s="24"/>
      <c r="I27" s="24"/>
      <c r="J27" s="24"/>
      <c r="K27" s="24"/>
      <c r="L27" s="24"/>
      <c r="M27" s="55"/>
      <c r="N27" s="24"/>
      <c r="O27" s="13"/>
      <c r="P27" s="13"/>
    </row>
    <row r="28" spans="2:16" ht="13.5" thickBot="1">
      <c r="B28" s="2" t="s">
        <v>121</v>
      </c>
      <c r="E28" s="63">
        <f>SUM(E24:E27)</f>
        <v>189238</v>
      </c>
      <c r="F28" s="64"/>
      <c r="G28" s="63">
        <f>SUM(G24:G27)</f>
        <v>-109629</v>
      </c>
      <c r="H28" s="63"/>
      <c r="I28" s="63">
        <f>SUM(I24:I27)</f>
        <v>32783</v>
      </c>
      <c r="J28" s="64"/>
      <c r="K28" s="63">
        <f>SUM(K24:K27)</f>
        <v>57825</v>
      </c>
      <c r="L28" s="64"/>
      <c r="M28" s="63">
        <f>SUM(M24:M27)</f>
        <v>170217</v>
      </c>
      <c r="N28" s="13"/>
      <c r="O28" s="13"/>
      <c r="P28" s="13"/>
    </row>
    <row r="29" spans="5:16" ht="13.5" thickTop="1"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</row>
    <row r="30" spans="5:16" ht="12.75"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</row>
    <row r="31" spans="5:16" ht="12.75"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</row>
    <row r="32" spans="5:16" ht="12.75"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</row>
    <row r="33" spans="2:16" ht="12.75">
      <c r="B33" s="71" t="s">
        <v>91</v>
      </c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13"/>
      <c r="O33" s="13"/>
      <c r="P33" s="13"/>
    </row>
    <row r="34" spans="2:16" ht="12.75">
      <c r="B34" s="15" t="s">
        <v>115</v>
      </c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</row>
    <row r="35" spans="5:16" ht="12.75"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</row>
    <row r="36" spans="5:16" ht="12.75"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</row>
    <row r="37" spans="5:16" ht="12.75"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</row>
    <row r="38" spans="5:16" ht="12.75"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</row>
    <row r="39" spans="5:16" ht="12.75"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</row>
  </sheetData>
  <mergeCells count="2">
    <mergeCell ref="G8:I8"/>
    <mergeCell ref="B33:M3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2"/>
  <sheetViews>
    <sheetView tabSelected="1" zoomScale="75" zoomScaleNormal="75" workbookViewId="0" topLeftCell="A26">
      <selection activeCell="L47" sqref="L47"/>
    </sheetView>
  </sheetViews>
  <sheetFormatPr defaultColWidth="9.140625" defaultRowHeight="12.75"/>
  <cols>
    <col min="1" max="1" width="4.8515625" style="2" customWidth="1"/>
    <col min="2" max="2" width="9.140625" style="2" customWidth="1"/>
    <col min="3" max="3" width="12.00390625" style="2" customWidth="1"/>
    <col min="4" max="4" width="9.140625" style="2" customWidth="1"/>
    <col min="5" max="5" width="10.00390625" style="2" customWidth="1"/>
    <col min="6" max="7" width="5.421875" style="2" customWidth="1"/>
    <col min="8" max="8" width="8.57421875" style="2" customWidth="1"/>
    <col min="9" max="9" width="0.9921875" style="2" customWidth="1"/>
    <col min="10" max="10" width="12.57421875" style="13" customWidth="1"/>
    <col min="11" max="11" width="1.57421875" style="2" customWidth="1"/>
    <col min="12" max="12" width="12.57421875" style="2" customWidth="1"/>
    <col min="13" max="16384" width="9.140625" style="2" customWidth="1"/>
  </cols>
  <sheetData>
    <row r="1" ht="18.75">
      <c r="A1" s="5" t="s">
        <v>7</v>
      </c>
    </row>
    <row r="2" ht="9" customHeight="1">
      <c r="A2" s="4"/>
    </row>
    <row r="3" spans="1:10" ht="14.25">
      <c r="A3" s="30" t="str">
        <f>'P&amp;L'!A3</f>
        <v>Quarterly Report for the 1st financial quarter ended 31 March 2004</v>
      </c>
      <c r="B3" s="28"/>
      <c r="C3" s="28"/>
      <c r="D3" s="28"/>
      <c r="E3" s="28"/>
      <c r="F3" s="28"/>
      <c r="G3" s="28"/>
      <c r="H3" s="28"/>
      <c r="I3" s="28"/>
      <c r="J3" s="39"/>
    </row>
    <row r="5" ht="14.25">
      <c r="A5" s="1" t="s">
        <v>33</v>
      </c>
    </row>
    <row r="6" ht="12.75">
      <c r="A6" s="2" t="s">
        <v>117</v>
      </c>
    </row>
    <row r="7" spans="10:12" ht="12.75">
      <c r="J7" s="72" t="s">
        <v>112</v>
      </c>
      <c r="K7" s="72"/>
      <c r="L7" s="72"/>
    </row>
    <row r="8" spans="10:12" ht="12.75">
      <c r="J8" s="70" t="s">
        <v>0</v>
      </c>
      <c r="K8" s="70"/>
      <c r="L8" s="70"/>
    </row>
    <row r="9" spans="9:12" ht="12.75">
      <c r="I9" s="32"/>
      <c r="J9" s="37">
        <v>38077</v>
      </c>
      <c r="L9" s="37">
        <v>37711</v>
      </c>
    </row>
    <row r="10" spans="9:12" ht="12.75">
      <c r="I10" s="31"/>
      <c r="J10" s="31" t="s">
        <v>2</v>
      </c>
      <c r="L10" s="31" t="s">
        <v>2</v>
      </c>
    </row>
    <row r="11" spans="1:10" ht="12.75">
      <c r="A11" s="52" t="s">
        <v>38</v>
      </c>
      <c r="J11" s="2"/>
    </row>
    <row r="12" ht="8.25" customHeight="1">
      <c r="J12" s="2"/>
    </row>
    <row r="13" spans="1:12" ht="12.75">
      <c r="A13" s="15" t="s">
        <v>87</v>
      </c>
      <c r="I13" s="53"/>
      <c r="J13" s="53">
        <v>2780</v>
      </c>
      <c r="L13" s="53">
        <v>627</v>
      </c>
    </row>
    <row r="14" spans="9:12" ht="8.25" customHeight="1">
      <c r="I14" s="53"/>
      <c r="J14" s="53"/>
      <c r="L14" s="53"/>
    </row>
    <row r="15" spans="1:12" ht="12.75">
      <c r="A15" s="2" t="s">
        <v>34</v>
      </c>
      <c r="I15" s="53"/>
      <c r="J15" s="53"/>
      <c r="L15" s="53"/>
    </row>
    <row r="16" spans="1:12" ht="12.75">
      <c r="A16" s="2" t="s">
        <v>35</v>
      </c>
      <c r="I16" s="53"/>
      <c r="J16" s="53">
        <v>1377</v>
      </c>
      <c r="L16" s="53">
        <v>1598</v>
      </c>
    </row>
    <row r="17" spans="1:12" ht="12.75">
      <c r="A17" s="2" t="s">
        <v>36</v>
      </c>
      <c r="I17" s="53"/>
      <c r="J17" s="53">
        <v>40</v>
      </c>
      <c r="L17" s="53">
        <v>105</v>
      </c>
    </row>
    <row r="18" spans="9:12" ht="9" customHeight="1">
      <c r="I18" s="42"/>
      <c r="J18" s="43"/>
      <c r="L18" s="43"/>
    </row>
    <row r="19" spans="1:12" ht="12.75">
      <c r="A19" s="2" t="s">
        <v>37</v>
      </c>
      <c r="I19" s="24"/>
      <c r="J19" s="65">
        <f>SUM(J13:J18)</f>
        <v>4197</v>
      </c>
      <c r="L19" s="65">
        <f>SUM(L13:L18)</f>
        <v>2330</v>
      </c>
    </row>
    <row r="20" spans="9:12" ht="9.75" customHeight="1">
      <c r="I20" s="53"/>
      <c r="J20" s="53"/>
      <c r="L20" s="53"/>
    </row>
    <row r="21" spans="1:12" ht="12.75">
      <c r="A21" s="2" t="s">
        <v>39</v>
      </c>
      <c r="I21" s="53"/>
      <c r="J21" s="53">
        <v>-24019</v>
      </c>
      <c r="L21" s="53">
        <v>-6334</v>
      </c>
    </row>
    <row r="22" spans="1:12" ht="12.75">
      <c r="A22" s="2" t="s">
        <v>97</v>
      </c>
      <c r="I22" s="53"/>
      <c r="J22" s="53">
        <v>18622</v>
      </c>
      <c r="L22" s="53">
        <v>-536</v>
      </c>
    </row>
    <row r="23" spans="9:12" ht="9" customHeight="1">
      <c r="I23" s="42"/>
      <c r="J23" s="43"/>
      <c r="L23" s="43"/>
    </row>
    <row r="24" spans="1:12" ht="12.75">
      <c r="A24" s="15" t="s">
        <v>85</v>
      </c>
      <c r="I24" s="42"/>
      <c r="J24" s="65">
        <f>SUM(J19:J23)</f>
        <v>-1200</v>
      </c>
      <c r="L24" s="65">
        <f>SUM(L19:L23)</f>
        <v>-4540</v>
      </c>
    </row>
    <row r="25" spans="1:12" ht="12.75">
      <c r="A25" s="2" t="s">
        <v>93</v>
      </c>
      <c r="I25" s="53"/>
      <c r="J25" s="53">
        <v>-1128</v>
      </c>
      <c r="L25" s="53">
        <v>-1053</v>
      </c>
    </row>
    <row r="26" spans="1:12" ht="12.75">
      <c r="A26" s="2" t="s">
        <v>86</v>
      </c>
      <c r="I26" s="53"/>
      <c r="J26" s="53">
        <v>0</v>
      </c>
      <c r="L26" s="53">
        <v>0</v>
      </c>
    </row>
    <row r="27" spans="1:12" ht="12.75">
      <c r="A27" s="2" t="s">
        <v>84</v>
      </c>
      <c r="I27" s="53"/>
      <c r="J27" s="53">
        <v>26</v>
      </c>
      <c r="L27" s="53">
        <v>33</v>
      </c>
    </row>
    <row r="28" spans="9:12" ht="7.5" customHeight="1">
      <c r="I28" s="42"/>
      <c r="J28" s="43"/>
      <c r="L28" s="43"/>
    </row>
    <row r="29" spans="1:12" ht="12.75">
      <c r="A29" s="15" t="s">
        <v>94</v>
      </c>
      <c r="I29" s="42"/>
      <c r="J29" s="66">
        <f>SUM(J24:J28)</f>
        <v>-2302</v>
      </c>
      <c r="L29" s="66">
        <f>SUM(L24:L28)</f>
        <v>-5560</v>
      </c>
    </row>
    <row r="30" spans="9:12" ht="9.75" customHeight="1">
      <c r="I30" s="53"/>
      <c r="J30" s="53"/>
      <c r="L30" s="53"/>
    </row>
    <row r="31" spans="1:12" ht="12.75">
      <c r="A31" s="52" t="s">
        <v>40</v>
      </c>
      <c r="I31" s="53"/>
      <c r="J31" s="53"/>
      <c r="L31" s="53"/>
    </row>
    <row r="32" spans="9:12" ht="9" customHeight="1">
      <c r="I32" s="53"/>
      <c r="J32" s="53"/>
      <c r="L32" s="53"/>
    </row>
    <row r="33" spans="1:12" ht="12.75">
      <c r="A33" s="2" t="s">
        <v>41</v>
      </c>
      <c r="I33" s="53"/>
      <c r="J33" s="53">
        <v>-900</v>
      </c>
      <c r="L33" s="53">
        <v>0</v>
      </c>
    </row>
    <row r="34" spans="1:12" ht="12.75">
      <c r="A34" s="2" t="s">
        <v>42</v>
      </c>
      <c r="I34" s="53"/>
      <c r="J34" s="53">
        <v>-46</v>
      </c>
      <c r="L34" s="53">
        <v>-170</v>
      </c>
    </row>
    <row r="35" spans="9:12" ht="9.75" customHeight="1">
      <c r="I35" s="53"/>
      <c r="J35" s="53"/>
      <c r="L35" s="53"/>
    </row>
    <row r="36" spans="1:12" ht="12.75">
      <c r="A36" s="15" t="s">
        <v>95</v>
      </c>
      <c r="I36" s="42"/>
      <c r="J36" s="66">
        <f>SUM(J33:J35)</f>
        <v>-946</v>
      </c>
      <c r="L36" s="66">
        <f>SUM(L33:L35)</f>
        <v>-170</v>
      </c>
    </row>
    <row r="37" spans="9:12" ht="8.25" customHeight="1">
      <c r="I37" s="53"/>
      <c r="J37" s="53"/>
      <c r="L37" s="53"/>
    </row>
    <row r="38" spans="1:12" ht="12.75">
      <c r="A38" s="52" t="s">
        <v>43</v>
      </c>
      <c r="I38" s="53"/>
      <c r="J38" s="53"/>
      <c r="L38" s="53"/>
    </row>
    <row r="39" spans="9:12" ht="9" customHeight="1">
      <c r="I39" s="53"/>
      <c r="J39" s="53"/>
      <c r="L39" s="53"/>
    </row>
    <row r="40" spans="1:12" ht="12.75">
      <c r="A40" s="2" t="s">
        <v>44</v>
      </c>
      <c r="I40" s="53"/>
      <c r="J40" s="53">
        <v>0</v>
      </c>
      <c r="L40" s="53">
        <v>0</v>
      </c>
    </row>
    <row r="41" spans="1:12" ht="12.75">
      <c r="A41" s="2" t="s">
        <v>45</v>
      </c>
      <c r="I41" s="53"/>
      <c r="J41" s="53">
        <v>-1283</v>
      </c>
      <c r="L41" s="53">
        <v>-992</v>
      </c>
    </row>
    <row r="42" spans="1:12" ht="12.75">
      <c r="A42" s="2" t="s">
        <v>84</v>
      </c>
      <c r="I42" s="53"/>
      <c r="J42" s="53">
        <v>0</v>
      </c>
      <c r="L42" s="53">
        <v>0</v>
      </c>
    </row>
    <row r="43" spans="1:12" ht="12.75" customHeight="1">
      <c r="A43" s="2" t="s">
        <v>86</v>
      </c>
      <c r="I43" s="53"/>
      <c r="J43" s="53">
        <v>-66</v>
      </c>
      <c r="L43" s="53">
        <v>-138</v>
      </c>
    </row>
    <row r="44" spans="9:12" ht="9" customHeight="1">
      <c r="I44" s="53"/>
      <c r="J44" s="53"/>
      <c r="L44" s="53"/>
    </row>
    <row r="45" spans="1:12" ht="12.75">
      <c r="A45" s="15" t="s">
        <v>96</v>
      </c>
      <c r="I45" s="42"/>
      <c r="J45" s="66">
        <f>SUM(J40:J44)</f>
        <v>-1349</v>
      </c>
      <c r="L45" s="66">
        <f>SUM(L40:L44)</f>
        <v>-1130</v>
      </c>
    </row>
    <row r="46" spans="9:12" ht="9" customHeight="1">
      <c r="I46" s="53"/>
      <c r="J46" s="53"/>
      <c r="L46" s="53"/>
    </row>
    <row r="47" spans="1:12" ht="12.75">
      <c r="A47" s="15" t="s">
        <v>46</v>
      </c>
      <c r="I47" s="53"/>
      <c r="J47" s="53"/>
      <c r="L47" s="53"/>
    </row>
    <row r="48" spans="1:12" ht="12.75">
      <c r="A48" s="15" t="s">
        <v>47</v>
      </c>
      <c r="G48" s="13"/>
      <c r="H48" s="13"/>
      <c r="I48" s="42"/>
      <c r="J48" s="65">
        <f>J29+J36+J45</f>
        <v>-4597</v>
      </c>
      <c r="L48" s="65">
        <f>L29+L36+L45</f>
        <v>-6860</v>
      </c>
    </row>
    <row r="49" spans="9:12" ht="9" customHeight="1">
      <c r="I49" s="53"/>
      <c r="J49" s="53"/>
      <c r="L49" s="53"/>
    </row>
    <row r="50" spans="1:12" ht="12.75">
      <c r="A50" s="2" t="s">
        <v>48</v>
      </c>
      <c r="I50" s="53"/>
      <c r="J50" s="53">
        <v>19623</v>
      </c>
      <c r="L50" s="53">
        <v>14140</v>
      </c>
    </row>
    <row r="51" spans="9:12" ht="8.25" customHeight="1">
      <c r="I51" s="53"/>
      <c r="J51" s="53"/>
      <c r="L51" s="53"/>
    </row>
    <row r="52" spans="1:12" ht="13.5" thickBot="1">
      <c r="A52" s="15" t="s">
        <v>49</v>
      </c>
      <c r="I52" s="42"/>
      <c r="J52" s="68">
        <f>SUM(J47:J51)</f>
        <v>15026</v>
      </c>
      <c r="L52" s="68">
        <f>SUM(L47:L51)</f>
        <v>7280</v>
      </c>
    </row>
    <row r="53" spans="9:12" ht="10.5" customHeight="1" thickTop="1">
      <c r="I53" s="13"/>
      <c r="L53" s="13"/>
    </row>
    <row r="54" spans="1:12" ht="12.75">
      <c r="A54" s="2" t="s">
        <v>83</v>
      </c>
      <c r="I54" s="13"/>
      <c r="L54" s="13"/>
    </row>
    <row r="55" spans="1:12" ht="12.75">
      <c r="A55" s="2" t="s">
        <v>82</v>
      </c>
      <c r="I55" s="13"/>
      <c r="L55" s="13"/>
    </row>
    <row r="56" spans="9:12" ht="12.75">
      <c r="I56" s="31"/>
      <c r="J56" s="31" t="s">
        <v>2</v>
      </c>
      <c r="L56" s="31" t="s">
        <v>2</v>
      </c>
    </row>
    <row r="57" spans="2:12" ht="12.75">
      <c r="B57" s="2" t="s">
        <v>20</v>
      </c>
      <c r="I57" s="51"/>
      <c r="J57" s="51">
        <v>15414</v>
      </c>
      <c r="L57" s="51">
        <v>8627</v>
      </c>
    </row>
    <row r="58" spans="2:12" ht="12.75">
      <c r="B58" s="2" t="s">
        <v>81</v>
      </c>
      <c r="I58" s="51"/>
      <c r="J58" s="51">
        <v>-388</v>
      </c>
      <c r="L58" s="51">
        <v>-1347</v>
      </c>
    </row>
    <row r="59" spans="9:12" ht="13.5" thickBot="1">
      <c r="I59" s="42"/>
      <c r="J59" s="62">
        <f>SUM(J57:J58)</f>
        <v>15026</v>
      </c>
      <c r="L59" s="62">
        <f>SUM(L57:L58)</f>
        <v>7280</v>
      </c>
    </row>
    <row r="60" ht="13.5" thickTop="1"/>
    <row r="61" ht="12.75">
      <c r="B61" s="15" t="s">
        <v>92</v>
      </c>
    </row>
    <row r="62" ht="12.75">
      <c r="B62" s="15" t="s">
        <v>122</v>
      </c>
    </row>
  </sheetData>
  <mergeCells count="2">
    <mergeCell ref="J7:L7"/>
    <mergeCell ref="J8:L8"/>
  </mergeCells>
  <printOptions horizontalCentered="1"/>
  <pageMargins left="0.35433070866141736" right="0.35433070866141736" top="0.3937007874015748" bottom="0.3937007874015748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EMC Logistic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EMC Logistic</dc:creator>
  <cp:keywords/>
  <dc:description/>
  <cp:lastModifiedBy>user</cp:lastModifiedBy>
  <cp:lastPrinted>2004-05-25T09:03:30Z</cp:lastPrinted>
  <dcterms:created xsi:type="dcterms:W3CDTF">2002-09-30T02:58:50Z</dcterms:created>
  <dcterms:modified xsi:type="dcterms:W3CDTF">2004-05-27T05:40:51Z</dcterms:modified>
  <cp:category/>
  <cp:version/>
  <cp:contentType/>
  <cp:contentStatus/>
</cp:coreProperties>
</file>