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'BS'!$A$1:$I$52</definedName>
    <definedName name="_xlnm.Print_Area" localSheetId="3">'CFLOW'!$A$1:$L$63</definedName>
    <definedName name="_xlnm.Print_Area" localSheetId="2">'EQUITY'!$A$1:$M$38</definedName>
    <definedName name="_xlnm.Print_Area" localSheetId="0">'P&amp;L'!$A$1:$K$46</definedName>
  </definedNames>
  <calcPr fullCalcOnLoad="1"/>
</workbook>
</file>

<file path=xl/sharedStrings.xml><?xml version="1.0" encoding="utf-8"?>
<sst xmlns="http://schemas.openxmlformats.org/spreadsheetml/2006/main" count="166" uniqueCount="128">
  <si>
    <t>To Date</t>
  </si>
  <si>
    <t>Ended</t>
  </si>
  <si>
    <t>RM'000</t>
  </si>
  <si>
    <t>Revenue</t>
  </si>
  <si>
    <t>Operating Expenses</t>
  </si>
  <si>
    <t>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</si>
  <si>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</si>
  <si>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</si>
  <si>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</si>
  <si>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</si>
  <si>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</si>
  <si>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</si>
  <si>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</si>
  <si>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</si>
  <si>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</si>
  <si>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</si>
  <si>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</si>
  <si>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</si>
  <si>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</si>
  <si>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</si>
  <si>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</si>
  <si>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</si>
  <si>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</si>
  <si>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</si>
  <si>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Investment in Associates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</si>
  <si>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</si>
  <si>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</si>
  <si>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</si>
  <si>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</si>
  <si>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</si>
  <si>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</si>
  <si>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</si>
  <si>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</si>
  <si>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</si>
  <si>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</si>
  <si>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</si>
  <si>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</si>
  <si>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</si>
  <si>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</si>
  <si>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</si>
  <si>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</si>
  <si>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</si>
  <si>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</si>
  <si>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</si>
  <si>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</si>
  <si>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</si>
  <si>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</si>
  <si>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</si>
  <si>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</si>
  <si>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</si>
  <si>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</si>
  <si>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</si>
  <si>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</si>
  <si>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</si>
  <si>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</si>
  <si>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</si>
  <si>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</si>
  <si>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</si>
  <si>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</si>
  <si>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</si>
  <si>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</si>
  <si>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</si>
  <si>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</si>
  <si>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</si>
  <si>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</si>
  <si>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</si>
  <si>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At 1.1.2002</t>
  </si>
  <si>
    <t>Total</t>
  </si>
  <si>
    <t>Retained Profits</t>
  </si>
  <si>
    <t>The Condensed Consolidated Income Statement should be read in conjunction with the</t>
  </si>
  <si>
    <t>Merger</t>
  </si>
  <si>
    <t>Deficit</t>
  </si>
  <si>
    <t>Shareholders</t>
  </si>
  <si>
    <t>equity</t>
  </si>
  <si>
    <t>Cumulative Current Period</t>
  </si>
  <si>
    <t>Net Profit for the period</t>
  </si>
  <si>
    <t>i)  Basic</t>
  </si>
  <si>
    <t>ii) Diluted</t>
  </si>
  <si>
    <t>-</t>
  </si>
  <si>
    <t xml:space="preserve">  attributable to shareholders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</si>
  <si>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</si>
  <si>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</si>
  <si>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</si>
  <si>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</si>
  <si>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</si>
  <si>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</si>
  <si>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</si>
  <si>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</si>
  <si>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Net profit before taxation</t>
  </si>
  <si>
    <t>Other Operating Income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</si>
  <si>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</si>
  <si>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</si>
  <si>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</si>
  <si>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</si>
  <si>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</si>
  <si>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</si>
  <si>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</si>
  <si>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</si>
  <si>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</si>
  <si>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</si>
  <si>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Financed by:</t>
  </si>
  <si>
    <t xml:space="preserve">   Annual Financial Report for the year ended 31 December 2002</t>
  </si>
  <si>
    <t>At 1.1.2003</t>
  </si>
  <si>
    <t xml:space="preserve">   the Annual Financial Report for the year ended 31 December 2002</t>
  </si>
  <si>
    <t>Share of profit/(loss) of associates</t>
  </si>
  <si>
    <t>Current</t>
  </si>
  <si>
    <t>Quarter</t>
  </si>
  <si>
    <t>Comparative</t>
  </si>
  <si>
    <t>Profit from Operations</t>
  </si>
  <si>
    <t>Finance Costs</t>
  </si>
  <si>
    <t>Profit before Taxation</t>
  </si>
  <si>
    <t>Profit after Taxation</t>
  </si>
  <si>
    <t>Earnings per Share (sen):-</t>
  </si>
  <si>
    <t>Assets Employed:</t>
  </si>
  <si>
    <t>Net Tangible Asset Per Share (RM)</t>
  </si>
  <si>
    <t>(Based on 189,238,348 ordinary shares)</t>
  </si>
  <si>
    <t>for the quarter ended 30 September 2003</t>
  </si>
  <si>
    <t>9 months</t>
  </si>
  <si>
    <t>Quarterly Report for the 3rd financial quarter ended 30 September 2003</t>
  </si>
  <si>
    <t>as at 30 September 2003</t>
  </si>
  <si>
    <t>for the period ended 30 September 2003</t>
  </si>
  <si>
    <t>At 30.09.2003</t>
  </si>
  <si>
    <t>At 30.09.2002</t>
  </si>
  <si>
    <t xml:space="preserve">Issue of new share on 23.8.2002 </t>
  </si>
  <si>
    <t xml:space="preserve">Adjustment arising from </t>
  </si>
  <si>
    <t xml:space="preserve">   disposal of subsidiary</t>
  </si>
  <si>
    <t>Realisation of reserves on</t>
  </si>
  <si>
    <t>Cumulative Period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</si>
</sst>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8" fontId="3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178" fontId="2" fillId="2" borderId="5" xfId="0" applyNumberFormat="1" applyFont="1" applyFill="1" applyBorder="1" applyAlignment="1">
      <alignment/>
    </xf>
    <xf numFmtId="179" fontId="3" fillId="2" borderId="5" xfId="0" applyNumberFormat="1" applyFont="1" applyFill="1" applyBorder="1" applyAlignment="1">
      <alignment/>
    </xf>
    <xf numFmtId="179" fontId="2" fillId="2" borderId="5" xfId="0" applyNumberFormat="1" applyFont="1" applyFill="1" applyBorder="1" applyAlignment="1">
      <alignment/>
    </xf>
    <xf numFmtId="178" fontId="3" fillId="2" borderId="6" xfId="0" applyNumberFormat="1" applyFont="1" applyFill="1" applyBorder="1" applyAlignment="1">
      <alignment/>
    </xf>
    <xf numFmtId="178" fontId="2" fillId="2" borderId="6" xfId="0" applyNumberFormat="1" applyFont="1" applyFill="1" applyBorder="1" applyAlignment="1">
      <alignment/>
    </xf>
    <xf numFmtId="178" fontId="3" fillId="2" borderId="7" xfId="0" applyNumberFormat="1" applyFont="1" applyFill="1" applyBorder="1" applyAlignment="1">
      <alignment/>
    </xf>
    <xf numFmtId="178" fontId="2" fillId="2" borderId="7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8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178" fontId="3" fillId="2" borderId="7" xfId="15" applyNumberFormat="1" applyFont="1" applyFill="1" applyBorder="1" applyAlignment="1">
      <alignment/>
    </xf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D20">
      <selection activeCell="I35" sqref="I35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13</v>
      </c>
    </row>
    <row r="2" ht="9" customHeight="1">
      <c r="A2" s="4"/>
    </row>
    <row r="3" spans="1:11" ht="15">
      <c r="A3" s="30" t="s">
        <v>118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ht="15">
      <c r="A5" s="1" t="s">
        <v>8</v>
      </c>
    </row>
    <row r="6" ht="15">
      <c r="A6" s="3" t="s">
        <v>116</v>
      </c>
    </row>
    <row r="8" spans="5:11" ht="15">
      <c r="E8" s="70" t="s">
        <v>81</v>
      </c>
      <c r="F8" s="70"/>
      <c r="G8" s="70"/>
      <c r="H8" s="31"/>
      <c r="I8" s="70" t="s">
        <v>50</v>
      </c>
      <c r="J8" s="70"/>
      <c r="K8" s="70"/>
    </row>
    <row r="9" spans="5:11" ht="15">
      <c r="E9" s="31" t="s">
        <v>105</v>
      </c>
      <c r="F9" s="31"/>
      <c r="G9" s="21" t="s">
        <v>107</v>
      </c>
      <c r="H9" s="21"/>
      <c r="I9" s="31"/>
      <c r="J9" s="31"/>
      <c r="K9" s="21"/>
    </row>
    <row r="10" spans="5:11" ht="15">
      <c r="E10" s="31" t="s">
        <v>106</v>
      </c>
      <c r="F10" s="31"/>
      <c r="G10" s="21" t="s">
        <v>106</v>
      </c>
      <c r="H10" s="21"/>
      <c r="I10" s="31" t="s">
        <v>117</v>
      </c>
      <c r="J10" s="31"/>
      <c r="K10" s="21" t="s">
        <v>117</v>
      </c>
    </row>
    <row r="11" spans="5:11" ht="15">
      <c r="E11" s="31" t="s">
        <v>1</v>
      </c>
      <c r="F11" s="31"/>
      <c r="G11" s="21" t="s">
        <v>1</v>
      </c>
      <c r="H11" s="21"/>
      <c r="I11" s="31" t="s">
        <v>1</v>
      </c>
      <c r="J11" s="31"/>
      <c r="K11" s="21" t="s">
        <v>1</v>
      </c>
    </row>
    <row r="12" spans="5:11" ht="15">
      <c r="E12" s="37">
        <v>37894</v>
      </c>
      <c r="F12" s="32"/>
      <c r="G12" s="38">
        <v>37529</v>
      </c>
      <c r="H12" s="33"/>
      <c r="I12" s="37">
        <v>37894</v>
      </c>
      <c r="J12" s="32"/>
      <c r="K12" s="38">
        <v>37529</v>
      </c>
    </row>
    <row r="13" spans="5:11" ht="15">
      <c r="E13" s="31" t="s">
        <v>2</v>
      </c>
      <c r="F13" s="31"/>
      <c r="G13" s="21" t="s">
        <v>2</v>
      </c>
      <c r="H13" s="21"/>
      <c r="I13" s="31" t="s">
        <v>2</v>
      </c>
      <c r="J13" s="31"/>
      <c r="K13" s="21" t="s">
        <v>2</v>
      </c>
    </row>
    <row r="14" spans="5:11" ht="12" customHeight="1">
      <c r="E14" s="41"/>
      <c r="F14" s="34"/>
      <c r="G14" s="34"/>
      <c r="H14" s="34"/>
      <c r="I14" s="41"/>
      <c r="J14" s="34"/>
      <c r="K14" s="34"/>
    </row>
    <row r="15" spans="2:11" ht="15">
      <c r="B15" s="15" t="s">
        <v>3</v>
      </c>
      <c r="C15" s="2"/>
      <c r="D15" s="2"/>
      <c r="E15" s="42">
        <v>56156</v>
      </c>
      <c r="F15" s="24"/>
      <c r="G15" s="24">
        <v>60543</v>
      </c>
      <c r="H15" s="24"/>
      <c r="I15" s="42">
        <v>225110</v>
      </c>
      <c r="J15" s="24"/>
      <c r="K15" s="24">
        <v>188193</v>
      </c>
    </row>
    <row r="16" spans="2:11" ht="12" customHeight="1">
      <c r="B16" s="2"/>
      <c r="C16" s="2"/>
      <c r="D16" s="2"/>
      <c r="E16" s="42"/>
      <c r="F16" s="24"/>
      <c r="G16" s="24"/>
      <c r="H16" s="24"/>
      <c r="I16" s="42"/>
      <c r="J16" s="24"/>
      <c r="K16" s="24"/>
    </row>
    <row r="17" spans="2:11" ht="15">
      <c r="B17" s="2" t="s">
        <v>4</v>
      </c>
      <c r="C17" s="2"/>
      <c r="D17" s="2"/>
      <c r="E17" s="42">
        <v>-54128</v>
      </c>
      <c r="F17" s="24"/>
      <c r="G17" s="24">
        <v>-59139</v>
      </c>
      <c r="H17" s="24"/>
      <c r="I17" s="42">
        <v>-220725</v>
      </c>
      <c r="J17" s="24"/>
      <c r="K17" s="24">
        <v>-178370</v>
      </c>
    </row>
    <row r="18" spans="2:11" ht="11.25" customHeight="1">
      <c r="B18" s="2"/>
      <c r="C18" s="2"/>
      <c r="D18" s="2"/>
      <c r="E18" s="42"/>
      <c r="F18" s="24"/>
      <c r="G18" s="24"/>
      <c r="H18" s="24"/>
      <c r="I18" s="42"/>
      <c r="J18" s="24"/>
      <c r="K18" s="24"/>
    </row>
    <row r="19" spans="2:11" ht="15">
      <c r="B19" s="2" t="s">
        <v>89</v>
      </c>
      <c r="C19" s="2"/>
      <c r="D19" s="2"/>
      <c r="E19" s="42">
        <v>209</v>
      </c>
      <c r="F19" s="24"/>
      <c r="G19" s="24">
        <v>2564</v>
      </c>
      <c r="H19" s="24"/>
      <c r="I19" s="42">
        <v>850</v>
      </c>
      <c r="J19" s="24"/>
      <c r="K19" s="24">
        <v>4228</v>
      </c>
    </row>
    <row r="20" spans="2:11" ht="12" customHeight="1">
      <c r="B20" s="2"/>
      <c r="C20" s="2"/>
      <c r="D20" s="2"/>
      <c r="E20" s="43"/>
      <c r="F20" s="24"/>
      <c r="G20" s="39"/>
      <c r="H20" s="24"/>
      <c r="I20" s="43"/>
      <c r="J20" s="24"/>
      <c r="K20" s="39"/>
    </row>
    <row r="21" spans="2:11" ht="15">
      <c r="B21" s="15" t="s">
        <v>108</v>
      </c>
      <c r="C21" s="2"/>
      <c r="D21" s="2"/>
      <c r="E21" s="54">
        <f>SUM(E15:E20)</f>
        <v>2237</v>
      </c>
      <c r="F21" s="24"/>
      <c r="G21" s="55">
        <f>SUM(G15:G20)</f>
        <v>3968</v>
      </c>
      <c r="H21" s="24"/>
      <c r="I21" s="54">
        <f>SUM(I15:I20)</f>
        <v>5235</v>
      </c>
      <c r="J21" s="24"/>
      <c r="K21" s="55">
        <f>SUM(K15:K20)</f>
        <v>14051</v>
      </c>
    </row>
    <row r="22" spans="2:11" ht="12" customHeight="1">
      <c r="B22" s="2"/>
      <c r="C22" s="2"/>
      <c r="D22" s="2"/>
      <c r="E22" s="42"/>
      <c r="F22" s="24"/>
      <c r="G22" s="24"/>
      <c r="H22" s="24"/>
      <c r="I22" s="42"/>
      <c r="J22" s="24"/>
      <c r="K22" s="24"/>
    </row>
    <row r="23" spans="2:11" ht="15">
      <c r="B23" s="2" t="s">
        <v>109</v>
      </c>
      <c r="C23" s="2"/>
      <c r="D23" s="2"/>
      <c r="E23" s="42">
        <v>-48</v>
      </c>
      <c r="F23" s="24"/>
      <c r="G23" s="24">
        <v>-464</v>
      </c>
      <c r="H23" s="24"/>
      <c r="I23" s="42">
        <v>-384</v>
      </c>
      <c r="J23" s="24"/>
      <c r="K23" s="24">
        <v>-1539</v>
      </c>
    </row>
    <row r="24" spans="2:11" ht="12" customHeight="1">
      <c r="B24" s="2"/>
      <c r="C24" s="2"/>
      <c r="D24" s="2"/>
      <c r="E24" s="42"/>
      <c r="F24" s="24"/>
      <c r="G24" s="24"/>
      <c r="H24" s="24"/>
      <c r="I24" s="42"/>
      <c r="J24" s="24"/>
      <c r="K24" s="24"/>
    </row>
    <row r="25" spans="2:11" ht="15">
      <c r="B25" s="2" t="s">
        <v>104</v>
      </c>
      <c r="C25" s="2"/>
      <c r="D25" s="2"/>
      <c r="E25" s="67">
        <v>0</v>
      </c>
      <c r="F25" s="24"/>
      <c r="G25" s="24">
        <v>9</v>
      </c>
      <c r="H25" s="24"/>
      <c r="I25" s="67">
        <v>0</v>
      </c>
      <c r="J25" s="24"/>
      <c r="K25" s="24">
        <v>8</v>
      </c>
    </row>
    <row r="26" spans="2:11" ht="12" customHeight="1">
      <c r="B26" s="2"/>
      <c r="C26" s="2"/>
      <c r="D26" s="2"/>
      <c r="E26" s="43"/>
      <c r="F26" s="24"/>
      <c r="G26" s="39"/>
      <c r="H26" s="24"/>
      <c r="I26" s="43"/>
      <c r="J26" s="24"/>
      <c r="K26" s="39"/>
    </row>
    <row r="27" spans="2:11" ht="15">
      <c r="B27" s="15" t="s">
        <v>110</v>
      </c>
      <c r="C27" s="2"/>
      <c r="D27" s="2"/>
      <c r="E27" s="54">
        <f>SUM(E21:E26)</f>
        <v>2189</v>
      </c>
      <c r="F27" s="24"/>
      <c r="G27" s="55">
        <f>SUM(G21:G26)</f>
        <v>3513</v>
      </c>
      <c r="H27" s="24"/>
      <c r="I27" s="54">
        <f>SUM(I21:I26)</f>
        <v>4851</v>
      </c>
      <c r="J27" s="24"/>
      <c r="K27" s="55">
        <f>SUM(K21:K26)</f>
        <v>12520</v>
      </c>
    </row>
    <row r="28" spans="2:11" ht="12" customHeight="1">
      <c r="B28" s="2"/>
      <c r="C28" s="2"/>
      <c r="D28" s="2"/>
      <c r="E28" s="42"/>
      <c r="F28" s="24"/>
      <c r="G28" s="24"/>
      <c r="H28" s="24"/>
      <c r="I28" s="42"/>
      <c r="J28" s="24"/>
      <c r="K28" s="24"/>
    </row>
    <row r="29" spans="2:11" ht="15">
      <c r="B29" s="2" t="s">
        <v>5</v>
      </c>
      <c r="C29" s="2"/>
      <c r="D29" s="2"/>
      <c r="E29" s="42">
        <v>-880</v>
      </c>
      <c r="F29" s="24"/>
      <c r="G29" s="24">
        <v>-610</v>
      </c>
      <c r="H29" s="24"/>
      <c r="I29" s="42">
        <v>-1725</v>
      </c>
      <c r="J29" s="24"/>
      <c r="K29" s="24">
        <v>-3167</v>
      </c>
    </row>
    <row r="30" spans="2:11" ht="12" customHeight="1">
      <c r="B30" s="2"/>
      <c r="C30" s="2"/>
      <c r="D30" s="2"/>
      <c r="E30" s="43"/>
      <c r="F30" s="24"/>
      <c r="G30" s="39"/>
      <c r="H30" s="24"/>
      <c r="I30" s="43"/>
      <c r="J30" s="24"/>
      <c r="K30" s="39"/>
    </row>
    <row r="31" spans="2:11" ht="15">
      <c r="B31" s="15" t="s">
        <v>111</v>
      </c>
      <c r="C31" s="2"/>
      <c r="D31" s="2"/>
      <c r="E31" s="54">
        <f>SUM(E27:E30)</f>
        <v>1309</v>
      </c>
      <c r="F31" s="24"/>
      <c r="G31" s="55">
        <f>SUM(G27:G30)</f>
        <v>2903</v>
      </c>
      <c r="H31" s="24"/>
      <c r="I31" s="54">
        <f>SUM(I27:I30)</f>
        <v>3126</v>
      </c>
      <c r="J31" s="24"/>
      <c r="K31" s="55">
        <f>SUM(K27:K30)</f>
        <v>9353</v>
      </c>
    </row>
    <row r="32" spans="2:11" ht="12" customHeight="1">
      <c r="B32" s="2"/>
      <c r="C32" s="2"/>
      <c r="D32" s="2"/>
      <c r="E32" s="42"/>
      <c r="F32" s="24"/>
      <c r="G32" s="24"/>
      <c r="H32" s="24"/>
      <c r="I32" s="42"/>
      <c r="J32" s="24"/>
      <c r="K32" s="24"/>
    </row>
    <row r="33" spans="2:11" ht="15">
      <c r="B33" s="2" t="s">
        <v>6</v>
      </c>
      <c r="C33" s="2"/>
      <c r="D33" s="2"/>
      <c r="E33" s="42">
        <v>-19</v>
      </c>
      <c r="F33" s="24"/>
      <c r="G33" s="24">
        <v>-355</v>
      </c>
      <c r="H33" s="24"/>
      <c r="I33" s="42">
        <v>29</v>
      </c>
      <c r="J33" s="24"/>
      <c r="K33" s="24">
        <v>-327</v>
      </c>
    </row>
    <row r="34" spans="2:11" ht="12" customHeight="1">
      <c r="B34" s="2"/>
      <c r="C34" s="2"/>
      <c r="D34" s="2"/>
      <c r="E34" s="43"/>
      <c r="F34" s="24"/>
      <c r="G34" s="39"/>
      <c r="H34" s="24"/>
      <c r="I34" s="43"/>
      <c r="J34" s="24"/>
      <c r="K34" s="39"/>
    </row>
    <row r="35" spans="2:11" ht="13.5" customHeight="1">
      <c r="B35" s="15" t="s">
        <v>75</v>
      </c>
      <c r="C35" s="2"/>
      <c r="D35" s="2"/>
      <c r="E35" s="42"/>
      <c r="F35" s="24"/>
      <c r="G35" s="24"/>
      <c r="H35" s="24"/>
      <c r="I35" s="42"/>
      <c r="J35" s="24"/>
      <c r="K35" s="24"/>
    </row>
    <row r="36" spans="2:11" ht="13.5" customHeight="1" thickBot="1">
      <c r="B36" s="15" t="s">
        <v>79</v>
      </c>
      <c r="C36" s="2"/>
      <c r="D36" s="2"/>
      <c r="E36" s="56">
        <f>SUM(E31:E34)</f>
        <v>1290</v>
      </c>
      <c r="F36" s="24"/>
      <c r="G36" s="57">
        <f>SUM(G31:G34)</f>
        <v>2548</v>
      </c>
      <c r="H36" s="24"/>
      <c r="I36" s="56">
        <f>SUM(I31:I34)</f>
        <v>3155</v>
      </c>
      <c r="J36" s="24"/>
      <c r="K36" s="57">
        <f>SUM(K31:K34)</f>
        <v>9026</v>
      </c>
    </row>
    <row r="37" spans="2:11" ht="15.75" thickTop="1">
      <c r="B37" s="2"/>
      <c r="C37" s="2"/>
      <c r="D37" s="2"/>
      <c r="E37" s="42"/>
      <c r="F37" s="24"/>
      <c r="G37" s="24"/>
      <c r="H37" s="24"/>
      <c r="I37" s="42"/>
      <c r="J37" s="24"/>
      <c r="K37" s="24"/>
    </row>
    <row r="38" spans="2:11" ht="15">
      <c r="B38" s="2" t="s">
        <v>112</v>
      </c>
      <c r="C38" s="2"/>
      <c r="D38" s="2"/>
      <c r="E38" s="42"/>
      <c r="F38" s="24"/>
      <c r="G38" s="24"/>
      <c r="H38" s="24"/>
      <c r="I38" s="42"/>
      <c r="J38" s="24"/>
      <c r="K38" s="24"/>
    </row>
    <row r="39" spans="2:11" ht="15.75" thickBot="1">
      <c r="B39" s="29" t="s">
        <v>76</v>
      </c>
      <c r="C39" s="2"/>
      <c r="D39" s="2"/>
      <c r="E39" s="58">
        <f>E36/189238*100</f>
        <v>0.6816812690897177</v>
      </c>
      <c r="F39" s="35"/>
      <c r="G39" s="59">
        <f>G36/189238*100</f>
        <v>1.3464526152252718</v>
      </c>
      <c r="H39" s="35"/>
      <c r="I39" s="58">
        <f>I36/189238*100</f>
        <v>1.6672127162620616</v>
      </c>
      <c r="J39" s="35"/>
      <c r="K39" s="59">
        <f>K36/189238*100</f>
        <v>4.7696551432587535</v>
      </c>
    </row>
    <row r="40" spans="2:11" ht="12" customHeight="1" thickTop="1">
      <c r="B40" s="2"/>
      <c r="C40" s="2"/>
      <c r="D40" s="2"/>
      <c r="E40" s="42"/>
      <c r="F40" s="24"/>
      <c r="G40" s="24"/>
      <c r="H40" s="24"/>
      <c r="I40" s="42"/>
      <c r="J40" s="24"/>
      <c r="K40" s="24"/>
    </row>
    <row r="41" spans="2:11" ht="15.75" thickBot="1">
      <c r="B41" s="29" t="s">
        <v>77</v>
      </c>
      <c r="C41" s="2"/>
      <c r="D41" s="2"/>
      <c r="E41" s="44" t="s">
        <v>78</v>
      </c>
      <c r="F41" s="24"/>
      <c r="G41" s="40" t="s">
        <v>78</v>
      </c>
      <c r="H41" s="24"/>
      <c r="I41" s="44" t="s">
        <v>78</v>
      </c>
      <c r="J41" s="24"/>
      <c r="K41" s="40" t="s">
        <v>78</v>
      </c>
    </row>
    <row r="42" spans="2:11" ht="15.75" thickTop="1">
      <c r="B42" s="2"/>
      <c r="C42" s="2"/>
      <c r="D42" s="2"/>
      <c r="E42" s="2"/>
      <c r="F42" s="2"/>
      <c r="G42" s="2"/>
      <c r="H42" s="2"/>
      <c r="I42" s="15"/>
      <c r="J42" s="2"/>
      <c r="K42" s="2"/>
    </row>
    <row r="43" spans="2:11" ht="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5">
      <c r="B44" s="71" t="s">
        <v>69</v>
      </c>
      <c r="C44" s="71"/>
      <c r="D44" s="71"/>
      <c r="E44" s="71"/>
      <c r="F44" s="71"/>
      <c r="G44" s="71"/>
      <c r="H44" s="71"/>
      <c r="I44" s="71"/>
      <c r="J44" s="71"/>
      <c r="K44" s="71"/>
    </row>
    <row r="45" spans="2:11" ht="15">
      <c r="B45" s="15" t="s">
        <v>101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">
    <mergeCell ref="E8:G8"/>
    <mergeCell ref="I8:K8"/>
    <mergeCell ref="B44:K44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35">
      <selection activeCell="G39" sqref="G39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7</v>
      </c>
    </row>
    <row r="2" ht="9" customHeight="1">
      <c r="A2" s="4"/>
    </row>
    <row r="3" spans="1:9" ht="14.25">
      <c r="A3" s="30" t="s">
        <v>118</v>
      </c>
      <c r="B3" s="28"/>
      <c r="C3" s="28"/>
      <c r="D3" s="28"/>
      <c r="E3" s="28"/>
      <c r="F3" s="28"/>
      <c r="G3" s="28"/>
      <c r="H3" s="28"/>
      <c r="I3" s="28"/>
    </row>
    <row r="5" ht="14.25">
      <c r="A5" s="1" t="s">
        <v>9</v>
      </c>
    </row>
    <row r="6" ht="15">
      <c r="A6" s="3" t="s">
        <v>119</v>
      </c>
    </row>
    <row r="8" spans="7:9" ht="12.75">
      <c r="G8" s="46" t="s">
        <v>10</v>
      </c>
      <c r="H8" s="31"/>
      <c r="I8" s="47" t="s">
        <v>14</v>
      </c>
    </row>
    <row r="9" spans="7:9" ht="12.75">
      <c r="G9" s="46" t="s">
        <v>11</v>
      </c>
      <c r="H9" s="31"/>
      <c r="I9" s="47" t="s">
        <v>15</v>
      </c>
    </row>
    <row r="10" spans="7:9" ht="12.75">
      <c r="G10" s="46" t="s">
        <v>12</v>
      </c>
      <c r="H10" s="31"/>
      <c r="I10" s="47" t="s">
        <v>91</v>
      </c>
    </row>
    <row r="11" spans="8:9" ht="12.75">
      <c r="H11" s="31"/>
      <c r="I11" s="47" t="s">
        <v>16</v>
      </c>
    </row>
    <row r="12" spans="7:9" ht="12.75">
      <c r="G12" s="69">
        <v>37894</v>
      </c>
      <c r="H12" s="32"/>
      <c r="I12" s="48">
        <v>37621</v>
      </c>
    </row>
    <row r="13" spans="7:9" ht="12.75">
      <c r="G13" s="46" t="s">
        <v>2</v>
      </c>
      <c r="H13" s="31"/>
      <c r="I13" s="47" t="s">
        <v>2</v>
      </c>
    </row>
    <row r="14" spans="2:9" ht="12.75">
      <c r="B14" s="15" t="s">
        <v>113</v>
      </c>
      <c r="G14" s="42"/>
      <c r="H14" s="42"/>
      <c r="I14" s="24"/>
    </row>
    <row r="15" spans="1:9" s="3" customFormat="1" ht="15">
      <c r="A15" s="2"/>
      <c r="B15" s="15" t="s">
        <v>25</v>
      </c>
      <c r="C15" s="2"/>
      <c r="D15" s="2"/>
      <c r="E15" s="2"/>
      <c r="F15" s="2"/>
      <c r="G15" s="42">
        <v>65342</v>
      </c>
      <c r="H15" s="42"/>
      <c r="I15" s="24">
        <v>69806</v>
      </c>
    </row>
    <row r="16" spans="1:9" s="3" customFormat="1" ht="15">
      <c r="A16" s="2"/>
      <c r="B16" s="15" t="s">
        <v>24</v>
      </c>
      <c r="C16" s="2"/>
      <c r="D16" s="2"/>
      <c r="E16" s="2"/>
      <c r="F16" s="2"/>
      <c r="G16" s="42">
        <v>0</v>
      </c>
      <c r="H16" s="42"/>
      <c r="I16" s="24">
        <v>0</v>
      </c>
    </row>
    <row r="17" spans="1:9" s="3" customFormat="1" ht="15">
      <c r="A17" s="2"/>
      <c r="B17" s="15" t="s">
        <v>23</v>
      </c>
      <c r="C17" s="2"/>
      <c r="D17" s="2"/>
      <c r="E17" s="2"/>
      <c r="F17" s="2"/>
      <c r="G17" s="42">
        <v>150</v>
      </c>
      <c r="H17" s="42"/>
      <c r="I17" s="24">
        <v>150</v>
      </c>
    </row>
    <row r="18" spans="1:9" s="3" customFormat="1" ht="15">
      <c r="A18" s="2"/>
      <c r="B18" s="2"/>
      <c r="C18" s="2"/>
      <c r="D18" s="2"/>
      <c r="E18" s="2"/>
      <c r="F18" s="2"/>
      <c r="G18" s="42"/>
      <c r="H18" s="42"/>
      <c r="I18" s="24"/>
    </row>
    <row r="19" spans="1:9" s="3" customFormat="1" ht="15">
      <c r="A19" s="2"/>
      <c r="B19" s="15" t="s">
        <v>17</v>
      </c>
      <c r="C19" s="2"/>
      <c r="D19" s="2"/>
      <c r="E19" s="2"/>
      <c r="F19" s="2"/>
      <c r="G19" s="42"/>
      <c r="H19" s="42"/>
      <c r="I19" s="24"/>
    </row>
    <row r="20" spans="1:9" s="3" customFormat="1" ht="15">
      <c r="A20" s="2"/>
      <c r="B20" s="2"/>
      <c r="C20" s="2" t="s">
        <v>18</v>
      </c>
      <c r="D20" s="2"/>
      <c r="E20" s="2"/>
      <c r="F20" s="2"/>
      <c r="G20" s="7">
        <v>28980</v>
      </c>
      <c r="H20" s="42"/>
      <c r="I20" s="19">
        <v>20341</v>
      </c>
    </row>
    <row r="21" spans="1:9" s="3" customFormat="1" ht="15">
      <c r="A21" s="2"/>
      <c r="B21" s="2"/>
      <c r="C21" s="2" t="s">
        <v>51</v>
      </c>
      <c r="D21" s="2"/>
      <c r="E21" s="2"/>
      <c r="F21" s="2"/>
      <c r="G21" s="16">
        <v>91747</v>
      </c>
      <c r="H21" s="42"/>
      <c r="I21" s="20">
        <f>30371+69817+123+72</f>
        <v>100383</v>
      </c>
    </row>
    <row r="22" spans="1:9" s="3" customFormat="1" ht="15">
      <c r="A22" s="2"/>
      <c r="B22" s="2"/>
      <c r="C22" s="2" t="s">
        <v>20</v>
      </c>
      <c r="D22" s="2"/>
      <c r="E22" s="2"/>
      <c r="F22" s="2"/>
      <c r="G22" s="18">
        <v>13456</v>
      </c>
      <c r="H22" s="42"/>
      <c r="I22" s="17">
        <f>697+13985</f>
        <v>14682</v>
      </c>
    </row>
    <row r="23" spans="1:9" s="3" customFormat="1" ht="18" customHeight="1">
      <c r="A23" s="2"/>
      <c r="B23" s="2"/>
      <c r="C23" s="2"/>
      <c r="D23" s="2"/>
      <c r="E23" s="2"/>
      <c r="F23" s="2"/>
      <c r="G23" s="60">
        <f>SUM(G19:G22)</f>
        <v>134183</v>
      </c>
      <c r="H23" s="42"/>
      <c r="I23" s="61">
        <f>SUM(I19:I22)</f>
        <v>135406</v>
      </c>
    </row>
    <row r="24" spans="1:9" s="3" customFormat="1" ht="15">
      <c r="A24" s="2"/>
      <c r="B24" s="15" t="s">
        <v>19</v>
      </c>
      <c r="C24" s="2"/>
      <c r="D24" s="2"/>
      <c r="E24" s="2"/>
      <c r="F24" s="2"/>
      <c r="G24" s="16"/>
      <c r="H24" s="42"/>
      <c r="I24" s="20"/>
    </row>
    <row r="25" spans="1:9" s="3" customFormat="1" ht="15">
      <c r="A25" s="2"/>
      <c r="B25" s="2"/>
      <c r="C25" s="2" t="s">
        <v>52</v>
      </c>
      <c r="D25" s="2"/>
      <c r="E25" s="2"/>
      <c r="F25" s="2"/>
      <c r="G25" s="16">
        <v>11462</v>
      </c>
      <c r="H25" s="42"/>
      <c r="I25" s="20">
        <f>7059+3575+96+269</f>
        <v>10999</v>
      </c>
    </row>
    <row r="26" spans="1:9" s="3" customFormat="1" ht="15">
      <c r="A26" s="2"/>
      <c r="B26" s="2"/>
      <c r="C26" s="2" t="s">
        <v>5</v>
      </c>
      <c r="D26" s="2"/>
      <c r="E26" s="2"/>
      <c r="F26" s="2"/>
      <c r="G26" s="16">
        <v>7243</v>
      </c>
      <c r="H26" s="42"/>
      <c r="I26" s="20">
        <v>10028</v>
      </c>
    </row>
    <row r="27" spans="1:9" s="3" customFormat="1" ht="15">
      <c r="A27" s="2"/>
      <c r="B27" s="2"/>
      <c r="C27" s="2" t="s">
        <v>21</v>
      </c>
      <c r="D27" s="2"/>
      <c r="E27" s="2"/>
      <c r="F27" s="2"/>
      <c r="G27" s="16">
        <v>4880</v>
      </c>
      <c r="H27" s="42"/>
      <c r="I27" s="20">
        <v>11390</v>
      </c>
    </row>
    <row r="28" spans="1:9" s="3" customFormat="1" ht="18" customHeight="1">
      <c r="A28" s="2"/>
      <c r="B28" s="2"/>
      <c r="C28" s="2"/>
      <c r="D28" s="2"/>
      <c r="E28" s="2"/>
      <c r="F28" s="2"/>
      <c r="G28" s="60">
        <f>SUM(G24:G27)</f>
        <v>23585</v>
      </c>
      <c r="H28" s="42"/>
      <c r="I28" s="61">
        <f>SUM(I24:I27)</f>
        <v>32417</v>
      </c>
    </row>
    <row r="29" spans="1:9" s="3" customFormat="1" ht="18" customHeight="1">
      <c r="A29" s="2"/>
      <c r="B29" s="15" t="s">
        <v>22</v>
      </c>
      <c r="C29" s="2"/>
      <c r="D29" s="2"/>
      <c r="E29" s="2"/>
      <c r="F29" s="2"/>
      <c r="G29" s="54">
        <f>SUM(G23-G28)</f>
        <v>110598</v>
      </c>
      <c r="H29" s="42"/>
      <c r="I29" s="55">
        <f>SUM(I23-I28)</f>
        <v>102989</v>
      </c>
    </row>
    <row r="30" spans="1:9" s="3" customFormat="1" ht="18" customHeight="1" thickBot="1">
      <c r="A30" s="2"/>
      <c r="B30" s="2"/>
      <c r="C30" s="2"/>
      <c r="D30" s="2"/>
      <c r="E30" s="2"/>
      <c r="F30" s="2"/>
      <c r="G30" s="62">
        <f>SUM(G15+G16+G17+G29)</f>
        <v>176090</v>
      </c>
      <c r="H30" s="42"/>
      <c r="I30" s="63">
        <f>SUM(I15+I16+I17+I29)</f>
        <v>172945</v>
      </c>
    </row>
    <row r="31" spans="1:9" s="3" customFormat="1" ht="11.25" customHeight="1" thickTop="1">
      <c r="A31" s="2"/>
      <c r="B31" s="2"/>
      <c r="C31" s="2"/>
      <c r="D31" s="2"/>
      <c r="E31" s="2"/>
      <c r="F31" s="2"/>
      <c r="G31" s="42"/>
      <c r="H31" s="42"/>
      <c r="I31" s="24"/>
    </row>
    <row r="32" spans="1:9" s="3" customFormat="1" ht="9.75" customHeight="1">
      <c r="A32" s="2"/>
      <c r="B32" s="2"/>
      <c r="C32" s="2"/>
      <c r="D32" s="2"/>
      <c r="E32" s="2"/>
      <c r="F32" s="2"/>
      <c r="G32" s="46"/>
      <c r="H32" s="31"/>
      <c r="I32" s="47"/>
    </row>
    <row r="33" spans="1:9" s="3" customFormat="1" ht="15">
      <c r="A33" s="2"/>
      <c r="B33" s="15" t="s">
        <v>100</v>
      </c>
      <c r="C33" s="15"/>
      <c r="D33" s="2"/>
      <c r="E33" s="2"/>
      <c r="F33" s="2"/>
      <c r="G33" s="31"/>
      <c r="H33" s="31"/>
      <c r="I33" s="21"/>
    </row>
    <row r="34" spans="1:9" s="3" customFormat="1" ht="15">
      <c r="A34" s="2"/>
      <c r="B34" s="15" t="s">
        <v>26</v>
      </c>
      <c r="C34" s="2"/>
      <c r="D34" s="2"/>
      <c r="E34" s="2"/>
      <c r="F34" s="2"/>
      <c r="G34" s="42">
        <v>189238</v>
      </c>
      <c r="H34" s="42"/>
      <c r="I34" s="24">
        <v>189238</v>
      </c>
    </row>
    <row r="35" spans="1:9" s="3" customFormat="1" ht="15">
      <c r="A35" s="2"/>
      <c r="B35" s="15" t="s">
        <v>68</v>
      </c>
      <c r="C35" s="2"/>
      <c r="D35" s="2"/>
      <c r="E35" s="2"/>
      <c r="F35" s="2"/>
      <c r="G35" s="42">
        <v>60564</v>
      </c>
      <c r="H35" s="42"/>
      <c r="I35" s="24">
        <v>57409</v>
      </c>
    </row>
    <row r="36" spans="1:9" s="3" customFormat="1" ht="15">
      <c r="A36" s="2"/>
      <c r="B36" s="15" t="s">
        <v>80</v>
      </c>
      <c r="C36" s="2"/>
      <c r="D36" s="2"/>
      <c r="E36" s="2"/>
      <c r="F36" s="2"/>
      <c r="G36" s="42">
        <v>32783</v>
      </c>
      <c r="H36" s="42"/>
      <c r="I36" s="24">
        <v>32783</v>
      </c>
    </row>
    <row r="37" spans="1:9" s="3" customFormat="1" ht="15">
      <c r="A37" s="2"/>
      <c r="B37" s="15" t="s">
        <v>32</v>
      </c>
      <c r="C37" s="2"/>
      <c r="D37" s="2"/>
      <c r="E37" s="2"/>
      <c r="F37" s="2"/>
      <c r="G37" s="42">
        <v>-109629</v>
      </c>
      <c r="H37" s="42"/>
      <c r="I37" s="24">
        <v>-109629</v>
      </c>
    </row>
    <row r="38" spans="1:9" s="3" customFormat="1" ht="12" customHeight="1">
      <c r="A38" s="2"/>
      <c r="B38" s="2"/>
      <c r="C38" s="2"/>
      <c r="D38" s="2"/>
      <c r="E38" s="2"/>
      <c r="F38" s="2"/>
      <c r="G38" s="43"/>
      <c r="H38" s="42"/>
      <c r="I38" s="39"/>
    </row>
    <row r="39" spans="1:9" s="3" customFormat="1" ht="18" customHeight="1">
      <c r="A39" s="2"/>
      <c r="B39" s="15" t="s">
        <v>27</v>
      </c>
      <c r="C39" s="2"/>
      <c r="D39" s="2"/>
      <c r="E39" s="2"/>
      <c r="F39" s="2"/>
      <c r="G39" s="54">
        <f>SUM(G34:G38)</f>
        <v>172956</v>
      </c>
      <c r="H39" s="42"/>
      <c r="I39" s="55">
        <f>SUM(I34:I38)</f>
        <v>169801</v>
      </c>
    </row>
    <row r="40" spans="1:9" s="3" customFormat="1" ht="15">
      <c r="A40" s="2"/>
      <c r="B40" s="15" t="s">
        <v>28</v>
      </c>
      <c r="C40" s="2"/>
      <c r="D40" s="2"/>
      <c r="E40" s="2"/>
      <c r="F40" s="2"/>
      <c r="G40" s="42">
        <v>1811</v>
      </c>
      <c r="H40" s="42"/>
      <c r="I40" s="24">
        <v>1841</v>
      </c>
    </row>
    <row r="41" spans="1:9" s="3" customFormat="1" ht="15">
      <c r="A41" s="2"/>
      <c r="B41" s="15" t="s">
        <v>29</v>
      </c>
      <c r="C41" s="2"/>
      <c r="D41" s="2"/>
      <c r="E41" s="2"/>
      <c r="F41" s="2"/>
      <c r="G41" s="42"/>
      <c r="H41" s="42"/>
      <c r="I41" s="24"/>
    </row>
    <row r="42" spans="1:9" s="3" customFormat="1" ht="15">
      <c r="A42" s="2"/>
      <c r="B42" s="2"/>
      <c r="C42" s="2" t="s">
        <v>31</v>
      </c>
      <c r="D42" s="2"/>
      <c r="E42" s="2"/>
      <c r="F42" s="2"/>
      <c r="G42" s="7">
        <v>189</v>
      </c>
      <c r="H42" s="42"/>
      <c r="I42" s="19">
        <v>169</v>
      </c>
    </row>
    <row r="43" spans="1:9" s="3" customFormat="1" ht="15">
      <c r="A43" s="2"/>
      <c r="B43" s="2"/>
      <c r="C43" s="2" t="s">
        <v>30</v>
      </c>
      <c r="D43" s="2"/>
      <c r="E43" s="2"/>
      <c r="F43" s="2"/>
      <c r="G43" s="18">
        <v>1134</v>
      </c>
      <c r="H43" s="42"/>
      <c r="I43" s="17">
        <v>1134</v>
      </c>
    </row>
    <row r="44" spans="1:9" s="3" customFormat="1" ht="15">
      <c r="A44" s="2"/>
      <c r="B44" s="2"/>
      <c r="C44" s="2"/>
      <c r="D44" s="2"/>
      <c r="E44" s="2"/>
      <c r="F44" s="2"/>
      <c r="G44" s="54">
        <f>SUM(G41:G43)</f>
        <v>1323</v>
      </c>
      <c r="H44" s="42"/>
      <c r="I44" s="55">
        <f>SUM(I41:I43)</f>
        <v>1303</v>
      </c>
    </row>
    <row r="45" spans="1:9" s="3" customFormat="1" ht="15">
      <c r="A45" s="2"/>
      <c r="B45" s="2"/>
      <c r="C45" s="2"/>
      <c r="D45" s="2"/>
      <c r="E45" s="2"/>
      <c r="F45" s="2"/>
      <c r="G45" s="42"/>
      <c r="H45" s="42"/>
      <c r="I45" s="24"/>
    </row>
    <row r="46" spans="1:9" s="3" customFormat="1" ht="18" customHeight="1" thickBot="1">
      <c r="A46" s="2"/>
      <c r="B46" s="2"/>
      <c r="C46" s="2"/>
      <c r="D46" s="2"/>
      <c r="E46" s="2"/>
      <c r="F46" s="2"/>
      <c r="G46" s="62">
        <f>SUM(G39+G40+G44)</f>
        <v>176090</v>
      </c>
      <c r="H46" s="42"/>
      <c r="I46" s="63">
        <f>SUM(I39+I40+I44)</f>
        <v>172945</v>
      </c>
    </row>
    <row r="47" spans="1:9" s="3" customFormat="1" ht="15.75" thickTop="1">
      <c r="A47" s="2"/>
      <c r="B47" s="2"/>
      <c r="C47" s="2"/>
      <c r="D47" s="2"/>
      <c r="E47" s="2"/>
      <c r="F47" s="2"/>
      <c r="G47" s="42"/>
      <c r="H47" s="42"/>
      <c r="I47" s="24"/>
    </row>
    <row r="48" spans="1:6" s="3" customFormat="1" ht="15">
      <c r="A48" s="2"/>
      <c r="B48" s="15" t="s">
        <v>114</v>
      </c>
      <c r="C48" s="2"/>
      <c r="D48" s="2"/>
      <c r="E48" s="2"/>
      <c r="F48" s="2"/>
    </row>
    <row r="49" spans="1:9" s="3" customFormat="1" ht="15.75" thickBot="1">
      <c r="A49" s="2"/>
      <c r="B49" s="2" t="s">
        <v>115</v>
      </c>
      <c r="C49" s="2"/>
      <c r="D49" s="2"/>
      <c r="E49" s="2"/>
      <c r="F49" s="2"/>
      <c r="G49" s="58">
        <f>SUM(G39/G34)</f>
        <v>0.9139601982688467</v>
      </c>
      <c r="H49" s="45"/>
      <c r="I49" s="59">
        <f>SUM(I39/I34)</f>
        <v>0.897288071106226</v>
      </c>
    </row>
    <row r="50" spans="7:9" s="3" customFormat="1" ht="15.75" thickTop="1">
      <c r="G50" s="6"/>
      <c r="H50" s="6"/>
      <c r="I50" s="6"/>
    </row>
    <row r="51" spans="1:9" s="3" customFormat="1" ht="15">
      <c r="A51" s="72" t="s">
        <v>90</v>
      </c>
      <c r="B51" s="72"/>
      <c r="C51" s="72"/>
      <c r="D51" s="72"/>
      <c r="E51" s="72"/>
      <c r="F51" s="72"/>
      <c r="G51" s="72"/>
      <c r="H51" s="72"/>
      <c r="I51" s="72"/>
    </row>
    <row r="52" spans="1:9" s="3" customFormat="1" ht="15">
      <c r="A52" s="2"/>
      <c r="B52" s="15" t="s">
        <v>101</v>
      </c>
      <c r="C52" s="2"/>
      <c r="D52" s="2"/>
      <c r="E52" s="2"/>
      <c r="F52" s="2"/>
      <c r="G52" s="13"/>
      <c r="H52" s="13"/>
      <c r="I52" s="13"/>
    </row>
    <row r="53" spans="7:9" s="3" customFormat="1" ht="15">
      <c r="G53" s="6"/>
      <c r="H53" s="6"/>
      <c r="I53" s="6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pans="7:9" s="3" customFormat="1" ht="15">
      <c r="G66" s="6"/>
      <c r="H66" s="6"/>
      <c r="I66" s="6"/>
    </row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</sheetData>
  <mergeCells count="1">
    <mergeCell ref="A51:I51"/>
  </mergeCells>
  <printOptions horizontalCentered="1"/>
  <pageMargins left="0.35433070866141736" right="0.35433070866141736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6">
      <selection activeCell="B6" sqref="B6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7</v>
      </c>
    </row>
    <row r="2" ht="9" customHeight="1">
      <c r="A2" s="4"/>
    </row>
    <row r="3" spans="1:13" ht="14.25">
      <c r="A3" s="30" t="s">
        <v>118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>
      <c r="A5" s="1" t="s">
        <v>53</v>
      </c>
    </row>
    <row r="6" ht="15">
      <c r="A6" s="3" t="s">
        <v>120</v>
      </c>
    </row>
    <row r="7" ht="15">
      <c r="B7" s="3"/>
    </row>
    <row r="8" spans="2:13" ht="15">
      <c r="B8" s="3"/>
      <c r="E8" s="49" t="s">
        <v>62</v>
      </c>
      <c r="F8" s="11"/>
      <c r="G8" s="73" t="s">
        <v>55</v>
      </c>
      <c r="H8" s="73"/>
      <c r="I8" s="73"/>
      <c r="J8" s="11"/>
      <c r="K8" s="49" t="s">
        <v>59</v>
      </c>
      <c r="L8" s="14"/>
      <c r="M8" s="36" t="s">
        <v>67</v>
      </c>
    </row>
    <row r="9" spans="5:13" ht="12.75">
      <c r="E9" s="14" t="s">
        <v>63</v>
      </c>
      <c r="F9" s="11"/>
      <c r="G9" s="25"/>
      <c r="H9" s="25"/>
      <c r="I9" s="14" t="s">
        <v>56</v>
      </c>
      <c r="J9" s="11"/>
      <c r="K9" s="25"/>
      <c r="L9" s="25"/>
      <c r="M9" s="22"/>
    </row>
    <row r="10" spans="5:13" ht="12.75">
      <c r="E10" s="14" t="s">
        <v>64</v>
      </c>
      <c r="F10" s="12"/>
      <c r="G10" s="14" t="s">
        <v>70</v>
      </c>
      <c r="H10" s="14"/>
      <c r="I10" s="14" t="s">
        <v>57</v>
      </c>
      <c r="J10" s="11"/>
      <c r="K10" s="14" t="s">
        <v>60</v>
      </c>
      <c r="L10" s="14"/>
      <c r="M10" s="22" t="s">
        <v>72</v>
      </c>
    </row>
    <row r="11" spans="5:13" ht="12.75">
      <c r="E11" s="10" t="s">
        <v>65</v>
      </c>
      <c r="F11" s="12"/>
      <c r="G11" s="10" t="s">
        <v>71</v>
      </c>
      <c r="H11" s="14"/>
      <c r="I11" s="10" t="s">
        <v>58</v>
      </c>
      <c r="J11" s="11"/>
      <c r="K11" s="10" t="s">
        <v>61</v>
      </c>
      <c r="L11" s="14"/>
      <c r="M11" s="9" t="s">
        <v>73</v>
      </c>
    </row>
    <row r="12" spans="5:13" ht="12.75">
      <c r="E12" s="21" t="s">
        <v>2</v>
      </c>
      <c r="F12" s="8"/>
      <c r="G12" s="21" t="s">
        <v>2</v>
      </c>
      <c r="H12" s="21"/>
      <c r="I12" s="21" t="s">
        <v>2</v>
      </c>
      <c r="J12" s="8"/>
      <c r="K12" s="21" t="s">
        <v>2</v>
      </c>
      <c r="L12" s="21"/>
      <c r="M12" s="21" t="s">
        <v>2</v>
      </c>
    </row>
    <row r="13" spans="2:13" ht="12.75">
      <c r="B13" s="50" t="s">
        <v>74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102</v>
      </c>
      <c r="E14" s="24">
        <v>189238</v>
      </c>
      <c r="F14" s="13"/>
      <c r="G14" s="24">
        <v>-109629</v>
      </c>
      <c r="H14" s="24"/>
      <c r="I14" s="24">
        <v>32783</v>
      </c>
      <c r="J14" s="13"/>
      <c r="K14" s="24">
        <v>57409</v>
      </c>
      <c r="L14" s="24"/>
      <c r="M14" s="55">
        <f>SUM(E14:K14)</f>
        <v>169801</v>
      </c>
      <c r="N14" s="13"/>
      <c r="O14" s="13"/>
      <c r="P14" s="13"/>
    </row>
    <row r="15" spans="2:16" ht="12.75">
      <c r="B15" s="2" t="s">
        <v>54</v>
      </c>
      <c r="E15" s="24"/>
      <c r="F15" s="13"/>
      <c r="G15" s="24"/>
      <c r="H15" s="24"/>
      <c r="I15" s="24"/>
      <c r="J15" s="13"/>
      <c r="K15" s="24"/>
      <c r="L15" s="24"/>
      <c r="M15" s="55"/>
      <c r="N15" s="13"/>
      <c r="O15" s="13"/>
      <c r="P15" s="13"/>
    </row>
    <row r="16" spans="2:16" ht="12.75">
      <c r="B16" s="2" t="s">
        <v>75</v>
      </c>
      <c r="E16" s="26">
        <v>0</v>
      </c>
      <c r="F16" s="13"/>
      <c r="G16" s="26">
        <v>0</v>
      </c>
      <c r="H16" s="26"/>
      <c r="I16" s="26">
        <v>0</v>
      </c>
      <c r="J16" s="13"/>
      <c r="K16" s="55">
        <f>'P&amp;L'!I36</f>
        <v>3155</v>
      </c>
      <c r="L16" s="24"/>
      <c r="M16" s="55">
        <f>SUM(E16:K16)</f>
        <v>3155</v>
      </c>
      <c r="N16" s="13"/>
      <c r="O16" s="13"/>
      <c r="P16" s="13"/>
    </row>
    <row r="17" spans="5:16" ht="12.75">
      <c r="E17" s="24"/>
      <c r="F17" s="13"/>
      <c r="G17" s="24"/>
      <c r="H17" s="24"/>
      <c r="I17" s="24"/>
      <c r="J17" s="13"/>
      <c r="K17" s="24"/>
      <c r="L17" s="24"/>
      <c r="M17" s="55"/>
      <c r="N17" s="13"/>
      <c r="O17" s="13"/>
      <c r="P17" s="13"/>
    </row>
    <row r="18" spans="2:16" ht="13.5" thickBot="1">
      <c r="B18" s="15" t="s">
        <v>121</v>
      </c>
      <c r="E18" s="62">
        <f>SUM(E14:E17)</f>
        <v>189238</v>
      </c>
      <c r="F18" s="65"/>
      <c r="G18" s="62">
        <f>SUM(G14:G17)</f>
        <v>-109629</v>
      </c>
      <c r="H18" s="54"/>
      <c r="I18" s="62">
        <f>SUM(I14:I17)</f>
        <v>32783</v>
      </c>
      <c r="J18" s="65"/>
      <c r="K18" s="62">
        <f>SUM(K14:K17)</f>
        <v>60564</v>
      </c>
      <c r="L18" s="54"/>
      <c r="M18" s="62">
        <f>SUM(M14:M17)</f>
        <v>172956</v>
      </c>
      <c r="N18" s="13"/>
      <c r="O18" s="13"/>
      <c r="P18" s="13"/>
    </row>
    <row r="19" spans="5:16" ht="13.5" thickTop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5:16" ht="12.7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5:16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16" ht="12.75">
      <c r="B22" s="23" t="s">
        <v>99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2" t="s">
        <v>66</v>
      </c>
      <c r="E23" s="24">
        <v>174238</v>
      </c>
      <c r="F23" s="24"/>
      <c r="G23" s="24">
        <v>-109629</v>
      </c>
      <c r="H23" s="24"/>
      <c r="I23" s="24">
        <v>29727</v>
      </c>
      <c r="J23" s="24"/>
      <c r="K23" s="24">
        <v>46913</v>
      </c>
      <c r="L23" s="24"/>
      <c r="M23" s="55">
        <f>SUM(E23:K23)</f>
        <v>141249</v>
      </c>
      <c r="N23" s="24"/>
      <c r="O23" s="13"/>
      <c r="P23" s="13"/>
    </row>
    <row r="24" spans="2:16" ht="12.75">
      <c r="B24" s="2" t="s">
        <v>54</v>
      </c>
      <c r="E24" s="24"/>
      <c r="F24" s="24"/>
      <c r="G24" s="24"/>
      <c r="H24" s="24"/>
      <c r="I24" s="24"/>
      <c r="J24" s="24"/>
      <c r="K24" s="24"/>
      <c r="L24" s="24"/>
      <c r="M24" s="55"/>
      <c r="N24" s="24"/>
      <c r="O24" s="13"/>
      <c r="P24" s="13"/>
    </row>
    <row r="25" spans="2:16" ht="12.75">
      <c r="B25" s="2" t="s">
        <v>123</v>
      </c>
      <c r="E25" s="24">
        <v>15000</v>
      </c>
      <c r="F25" s="13"/>
      <c r="G25" s="26">
        <v>0</v>
      </c>
      <c r="H25" s="26"/>
      <c r="I25" s="24">
        <v>5250</v>
      </c>
      <c r="J25" s="13"/>
      <c r="K25" s="26">
        <v>0</v>
      </c>
      <c r="L25" s="24"/>
      <c r="M25" s="55">
        <f>SUM(E25:K25)</f>
        <v>20250</v>
      </c>
      <c r="N25" s="24"/>
      <c r="O25" s="13"/>
      <c r="P25" s="13"/>
    </row>
    <row r="26" spans="2:16" ht="12.75">
      <c r="B26" s="2" t="s">
        <v>124</v>
      </c>
      <c r="E26" s="24"/>
      <c r="F26" s="13"/>
      <c r="G26" s="26"/>
      <c r="H26" s="26"/>
      <c r="I26" s="24"/>
      <c r="J26" s="13"/>
      <c r="K26" s="24"/>
      <c r="L26" s="24"/>
      <c r="M26" s="55"/>
      <c r="N26" s="24"/>
      <c r="O26" s="13"/>
      <c r="P26" s="13"/>
    </row>
    <row r="27" spans="2:16" ht="12.75">
      <c r="B27" s="2" t="s">
        <v>125</v>
      </c>
      <c r="E27" s="26">
        <v>0</v>
      </c>
      <c r="F27" s="13"/>
      <c r="G27" s="26">
        <v>0</v>
      </c>
      <c r="H27" s="26"/>
      <c r="I27" s="24">
        <v>-580</v>
      </c>
      <c r="J27" s="13"/>
      <c r="K27" s="26">
        <v>0</v>
      </c>
      <c r="L27" s="24"/>
      <c r="M27" s="55">
        <f>SUM(E27:K27)</f>
        <v>-580</v>
      </c>
      <c r="N27" s="24"/>
      <c r="O27" s="13"/>
      <c r="P27" s="13"/>
    </row>
    <row r="28" spans="2:16" ht="12.75">
      <c r="B28" s="2" t="s">
        <v>126</v>
      </c>
      <c r="E28" s="24"/>
      <c r="F28" s="13"/>
      <c r="G28" s="26"/>
      <c r="H28" s="26"/>
      <c r="J28" s="13"/>
      <c r="L28" s="24"/>
      <c r="M28" s="55"/>
      <c r="N28" s="24"/>
      <c r="O28" s="13"/>
      <c r="P28" s="13"/>
    </row>
    <row r="29" spans="2:16" ht="12.75">
      <c r="B29" s="2" t="s">
        <v>125</v>
      </c>
      <c r="E29" s="26">
        <v>0</v>
      </c>
      <c r="F29" s="13"/>
      <c r="G29" s="26">
        <v>0</v>
      </c>
      <c r="H29" s="26"/>
      <c r="I29" s="24">
        <f>-483-247</f>
        <v>-730</v>
      </c>
      <c r="J29" s="13"/>
      <c r="K29" s="24">
        <f>483+247</f>
        <v>730</v>
      </c>
      <c r="L29" s="24"/>
      <c r="M29" s="55">
        <f>SUM(E29:K29)</f>
        <v>0</v>
      </c>
      <c r="N29" s="24"/>
      <c r="O29" s="13"/>
      <c r="P29" s="13"/>
    </row>
    <row r="30" spans="2:16" ht="12.75">
      <c r="B30" s="2" t="s">
        <v>75</v>
      </c>
      <c r="E30" s="26">
        <v>0</v>
      </c>
      <c r="F30" s="24"/>
      <c r="G30" s="26">
        <v>0</v>
      </c>
      <c r="H30" s="26"/>
      <c r="I30" s="26">
        <v>0</v>
      </c>
      <c r="J30" s="24"/>
      <c r="K30" s="24">
        <v>9026</v>
      </c>
      <c r="L30" s="24"/>
      <c r="M30" s="55">
        <f>SUM(E30:K30)</f>
        <v>9026</v>
      </c>
      <c r="N30" s="24"/>
      <c r="O30" s="13"/>
      <c r="P30" s="13"/>
    </row>
    <row r="31" spans="5:16" ht="12.75">
      <c r="E31" s="24"/>
      <c r="F31" s="24"/>
      <c r="G31" s="24"/>
      <c r="H31" s="24"/>
      <c r="I31" s="24"/>
      <c r="J31" s="24"/>
      <c r="K31" s="24"/>
      <c r="L31" s="24"/>
      <c r="M31" s="55"/>
      <c r="N31" s="24"/>
      <c r="O31" s="13"/>
      <c r="P31" s="13"/>
    </row>
    <row r="32" spans="2:16" ht="13.5" thickBot="1">
      <c r="B32" s="2" t="s">
        <v>122</v>
      </c>
      <c r="E32" s="63">
        <f>SUM(E23:E31)</f>
        <v>189238</v>
      </c>
      <c r="F32" s="64"/>
      <c r="G32" s="63">
        <f>SUM(G23:G31)</f>
        <v>-109629</v>
      </c>
      <c r="H32" s="63"/>
      <c r="I32" s="63">
        <f>SUM(I23:I31)</f>
        <v>33667</v>
      </c>
      <c r="J32" s="64"/>
      <c r="K32" s="63">
        <f>SUM(K23:K31)</f>
        <v>56669</v>
      </c>
      <c r="L32" s="64"/>
      <c r="M32" s="63">
        <f>SUM(M23:M31)</f>
        <v>169945</v>
      </c>
      <c r="N32" s="13"/>
      <c r="O32" s="13"/>
      <c r="P32" s="13"/>
    </row>
    <row r="33" spans="5:16" ht="13.5" thickTop="1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5:16" ht="12.7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2:16" ht="12.75">
      <c r="B37" s="71" t="s">
        <v>92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3"/>
      <c r="O37" s="13"/>
      <c r="P37" s="13"/>
    </row>
    <row r="38" spans="2:16" ht="12.75">
      <c r="B38" s="15" t="s">
        <v>101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5:16" ht="12.7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5:16" ht="12.7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5:16" ht="12.7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5:16" ht="12.7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5:16" ht="12.75"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</sheetData>
  <mergeCells count="2">
    <mergeCell ref="G8:I8"/>
    <mergeCell ref="B37:M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3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7</v>
      </c>
    </row>
    <row r="2" ht="9" customHeight="1">
      <c r="A2" s="4"/>
    </row>
    <row r="3" spans="1:10" ht="14.25">
      <c r="A3" s="30" t="s">
        <v>118</v>
      </c>
      <c r="B3" s="28"/>
      <c r="C3" s="28"/>
      <c r="D3" s="28"/>
      <c r="E3" s="28"/>
      <c r="F3" s="28"/>
      <c r="G3" s="28"/>
      <c r="H3" s="28"/>
      <c r="I3" s="28"/>
      <c r="J3" s="39"/>
    </row>
    <row r="5" ht="14.25">
      <c r="A5" s="1" t="s">
        <v>33</v>
      </c>
    </row>
    <row r="6" ht="12.75">
      <c r="A6" s="2" t="s">
        <v>120</v>
      </c>
    </row>
    <row r="7" spans="10:12" ht="12.75">
      <c r="J7" s="72" t="s">
        <v>127</v>
      </c>
      <c r="K7" s="72"/>
      <c r="L7" s="72"/>
    </row>
    <row r="8" spans="10:12" ht="12.75">
      <c r="J8" s="70" t="s">
        <v>0</v>
      </c>
      <c r="K8" s="70"/>
      <c r="L8" s="70"/>
    </row>
    <row r="9" spans="9:12" ht="12.75">
      <c r="I9" s="32"/>
      <c r="J9" s="37">
        <v>37894</v>
      </c>
      <c r="L9" s="37">
        <v>37529</v>
      </c>
    </row>
    <row r="10" spans="9:12" ht="12.75">
      <c r="I10" s="31"/>
      <c r="J10" s="31" t="s">
        <v>2</v>
      </c>
      <c r="L10" s="31" t="s">
        <v>2</v>
      </c>
    </row>
    <row r="11" spans="1:10" ht="12.75">
      <c r="A11" s="52" t="s">
        <v>38</v>
      </c>
      <c r="J11" s="2"/>
    </row>
    <row r="12" ht="8.25" customHeight="1">
      <c r="J12" s="2"/>
    </row>
    <row r="13" spans="1:12" ht="12.75">
      <c r="A13" s="15" t="s">
        <v>88</v>
      </c>
      <c r="I13" s="53"/>
      <c r="J13" s="53">
        <v>4851</v>
      </c>
      <c r="L13" s="53">
        <v>12520</v>
      </c>
    </row>
    <row r="14" spans="9:12" ht="8.25" customHeight="1">
      <c r="I14" s="53"/>
      <c r="J14" s="53"/>
      <c r="L14" s="53"/>
    </row>
    <row r="15" spans="1:12" ht="12.75">
      <c r="A15" s="2" t="s">
        <v>34</v>
      </c>
      <c r="I15" s="53"/>
      <c r="J15" s="53"/>
      <c r="L15" s="53"/>
    </row>
    <row r="16" spans="1:12" ht="12.75">
      <c r="A16" s="2" t="s">
        <v>35</v>
      </c>
      <c r="I16" s="53"/>
      <c r="J16" s="53">
        <f>5316</f>
        <v>5316</v>
      </c>
      <c r="L16" s="53">
        <v>4728</v>
      </c>
    </row>
    <row r="17" spans="1:12" ht="12.75">
      <c r="A17" s="2" t="s">
        <v>36</v>
      </c>
      <c r="I17" s="53"/>
      <c r="J17" s="53">
        <v>-191</v>
      </c>
      <c r="L17" s="53">
        <v>1475</v>
      </c>
    </row>
    <row r="18" spans="9:12" ht="9" customHeight="1">
      <c r="I18" s="42"/>
      <c r="J18" s="43"/>
      <c r="L18" s="43"/>
    </row>
    <row r="19" spans="1:12" ht="12.75">
      <c r="A19" s="2" t="s">
        <v>37</v>
      </c>
      <c r="I19" s="24"/>
      <c r="J19" s="65">
        <f>SUM(J13:J18)</f>
        <v>9976</v>
      </c>
      <c r="L19" s="65">
        <f>SUM(L13:L18)</f>
        <v>18723</v>
      </c>
    </row>
    <row r="20" spans="9:12" ht="9.75" customHeight="1">
      <c r="I20" s="53"/>
      <c r="J20" s="53"/>
      <c r="L20" s="53"/>
    </row>
    <row r="21" spans="1:12" ht="12.75">
      <c r="A21" s="2" t="s">
        <v>39</v>
      </c>
      <c r="I21" s="53"/>
      <c r="J21" s="53">
        <v>-3</v>
      </c>
      <c r="L21" s="53">
        <v>-7715</v>
      </c>
    </row>
    <row r="22" spans="1:12" ht="12.75">
      <c r="A22" s="2" t="s">
        <v>98</v>
      </c>
      <c r="I22" s="53"/>
      <c r="J22" s="53">
        <v>463</v>
      </c>
      <c r="L22" s="53">
        <v>-15755</v>
      </c>
    </row>
    <row r="23" spans="9:12" ht="9" customHeight="1">
      <c r="I23" s="42"/>
      <c r="J23" s="43"/>
      <c r="L23" s="43"/>
    </row>
    <row r="24" spans="1:12" ht="12.75">
      <c r="A24" s="15" t="s">
        <v>86</v>
      </c>
      <c r="I24" s="42"/>
      <c r="J24" s="65">
        <f>SUM(J19:J23)</f>
        <v>10436</v>
      </c>
      <c r="L24" s="65">
        <f>SUM(L19:L23)</f>
        <v>-4747</v>
      </c>
    </row>
    <row r="25" spans="1:12" ht="12.75">
      <c r="A25" s="2" t="s">
        <v>94</v>
      </c>
      <c r="I25" s="53"/>
      <c r="J25" s="53">
        <v>-5024</v>
      </c>
      <c r="L25" s="53">
        <v>-11355</v>
      </c>
    </row>
    <row r="26" spans="1:12" ht="12.75">
      <c r="A26" s="2" t="s">
        <v>87</v>
      </c>
      <c r="I26" s="53"/>
      <c r="J26" s="53">
        <v>0</v>
      </c>
      <c r="L26" s="53">
        <v>-1642</v>
      </c>
    </row>
    <row r="27" spans="1:12" ht="12.75">
      <c r="A27" s="2" t="s">
        <v>85</v>
      </c>
      <c r="I27" s="53"/>
      <c r="J27" s="53">
        <v>450</v>
      </c>
      <c r="L27" s="53">
        <v>167</v>
      </c>
    </row>
    <row r="28" spans="9:12" ht="7.5" customHeight="1">
      <c r="I28" s="42"/>
      <c r="J28" s="43"/>
      <c r="L28" s="43"/>
    </row>
    <row r="29" spans="1:12" ht="12.75">
      <c r="A29" s="15" t="s">
        <v>95</v>
      </c>
      <c r="I29" s="42"/>
      <c r="J29" s="66">
        <f>SUM(J24:J28)</f>
        <v>5862</v>
      </c>
      <c r="L29" s="66">
        <f>SUM(L24:L28)</f>
        <v>-17577</v>
      </c>
    </row>
    <row r="30" spans="9:12" ht="9.75" customHeight="1">
      <c r="I30" s="53"/>
      <c r="J30" s="53"/>
      <c r="L30" s="53"/>
    </row>
    <row r="31" spans="1:12" ht="12.75">
      <c r="A31" s="52" t="s">
        <v>40</v>
      </c>
      <c r="I31" s="53"/>
      <c r="J31" s="53"/>
      <c r="L31" s="53"/>
    </row>
    <row r="32" spans="9:12" ht="9" customHeight="1">
      <c r="I32" s="53"/>
      <c r="J32" s="53"/>
      <c r="L32" s="53"/>
    </row>
    <row r="33" spans="1:12" ht="12.75">
      <c r="A33" s="2" t="s">
        <v>41</v>
      </c>
      <c r="I33" s="53"/>
      <c r="J33" s="53">
        <v>0</v>
      </c>
      <c r="L33" s="53">
        <v>1000</v>
      </c>
    </row>
    <row r="34" spans="1:12" ht="12.75">
      <c r="A34" s="2" t="s">
        <v>42</v>
      </c>
      <c r="I34" s="53"/>
      <c r="J34" s="53">
        <v>-224</v>
      </c>
      <c r="L34" s="53">
        <v>-1437</v>
      </c>
    </row>
    <row r="35" spans="9:12" ht="9.75" customHeight="1">
      <c r="I35" s="53"/>
      <c r="J35" s="53"/>
      <c r="L35" s="53"/>
    </row>
    <row r="36" spans="1:12" ht="12.75">
      <c r="A36" s="15" t="s">
        <v>96</v>
      </c>
      <c r="I36" s="42"/>
      <c r="J36" s="66">
        <f>SUM(J33:J35)</f>
        <v>-224</v>
      </c>
      <c r="L36" s="66">
        <f>SUM(L33:L35)</f>
        <v>-437</v>
      </c>
    </row>
    <row r="37" spans="9:12" ht="8.25" customHeight="1">
      <c r="I37" s="53"/>
      <c r="J37" s="53"/>
      <c r="L37" s="53"/>
    </row>
    <row r="38" spans="1:12" ht="12.75">
      <c r="A38" s="52" t="s">
        <v>43</v>
      </c>
      <c r="I38" s="53"/>
      <c r="J38" s="53"/>
      <c r="L38" s="53"/>
    </row>
    <row r="39" spans="9:12" ht="9" customHeight="1">
      <c r="I39" s="53"/>
      <c r="J39" s="53"/>
      <c r="L39" s="53"/>
    </row>
    <row r="40" spans="1:12" ht="12.75">
      <c r="A40" s="2" t="s">
        <v>44</v>
      </c>
      <c r="I40" s="53"/>
      <c r="J40" s="53">
        <v>0</v>
      </c>
      <c r="L40" s="53">
        <v>20250</v>
      </c>
    </row>
    <row r="41" spans="1:12" ht="12.75">
      <c r="A41" s="2" t="s">
        <v>45</v>
      </c>
      <c r="I41" s="53"/>
      <c r="J41" s="53">
        <v>-6063</v>
      </c>
      <c r="L41" s="53">
        <v>-823</v>
      </c>
    </row>
    <row r="42" spans="1:12" ht="12.75">
      <c r="A42" s="2" t="s">
        <v>85</v>
      </c>
      <c r="I42" s="53"/>
      <c r="J42" s="53">
        <v>114</v>
      </c>
      <c r="L42" s="53">
        <v>0</v>
      </c>
    </row>
    <row r="43" spans="1:12" ht="12.75" customHeight="1">
      <c r="A43" s="2" t="s">
        <v>87</v>
      </c>
      <c r="I43" s="53"/>
      <c r="J43" s="53">
        <v>-373</v>
      </c>
      <c r="L43" s="53">
        <v>0</v>
      </c>
    </row>
    <row r="44" spans="9:12" ht="9" customHeight="1">
      <c r="I44" s="53"/>
      <c r="J44" s="53"/>
      <c r="L44" s="53"/>
    </row>
    <row r="45" spans="1:12" ht="12.75">
      <c r="A45" s="15" t="s">
        <v>97</v>
      </c>
      <c r="I45" s="42"/>
      <c r="J45" s="66">
        <f>SUM(J40:J44)</f>
        <v>-6322</v>
      </c>
      <c r="L45" s="66">
        <f>SUM(L40:L44)</f>
        <v>19427</v>
      </c>
    </row>
    <row r="46" spans="9:12" ht="9" customHeight="1">
      <c r="I46" s="53"/>
      <c r="J46" s="53"/>
      <c r="L46" s="53"/>
    </row>
    <row r="47" spans="1:12" ht="12.75">
      <c r="A47" s="15" t="s">
        <v>46</v>
      </c>
      <c r="I47" s="53"/>
      <c r="J47" s="53"/>
      <c r="L47" s="53"/>
    </row>
    <row r="48" spans="1:12" ht="12.75">
      <c r="A48" s="15" t="s">
        <v>47</v>
      </c>
      <c r="G48" s="13"/>
      <c r="I48" s="42"/>
      <c r="J48" s="65">
        <f>J29+J36+J45</f>
        <v>-684</v>
      </c>
      <c r="L48" s="65">
        <f>L29+L36+L45</f>
        <v>1413</v>
      </c>
    </row>
    <row r="49" spans="9:12" ht="9" customHeight="1">
      <c r="I49" s="53"/>
      <c r="J49" s="53"/>
      <c r="L49" s="53"/>
    </row>
    <row r="50" spans="1:12" ht="12.75">
      <c r="A50" s="2" t="s">
        <v>48</v>
      </c>
      <c r="I50" s="53"/>
      <c r="J50" s="53">
        <v>14140</v>
      </c>
      <c r="L50" s="53">
        <v>8125</v>
      </c>
    </row>
    <row r="51" spans="9:12" ht="8.25" customHeight="1">
      <c r="I51" s="53"/>
      <c r="J51" s="53"/>
      <c r="L51" s="53"/>
    </row>
    <row r="52" spans="1:12" ht="13.5" thickBot="1">
      <c r="A52" s="15" t="s">
        <v>49</v>
      </c>
      <c r="I52" s="42"/>
      <c r="J52" s="68">
        <f>SUM(J47:J51)</f>
        <v>13456</v>
      </c>
      <c r="L52" s="68">
        <f>SUM(L47:L51)</f>
        <v>9538</v>
      </c>
    </row>
    <row r="53" spans="9:12" ht="10.5" customHeight="1" thickTop="1">
      <c r="I53" s="13"/>
      <c r="L53" s="13"/>
    </row>
    <row r="54" spans="1:12" ht="12.75">
      <c r="A54" s="2" t="s">
        <v>84</v>
      </c>
      <c r="I54" s="13"/>
      <c r="L54" s="13"/>
    </row>
    <row r="55" spans="1:12" ht="12.75">
      <c r="A55" s="2" t="s">
        <v>83</v>
      </c>
      <c r="I55" s="13"/>
      <c r="L55" s="13"/>
    </row>
    <row r="56" spans="9:12" ht="12.75">
      <c r="I56" s="31"/>
      <c r="J56" s="31" t="s">
        <v>2</v>
      </c>
      <c r="L56" s="31" t="s">
        <v>2</v>
      </c>
    </row>
    <row r="57" spans="2:12" ht="12.75">
      <c r="B57" s="2" t="s">
        <v>20</v>
      </c>
      <c r="I57" s="51"/>
      <c r="J57" s="51">
        <v>13456</v>
      </c>
      <c r="L57" s="51">
        <v>11349</v>
      </c>
    </row>
    <row r="58" spans="2:12" ht="12.75">
      <c r="B58" s="2" t="s">
        <v>82</v>
      </c>
      <c r="I58" s="51"/>
      <c r="J58" s="51">
        <v>0</v>
      </c>
      <c r="L58" s="51">
        <v>-1811</v>
      </c>
    </row>
    <row r="59" spans="9:12" ht="13.5" thickBot="1">
      <c r="I59" s="42"/>
      <c r="J59" s="62">
        <f>SUM(J57:J58)</f>
        <v>13456</v>
      </c>
      <c r="L59" s="62">
        <f>SUM(L57:L58)</f>
        <v>9538</v>
      </c>
    </row>
    <row r="60" ht="13.5" thickTop="1"/>
    <row r="61" ht="12.75">
      <c r="B61" s="15" t="s">
        <v>93</v>
      </c>
    </row>
    <row r="62" ht="12.75">
      <c r="B62" s="15" t="s">
        <v>103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2003-11-14T04:57:06Z</cp:lastPrinted>
  <dcterms:created xsi:type="dcterms:W3CDTF">2002-09-30T02:58:50Z</dcterms:created>
  <dcterms:modified xsi:type="dcterms:W3CDTF">2003-11-17T00:39:18Z</dcterms:modified>
  <cp:category/>
  <cp:version/>
  <cp:contentType/>
  <cp:contentStatus/>
</cp:coreProperties>
</file>