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3"/>
  </bookViews>
  <sheets>
    <sheet name="P&amp;L" sheetId="1" r:id="rId1"/>
    <sheet name="BS" sheetId="2" r:id="rId2"/>
    <sheet name="EQUITY" sheetId="3" r:id="rId3"/>
    <sheet name="CFLOW" sheetId="4" r:id="rId4"/>
  </sheets>
  <definedNames>
    <definedName name="_xlnm.Print_Area" localSheetId="1">'BS'!$A$1:$I$52</definedName>
    <definedName name="_xlnm.Print_Area" localSheetId="3">'CFLOW'!$A$1:$J$61</definedName>
    <definedName name="_xlnm.Print_Area" localSheetId="2">'EQUITY'!$A$1:$M$38</definedName>
    <definedName name="_xlnm.Print_Area" localSheetId="0">'P&amp;L'!$A$1:$K$45</definedName>
  </definedNames>
  <calcPr fullCalcOnLoad="1"/>
</workbook>
</file>

<file path=xl/sharedStrings.xml><?xml version="1.0" encoding="utf-8"?>
<sst xmlns="http://schemas.openxmlformats.org/spreadsheetml/2006/main" count="165" uniqueCount="127">
  <si>
    <t>(formerly known as EMC Logistics Berhad)</t>
  </si>
  <si>
    <t>To Date</t>
  </si>
  <si>
    <t>Ended</t>
  </si>
  <si>
    <t>RM'000</t>
  </si>
  <si>
    <t>Revenue</t>
  </si>
  <si>
    <t>Operating Expenses</t>
  </si>
  <si>
    <t>Profit from Operation</t>
  </si>
  <si>
    <t>Finance Cost</t>
  </si>
  <si>
    <t>Share of loss of associates</t>
  </si>
  <si>
    <t>Profit before taxation</t>
  </si>
  <si>
    <t>Taxation</t>
  </si>
  <si>
    <t>Profit after taxation</t>
  </si>
  <si>
    <t>Minority interests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</si>
  <si>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</si>
  <si>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</si>
  <si>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>UNAUDITED CONDENSED CONSOLIDATED BALANCE SHEET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</si>
  <si>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</si>
  <si>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</si>
  <si>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</si>
  <si>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</si>
  <si>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</si>
  <si>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</si>
  <si>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YEAR END</t>
  </si>
  <si>
    <t>Current Assets</t>
  </si>
  <si>
    <t>Inventories</t>
  </si>
  <si>
    <t>Current Liabilities</t>
  </si>
  <si>
    <t>Deposits, cash and bank balances</t>
  </si>
  <si>
    <t>Short term borrowings</t>
  </si>
  <si>
    <t>Net Current Assets</t>
  </si>
  <si>
    <t>Other Investment</t>
  </si>
  <si>
    <t>Investment in Associates</t>
  </si>
  <si>
    <t>Property, Plant and Equipment</t>
  </si>
  <si>
    <t>Share Capital</t>
  </si>
  <si>
    <t>Shareholders' Equity</t>
  </si>
  <si>
    <t>Minority Interests</t>
  </si>
  <si>
    <t>Long Term Liabilities</t>
  </si>
  <si>
    <t>Deferred taxation</t>
  </si>
  <si>
    <t>Deferred creditors</t>
  </si>
  <si>
    <t>Net Tangible Asset Per Share</t>
  </si>
  <si>
    <t>Merger Deficit</t>
  </si>
  <si>
    <t>UNAUDITED CONDENSED CONSOLIDATED CASH FLOW STATEMENT</t>
  </si>
  <si>
    <t>for the financial quarter ended 30 September 2002</t>
  </si>
  <si>
    <t>Cumulative Period</t>
  </si>
  <si>
    <t xml:space="preserve">Adjustments for:  </t>
  </si>
  <si>
    <t>Non-cash items</t>
  </si>
  <si>
    <t xml:space="preserve">Non-operating in nature items </t>
  </si>
  <si>
    <t>Operating profit before working capital changes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</si>
  <si>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</si>
  <si>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</si>
  <si>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</si>
  <si>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</si>
  <si>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</si>
  <si>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</si>
  <si>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</si>
  <si>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</si>
  <si>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</si>
  <si>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</si>
  <si>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</si>
  <si>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</si>
  <si>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</si>
  <si>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</si>
  <si>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</si>
  <si>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for the 3rd financial quarter ended 30 September 2002</t>
  </si>
  <si>
    <t>as at 30 September 2002</t>
  </si>
  <si>
    <t>UNAUDITED CONDENSED CONSOLIDATED STATEMENT OF CHANGES IN EQUITY</t>
  </si>
  <si>
    <t>Movements during the period:</t>
  </si>
  <si>
    <t>Net profit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</si>
  <si>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</si>
  <si>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</si>
  <si>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</si>
  <si>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</si>
  <si>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</si>
  <si>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</si>
  <si>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</si>
  <si>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</si>
  <si>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</si>
  <si>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</si>
  <si>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</si>
  <si>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At 1.1.2002</t>
  </si>
  <si>
    <t>At 30.9.2002</t>
  </si>
  <si>
    <t>Total</t>
  </si>
  <si>
    <t>Retained Profits</t>
  </si>
  <si>
    <t>The Condensed Consolidated Income Statement should be read in conjunction with the</t>
  </si>
  <si>
    <t xml:space="preserve">   Annual Financial Report for the year ended 31 December 2001</t>
  </si>
  <si>
    <t>Merger</t>
  </si>
  <si>
    <t>Deficit</t>
  </si>
  <si>
    <t>At 1.1.2001</t>
  </si>
  <si>
    <t>Shareholders</t>
  </si>
  <si>
    <t>equity</t>
  </si>
  <si>
    <t xml:space="preserve">Corporate exercise expenses  </t>
  </si>
  <si>
    <t>Cumulative Current Period</t>
  </si>
  <si>
    <t>Quarterly Report for the 3rd financial quarter ended 30 September 2002</t>
  </si>
  <si>
    <t>Net Profit for the period</t>
  </si>
  <si>
    <t>i)  Basic</t>
  </si>
  <si>
    <t>ii) Diluted</t>
  </si>
  <si>
    <t>Earnings per share (sen):-</t>
  </si>
  <si>
    <t>At 31.12.2001</t>
  </si>
  <si>
    <t>-</t>
  </si>
  <si>
    <t xml:space="preserve">  attributable to shareholders</t>
  </si>
  <si>
    <t xml:space="preserve">   disposal of subsidiary</t>
  </si>
  <si>
    <t>Realisation of reserves on</t>
  </si>
  <si>
    <t>Revaluation and Other Reserves</t>
  </si>
  <si>
    <t xml:space="preserve">Adjustment arising from </t>
  </si>
  <si>
    <t>9 months</t>
  </si>
  <si>
    <t>INDIVIDUAL QUARTER</t>
  </si>
  <si>
    <t>3 months</t>
  </si>
  <si>
    <t>Cumulative Preceding Year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</si>
  <si>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</si>
  <si>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</si>
  <si>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</si>
  <si>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</si>
  <si>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</si>
  <si>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</si>
  <si>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>Net profit before taxation</t>
  </si>
  <si>
    <t>Other Operating Income</t>
  </si>
  <si>
    <t xml:space="preserve">The Condensed Consolidated Balance Sheet should be read in conjunction with the </t>
  </si>
  <si>
    <t>FINANCIAL</t>
  </si>
  <si>
    <t xml:space="preserve">Issue of new share on 23.8.2002 </t>
  </si>
  <si>
    <t>Rights issue on 25.10.2001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</si>
  <si>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</si>
  <si>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</si>
  <si>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 xml:space="preserve">   the Annual Financial Report for the year ended 31 December 2001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</si>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</sst>
</file>

<file path=xl/styles.xml><?xml version="1.0" encoding="utf-8"?>
<styleSheet xmlns="http://schemas.openxmlformats.org/spreadsheetml/2006/main">
  <numFmts count="14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#,##0;\(#,##0\)"/>
    <numFmt numFmtId="165" formatCode="#,##0.00;\(#,##0.00\)"/>
    <numFmt numFmtId="166" formatCode="#,##0.0;\(#,##0.0\)"/>
    <numFmt numFmtId="167" formatCode="#,##0.000;\(#,##0.000\)"/>
    <numFmt numFmtId="168" formatCode="#,##0.0000;\(#,##0.0000\)"/>
    <numFmt numFmtId="169" formatCode="#,##0.00000;\(#,##0.00000\)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164" fontId="3" fillId="0" borderId="0" xfId="0" applyNumberFormat="1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0" fontId="11" fillId="0" borderId="0" xfId="0" applyFont="1" applyAlignment="1">
      <alignment/>
    </xf>
    <xf numFmtId="43" fontId="2" fillId="0" borderId="0" xfId="15" applyFont="1" applyAlignment="1">
      <alignment/>
    </xf>
    <xf numFmtId="43" fontId="2" fillId="0" borderId="8" xfId="15" applyFont="1" applyBorder="1" applyAlignment="1">
      <alignment/>
    </xf>
    <xf numFmtId="43" fontId="2" fillId="0" borderId="3" xfId="15" applyFont="1" applyBorder="1" applyAlignment="1">
      <alignment/>
    </xf>
    <xf numFmtId="43" fontId="3" fillId="0" borderId="3" xfId="15" applyFont="1" applyBorder="1" applyAlignment="1">
      <alignment/>
    </xf>
    <xf numFmtId="43" fontId="2" fillId="0" borderId="2" xfId="15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8" xfId="0" applyNumberFormat="1" applyFont="1" applyBorder="1" applyAlignment="1">
      <alignment/>
    </xf>
    <xf numFmtId="14" fontId="3" fillId="0" borderId="8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34">
      <selection activeCell="B47" sqref="B47"/>
    </sheetView>
  </sheetViews>
  <sheetFormatPr defaultColWidth="9.140625" defaultRowHeight="12.75"/>
  <cols>
    <col min="1" max="1" width="3.8515625" style="3" customWidth="1"/>
    <col min="2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19</v>
      </c>
    </row>
    <row r="2" ht="15">
      <c r="A2" s="4" t="s">
        <v>0</v>
      </c>
    </row>
    <row r="3" spans="1:11" ht="15">
      <c r="A3" s="35" t="s">
        <v>91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5" ht="15">
      <c r="A5" s="1" t="s">
        <v>14</v>
      </c>
    </row>
    <row r="6" ht="15">
      <c r="A6" s="3" t="s">
        <v>62</v>
      </c>
    </row>
    <row r="8" spans="5:11" ht="15">
      <c r="E8" s="72" t="s">
        <v>104</v>
      </c>
      <c r="F8" s="72"/>
      <c r="G8" s="72"/>
      <c r="H8" s="36"/>
      <c r="I8" s="72" t="s">
        <v>59</v>
      </c>
      <c r="J8" s="72"/>
      <c r="K8" s="72"/>
    </row>
    <row r="9" spans="5:11" ht="15">
      <c r="E9" s="36" t="s">
        <v>105</v>
      </c>
      <c r="F9" s="36"/>
      <c r="G9" s="26" t="s">
        <v>105</v>
      </c>
      <c r="H9" s="26"/>
      <c r="I9" s="36" t="s">
        <v>103</v>
      </c>
      <c r="J9" s="36"/>
      <c r="K9" s="26" t="s">
        <v>103</v>
      </c>
    </row>
    <row r="10" spans="5:11" ht="15">
      <c r="E10" s="36" t="s">
        <v>2</v>
      </c>
      <c r="F10" s="36"/>
      <c r="G10" s="26" t="s">
        <v>2</v>
      </c>
      <c r="H10" s="26"/>
      <c r="I10" s="36" t="s">
        <v>2</v>
      </c>
      <c r="J10" s="36"/>
      <c r="K10" s="26" t="s">
        <v>2</v>
      </c>
    </row>
    <row r="11" spans="5:11" ht="15">
      <c r="E11" s="42">
        <v>37529</v>
      </c>
      <c r="F11" s="37"/>
      <c r="G11" s="43">
        <v>37164</v>
      </c>
      <c r="H11" s="38"/>
      <c r="I11" s="42">
        <v>37529</v>
      </c>
      <c r="J11" s="37"/>
      <c r="K11" s="43">
        <v>37164</v>
      </c>
    </row>
    <row r="12" spans="5:11" ht="15">
      <c r="E12" s="36" t="s">
        <v>3</v>
      </c>
      <c r="F12" s="36"/>
      <c r="G12" s="26" t="s">
        <v>3</v>
      </c>
      <c r="H12" s="26"/>
      <c r="I12" s="36" t="s">
        <v>3</v>
      </c>
      <c r="J12" s="36"/>
      <c r="K12" s="26" t="s">
        <v>3</v>
      </c>
    </row>
    <row r="13" spans="5:11" ht="12" customHeight="1">
      <c r="E13" s="47"/>
      <c r="F13" s="39"/>
      <c r="G13" s="39"/>
      <c r="H13" s="39"/>
      <c r="I13" s="47"/>
      <c r="J13" s="39"/>
      <c r="K13" s="39"/>
    </row>
    <row r="14" spans="2:11" ht="15">
      <c r="B14" s="16" t="s">
        <v>4</v>
      </c>
      <c r="C14" s="2"/>
      <c r="D14" s="2"/>
      <c r="E14" s="48">
        <v>60543</v>
      </c>
      <c r="F14" s="29"/>
      <c r="G14" s="29">
        <v>73358</v>
      </c>
      <c r="H14" s="29"/>
      <c r="I14" s="48">
        <v>188193</v>
      </c>
      <c r="J14" s="29"/>
      <c r="K14" s="29">
        <v>186208</v>
      </c>
    </row>
    <row r="15" spans="2:11" ht="12" customHeight="1">
      <c r="B15" s="2"/>
      <c r="C15" s="2"/>
      <c r="D15" s="2"/>
      <c r="E15" s="48"/>
      <c r="F15" s="29"/>
      <c r="G15" s="29"/>
      <c r="H15" s="29"/>
      <c r="I15" s="48"/>
      <c r="J15" s="29"/>
      <c r="K15" s="29"/>
    </row>
    <row r="16" spans="2:11" ht="15">
      <c r="B16" s="2" t="s">
        <v>5</v>
      </c>
      <c r="C16" s="2"/>
      <c r="D16" s="2"/>
      <c r="E16" s="48">
        <v>-59139</v>
      </c>
      <c r="F16" s="29"/>
      <c r="G16" s="29">
        <v>-62401</v>
      </c>
      <c r="H16" s="29"/>
      <c r="I16" s="48">
        <v>-178370</v>
      </c>
      <c r="J16" s="29"/>
      <c r="K16" s="29">
        <v>-162134</v>
      </c>
    </row>
    <row r="17" spans="2:11" ht="11.25" customHeight="1">
      <c r="B17" s="2"/>
      <c r="C17" s="2"/>
      <c r="D17" s="2"/>
      <c r="E17" s="48"/>
      <c r="F17" s="29"/>
      <c r="G17" s="29"/>
      <c r="H17" s="29"/>
      <c r="I17" s="48"/>
      <c r="J17" s="29"/>
      <c r="K17" s="29"/>
    </row>
    <row r="18" spans="2:11" ht="15">
      <c r="B18" s="2" t="s">
        <v>114</v>
      </c>
      <c r="C18" s="2"/>
      <c r="D18" s="2"/>
      <c r="E18" s="48">
        <v>2564</v>
      </c>
      <c r="F18" s="29"/>
      <c r="G18" s="29">
        <v>1295</v>
      </c>
      <c r="H18" s="29"/>
      <c r="I18" s="48">
        <f>3753+475</f>
        <v>4228</v>
      </c>
      <c r="J18" s="29"/>
      <c r="K18" s="29">
        <v>4393</v>
      </c>
    </row>
    <row r="19" spans="2:11" ht="12" customHeight="1">
      <c r="B19" s="2"/>
      <c r="C19" s="2"/>
      <c r="D19" s="2"/>
      <c r="E19" s="49"/>
      <c r="F19" s="29"/>
      <c r="G19" s="44"/>
      <c r="H19" s="29"/>
      <c r="I19" s="49"/>
      <c r="J19" s="29"/>
      <c r="K19" s="44"/>
    </row>
    <row r="20" spans="2:11" ht="15">
      <c r="B20" s="16" t="s">
        <v>6</v>
      </c>
      <c r="C20" s="2"/>
      <c r="D20" s="2"/>
      <c r="E20" s="48">
        <f>SUM(E14:E19)</f>
        <v>3968</v>
      </c>
      <c r="F20" s="29"/>
      <c r="G20" s="29">
        <f>SUM(G14:G19)</f>
        <v>12252</v>
      </c>
      <c r="H20" s="29"/>
      <c r="I20" s="48">
        <f>SUM(I14:I19)</f>
        <v>14051</v>
      </c>
      <c r="J20" s="29"/>
      <c r="K20" s="29">
        <f>SUM(K14:K19)</f>
        <v>28467</v>
      </c>
    </row>
    <row r="21" spans="2:11" ht="12" customHeight="1">
      <c r="B21" s="2"/>
      <c r="C21" s="2"/>
      <c r="D21" s="2"/>
      <c r="E21" s="48"/>
      <c r="F21" s="29"/>
      <c r="G21" s="29"/>
      <c r="H21" s="29"/>
      <c r="I21" s="48"/>
      <c r="J21" s="29"/>
      <c r="K21" s="29"/>
    </row>
    <row r="22" spans="2:11" ht="15">
      <c r="B22" s="2" t="s">
        <v>7</v>
      </c>
      <c r="C22" s="2"/>
      <c r="D22" s="2"/>
      <c r="E22" s="48">
        <v>-464</v>
      </c>
      <c r="F22" s="29"/>
      <c r="G22" s="29">
        <v>-991</v>
      </c>
      <c r="H22" s="29"/>
      <c r="I22" s="48">
        <v>-1539</v>
      </c>
      <c r="J22" s="29"/>
      <c r="K22" s="29">
        <v>-3477</v>
      </c>
    </row>
    <row r="23" spans="2:11" ht="12" customHeight="1">
      <c r="B23" s="2"/>
      <c r="C23" s="2"/>
      <c r="D23" s="2"/>
      <c r="E23" s="48"/>
      <c r="F23" s="29"/>
      <c r="G23" s="29"/>
      <c r="H23" s="29"/>
      <c r="I23" s="48"/>
      <c r="J23" s="29"/>
      <c r="K23" s="29"/>
    </row>
    <row r="24" spans="2:11" ht="15">
      <c r="B24" s="2" t="s">
        <v>8</v>
      </c>
      <c r="C24" s="2"/>
      <c r="D24" s="2"/>
      <c r="E24" s="48">
        <v>9</v>
      </c>
      <c r="F24" s="29"/>
      <c r="G24" s="29">
        <v>-9</v>
      </c>
      <c r="H24" s="29"/>
      <c r="I24" s="48">
        <v>8</v>
      </c>
      <c r="J24" s="29"/>
      <c r="K24" s="29">
        <v>-44</v>
      </c>
    </row>
    <row r="25" spans="2:11" ht="12" customHeight="1">
      <c r="B25" s="2"/>
      <c r="C25" s="2"/>
      <c r="D25" s="2"/>
      <c r="E25" s="49"/>
      <c r="F25" s="29"/>
      <c r="G25" s="44"/>
      <c r="H25" s="29"/>
      <c r="I25" s="49"/>
      <c r="J25" s="29"/>
      <c r="K25" s="44"/>
    </row>
    <row r="26" spans="2:11" ht="15">
      <c r="B26" s="16" t="s">
        <v>9</v>
      </c>
      <c r="C26" s="2"/>
      <c r="D26" s="2"/>
      <c r="E26" s="48">
        <f>SUM(E20:E25)</f>
        <v>3513</v>
      </c>
      <c r="F26" s="29"/>
      <c r="G26" s="29">
        <f>SUM(G20:G25)</f>
        <v>11252</v>
      </c>
      <c r="H26" s="29"/>
      <c r="I26" s="48">
        <f>SUM(I20:I25)</f>
        <v>12520</v>
      </c>
      <c r="J26" s="29"/>
      <c r="K26" s="29">
        <f>SUM(K20:K25)</f>
        <v>24946</v>
      </c>
    </row>
    <row r="27" spans="2:11" ht="12" customHeight="1">
      <c r="B27" s="2"/>
      <c r="C27" s="2"/>
      <c r="D27" s="2"/>
      <c r="E27" s="48"/>
      <c r="F27" s="29"/>
      <c r="G27" s="29"/>
      <c r="H27" s="29"/>
      <c r="I27" s="48"/>
      <c r="J27" s="29"/>
      <c r="K27" s="29"/>
    </row>
    <row r="28" spans="2:11" ht="15">
      <c r="B28" s="2" t="s">
        <v>10</v>
      </c>
      <c r="C28" s="2"/>
      <c r="D28" s="2"/>
      <c r="E28" s="48">
        <v>-610</v>
      </c>
      <c r="F28" s="29"/>
      <c r="G28" s="29">
        <v>-3367</v>
      </c>
      <c r="H28" s="29"/>
      <c r="I28" s="48">
        <v>-3167</v>
      </c>
      <c r="J28" s="29"/>
      <c r="K28" s="29">
        <v>-7622</v>
      </c>
    </row>
    <row r="29" spans="2:11" ht="12" customHeight="1">
      <c r="B29" s="2"/>
      <c r="C29" s="2"/>
      <c r="D29" s="2"/>
      <c r="E29" s="49"/>
      <c r="F29" s="29"/>
      <c r="G29" s="44"/>
      <c r="H29" s="29"/>
      <c r="I29" s="49"/>
      <c r="J29" s="29"/>
      <c r="K29" s="44"/>
    </row>
    <row r="30" spans="2:11" ht="15">
      <c r="B30" s="16" t="s">
        <v>11</v>
      </c>
      <c r="C30" s="2"/>
      <c r="D30" s="2"/>
      <c r="E30" s="48">
        <f>SUM(E26:E29)</f>
        <v>2903</v>
      </c>
      <c r="F30" s="29"/>
      <c r="G30" s="29">
        <f>SUM(G26:G29)</f>
        <v>7885</v>
      </c>
      <c r="H30" s="29"/>
      <c r="I30" s="48">
        <f>SUM(I26:I29)</f>
        <v>9353</v>
      </c>
      <c r="J30" s="29"/>
      <c r="K30" s="29">
        <f>SUM(K26:K29)</f>
        <v>17324</v>
      </c>
    </row>
    <row r="31" spans="2:11" ht="12" customHeight="1">
      <c r="B31" s="2"/>
      <c r="C31" s="2"/>
      <c r="D31" s="2"/>
      <c r="E31" s="48"/>
      <c r="F31" s="29"/>
      <c r="G31" s="29"/>
      <c r="H31" s="29"/>
      <c r="I31" s="48"/>
      <c r="J31" s="29"/>
      <c r="K31" s="29"/>
    </row>
    <row r="32" spans="2:11" ht="15">
      <c r="B32" s="2" t="s">
        <v>12</v>
      </c>
      <c r="C32" s="2"/>
      <c r="D32" s="2"/>
      <c r="E32" s="48">
        <v>-355</v>
      </c>
      <c r="F32" s="29"/>
      <c r="G32" s="29">
        <v>163</v>
      </c>
      <c r="H32" s="29"/>
      <c r="I32" s="48">
        <v>-327</v>
      </c>
      <c r="J32" s="29"/>
      <c r="K32" s="29">
        <v>428</v>
      </c>
    </row>
    <row r="33" spans="2:11" ht="12" customHeight="1">
      <c r="B33" s="2"/>
      <c r="C33" s="2"/>
      <c r="D33" s="2"/>
      <c r="E33" s="49"/>
      <c r="F33" s="29"/>
      <c r="G33" s="44"/>
      <c r="H33" s="29"/>
      <c r="I33" s="49"/>
      <c r="J33" s="29"/>
      <c r="K33" s="44"/>
    </row>
    <row r="34" spans="2:11" ht="13.5" customHeight="1">
      <c r="B34" s="16" t="s">
        <v>92</v>
      </c>
      <c r="C34" s="2"/>
      <c r="D34" s="2"/>
      <c r="E34" s="48"/>
      <c r="F34" s="29"/>
      <c r="G34" s="29"/>
      <c r="H34" s="29"/>
      <c r="I34" s="48"/>
      <c r="J34" s="29"/>
      <c r="K34" s="29"/>
    </row>
    <row r="35" spans="2:11" ht="13.5" customHeight="1" thickBot="1">
      <c r="B35" s="16" t="s">
        <v>98</v>
      </c>
      <c r="C35" s="2"/>
      <c r="D35" s="2"/>
      <c r="E35" s="50">
        <f>SUM(E30:E33)</f>
        <v>2548</v>
      </c>
      <c r="F35" s="29"/>
      <c r="G35" s="45">
        <f>SUM(G30:G33)</f>
        <v>8048</v>
      </c>
      <c r="H35" s="29"/>
      <c r="I35" s="50">
        <f>SUM(I30:I33)</f>
        <v>9026</v>
      </c>
      <c r="J35" s="29"/>
      <c r="K35" s="45">
        <f>SUM(K30:K33)</f>
        <v>17752</v>
      </c>
    </row>
    <row r="36" spans="2:11" ht="15.75" thickTop="1">
      <c r="B36" s="2"/>
      <c r="C36" s="2"/>
      <c r="D36" s="2"/>
      <c r="E36" s="48"/>
      <c r="F36" s="29"/>
      <c r="G36" s="29"/>
      <c r="H36" s="29"/>
      <c r="I36" s="48"/>
      <c r="J36" s="29"/>
      <c r="K36" s="29"/>
    </row>
    <row r="37" spans="2:11" ht="15">
      <c r="B37" s="2" t="s">
        <v>95</v>
      </c>
      <c r="C37" s="2"/>
      <c r="D37" s="2"/>
      <c r="E37" s="48"/>
      <c r="F37" s="29"/>
      <c r="G37" s="29"/>
      <c r="H37" s="29"/>
      <c r="I37" s="48"/>
      <c r="J37" s="29"/>
      <c r="K37" s="29"/>
    </row>
    <row r="38" spans="2:11" ht="15.75" thickBot="1">
      <c r="B38" s="34" t="s">
        <v>93</v>
      </c>
      <c r="C38" s="2"/>
      <c r="D38" s="2"/>
      <c r="E38" s="24">
        <f>E35/180597*100</f>
        <v>1.410876149659186</v>
      </c>
      <c r="F38" s="40"/>
      <c r="G38" s="25">
        <f>G35/145198*100</f>
        <v>5.542776071295748</v>
      </c>
      <c r="H38" s="40"/>
      <c r="I38" s="24">
        <f>I35/176381*100</f>
        <v>5.117331231822022</v>
      </c>
      <c r="J38" s="40"/>
      <c r="K38" s="25">
        <f>K35/145198*100</f>
        <v>12.22606371988595</v>
      </c>
    </row>
    <row r="39" spans="2:11" ht="12" customHeight="1" thickTop="1">
      <c r="B39" s="2"/>
      <c r="C39" s="2"/>
      <c r="D39" s="2"/>
      <c r="E39" s="48"/>
      <c r="F39" s="29"/>
      <c r="G39" s="29"/>
      <c r="H39" s="29"/>
      <c r="I39" s="48"/>
      <c r="J39" s="29"/>
      <c r="K39" s="29"/>
    </row>
    <row r="40" spans="2:11" ht="15.75" thickBot="1">
      <c r="B40" s="34" t="s">
        <v>94</v>
      </c>
      <c r="C40" s="2"/>
      <c r="D40" s="2"/>
      <c r="E40" s="51" t="s">
        <v>97</v>
      </c>
      <c r="F40" s="29"/>
      <c r="G40" s="46" t="s">
        <v>97</v>
      </c>
      <c r="H40" s="29"/>
      <c r="I40" s="51" t="s">
        <v>97</v>
      </c>
      <c r="J40" s="29"/>
      <c r="K40" s="46" t="s">
        <v>97</v>
      </c>
    </row>
    <row r="41" spans="2:11" ht="15.75" thickTop="1">
      <c r="B41" s="2"/>
      <c r="C41" s="2"/>
      <c r="D41" s="2"/>
      <c r="E41" s="2"/>
      <c r="F41" s="2"/>
      <c r="G41" s="2"/>
      <c r="H41" s="2"/>
      <c r="I41" s="16"/>
      <c r="J41" s="2"/>
      <c r="K41" s="2"/>
    </row>
    <row r="42" spans="2:11" ht="1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5">
      <c r="B43" s="73" t="s">
        <v>82</v>
      </c>
      <c r="C43" s="73"/>
      <c r="D43" s="73"/>
      <c r="E43" s="73"/>
      <c r="F43" s="73"/>
      <c r="G43" s="73"/>
      <c r="H43" s="73"/>
      <c r="I43" s="73"/>
      <c r="J43" s="73"/>
      <c r="K43" s="73"/>
    </row>
    <row r="44" spans="2:11" ht="15">
      <c r="B44" s="16" t="s">
        <v>83</v>
      </c>
      <c r="C44" s="2"/>
      <c r="D44" s="2"/>
      <c r="E44" s="2"/>
      <c r="F44" s="2"/>
      <c r="G44" s="2"/>
      <c r="H44" s="2"/>
      <c r="I44" s="2"/>
      <c r="J44" s="2"/>
      <c r="K44" s="2"/>
    </row>
    <row r="45" spans="2:11" ht="1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5"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sheetProtection password="CC34" sheet="1" objects="1" scenarios="1"/>
  <mergeCells count="3">
    <mergeCell ref="E8:G8"/>
    <mergeCell ref="I8:K8"/>
    <mergeCell ref="B43:K43"/>
  </mergeCells>
  <printOptions horizontalCentered="1"/>
  <pageMargins left="0.35433070866141736" right="0.35433070866141736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47">
      <selection activeCell="G59" sqref="G59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6" width="9.140625" style="2" customWidth="1"/>
    <col min="7" max="7" width="12.8515625" style="2" bestFit="1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13</v>
      </c>
    </row>
    <row r="2" ht="12.75">
      <c r="A2" s="4" t="s">
        <v>0</v>
      </c>
    </row>
    <row r="3" spans="1:9" ht="14.25">
      <c r="A3" s="35" t="s">
        <v>91</v>
      </c>
      <c r="B3" s="33"/>
      <c r="C3" s="33"/>
      <c r="D3" s="33"/>
      <c r="E3" s="33"/>
      <c r="F3" s="33"/>
      <c r="G3" s="33"/>
      <c r="H3" s="33"/>
      <c r="I3" s="33"/>
    </row>
    <row r="5" ht="14.25">
      <c r="A5" s="1" t="s">
        <v>15</v>
      </c>
    </row>
    <row r="6" ht="15">
      <c r="A6" s="3" t="s">
        <v>63</v>
      </c>
    </row>
    <row r="8" spans="7:9" ht="12.75">
      <c r="G8" s="54" t="s">
        <v>16</v>
      </c>
      <c r="H8" s="36"/>
      <c r="I8" s="56" t="s">
        <v>20</v>
      </c>
    </row>
    <row r="9" spans="7:9" ht="12.75">
      <c r="G9" s="54" t="s">
        <v>17</v>
      </c>
      <c r="H9" s="36"/>
      <c r="I9" s="56" t="s">
        <v>21</v>
      </c>
    </row>
    <row r="10" spans="7:9" ht="12.75">
      <c r="G10" s="54" t="s">
        <v>18</v>
      </c>
      <c r="H10" s="36"/>
      <c r="I10" s="56" t="s">
        <v>116</v>
      </c>
    </row>
    <row r="11" spans="8:9" ht="12.75">
      <c r="H11" s="36"/>
      <c r="I11" s="56" t="s">
        <v>22</v>
      </c>
    </row>
    <row r="12" spans="7:9" ht="12.75">
      <c r="G12" s="55">
        <v>37529</v>
      </c>
      <c r="H12" s="37"/>
      <c r="I12" s="57">
        <v>37256</v>
      </c>
    </row>
    <row r="13" spans="7:9" ht="12.75">
      <c r="G13" s="54" t="s">
        <v>3</v>
      </c>
      <c r="H13" s="36"/>
      <c r="I13" s="56" t="s">
        <v>3</v>
      </c>
    </row>
    <row r="14" spans="7:9" ht="12.75">
      <c r="G14" s="48"/>
      <c r="H14" s="48"/>
      <c r="I14" s="29"/>
    </row>
    <row r="15" spans="1:9" s="3" customFormat="1" ht="15">
      <c r="A15" s="2"/>
      <c r="B15" s="16" t="s">
        <v>31</v>
      </c>
      <c r="C15" s="2"/>
      <c r="D15" s="2"/>
      <c r="E15" s="2"/>
      <c r="F15" s="2"/>
      <c r="G15" s="48">
        <v>75559</v>
      </c>
      <c r="H15" s="48"/>
      <c r="I15" s="29">
        <v>80407</v>
      </c>
    </row>
    <row r="16" spans="1:9" s="3" customFormat="1" ht="15">
      <c r="A16" s="2"/>
      <c r="B16" s="16" t="s">
        <v>30</v>
      </c>
      <c r="C16" s="2"/>
      <c r="D16" s="2"/>
      <c r="E16" s="2"/>
      <c r="F16" s="2"/>
      <c r="G16" s="48">
        <v>0</v>
      </c>
      <c r="H16" s="48"/>
      <c r="I16" s="29">
        <v>180</v>
      </c>
    </row>
    <row r="17" spans="1:9" s="3" customFormat="1" ht="15">
      <c r="A17" s="2"/>
      <c r="B17" s="16" t="s">
        <v>29</v>
      </c>
      <c r="C17" s="2"/>
      <c r="D17" s="2"/>
      <c r="E17" s="2"/>
      <c r="F17" s="2"/>
      <c r="G17" s="48">
        <v>150</v>
      </c>
      <c r="H17" s="48"/>
      <c r="I17" s="29">
        <v>150</v>
      </c>
    </row>
    <row r="18" spans="1:9" s="3" customFormat="1" ht="15">
      <c r="A18" s="2"/>
      <c r="B18" s="2"/>
      <c r="C18" s="2"/>
      <c r="D18" s="2"/>
      <c r="E18" s="2"/>
      <c r="F18" s="2"/>
      <c r="G18" s="48"/>
      <c r="H18" s="48"/>
      <c r="I18" s="29"/>
    </row>
    <row r="19" spans="1:9" s="3" customFormat="1" ht="15">
      <c r="A19" s="2"/>
      <c r="B19" s="16" t="s">
        <v>23</v>
      </c>
      <c r="C19" s="2"/>
      <c r="D19" s="2"/>
      <c r="E19" s="2"/>
      <c r="F19" s="2"/>
      <c r="G19" s="48"/>
      <c r="H19" s="48"/>
      <c r="I19" s="29"/>
    </row>
    <row r="20" spans="1:9" s="3" customFormat="1" ht="15">
      <c r="A20" s="2"/>
      <c r="B20" s="2"/>
      <c r="C20" s="2" t="s">
        <v>24</v>
      </c>
      <c r="D20" s="2"/>
      <c r="E20" s="2"/>
      <c r="F20" s="2"/>
      <c r="G20" s="7">
        <v>18179</v>
      </c>
      <c r="H20" s="48"/>
      <c r="I20" s="22">
        <v>23535</v>
      </c>
    </row>
    <row r="21" spans="1:9" s="3" customFormat="1" ht="15">
      <c r="A21" s="2"/>
      <c r="B21" s="2"/>
      <c r="C21" s="2" t="s">
        <v>60</v>
      </c>
      <c r="D21" s="2"/>
      <c r="E21" s="2"/>
      <c r="F21" s="2"/>
      <c r="G21" s="17">
        <v>100034</v>
      </c>
      <c r="H21" s="48"/>
      <c r="I21" s="23">
        <v>86963</v>
      </c>
    </row>
    <row r="22" spans="1:9" s="3" customFormat="1" ht="15">
      <c r="A22" s="2"/>
      <c r="B22" s="2"/>
      <c r="C22" s="2" t="s">
        <v>26</v>
      </c>
      <c r="D22" s="2"/>
      <c r="E22" s="2"/>
      <c r="F22" s="2"/>
      <c r="G22" s="19">
        <v>11349</v>
      </c>
      <c r="H22" s="48"/>
      <c r="I22" s="18">
        <v>23387</v>
      </c>
    </row>
    <row r="23" spans="1:9" s="3" customFormat="1" ht="18" customHeight="1">
      <c r="A23" s="2"/>
      <c r="B23" s="2"/>
      <c r="C23" s="2"/>
      <c r="D23" s="2"/>
      <c r="E23" s="2"/>
      <c r="F23" s="2"/>
      <c r="G23" s="20">
        <f>SUM(G19:G22)</f>
        <v>129562</v>
      </c>
      <c r="H23" s="48"/>
      <c r="I23" s="21">
        <f>SUM(I19:I22)</f>
        <v>133885</v>
      </c>
    </row>
    <row r="24" spans="1:9" s="3" customFormat="1" ht="15">
      <c r="A24" s="2"/>
      <c r="B24" s="16" t="s">
        <v>25</v>
      </c>
      <c r="C24" s="2"/>
      <c r="D24" s="2"/>
      <c r="E24" s="2"/>
      <c r="F24" s="2"/>
      <c r="G24" s="17"/>
      <c r="H24" s="48"/>
      <c r="I24" s="23"/>
    </row>
    <row r="25" spans="1:9" s="3" customFormat="1" ht="15">
      <c r="A25" s="2"/>
      <c r="B25" s="2"/>
      <c r="C25" s="2" t="s">
        <v>61</v>
      </c>
      <c r="D25" s="2"/>
      <c r="E25" s="2"/>
      <c r="F25" s="2"/>
      <c r="G25" s="17">
        <v>9342</v>
      </c>
      <c r="H25" s="48"/>
      <c r="I25" s="23">
        <v>24179</v>
      </c>
    </row>
    <row r="26" spans="1:9" s="3" customFormat="1" ht="15">
      <c r="A26" s="2"/>
      <c r="B26" s="2"/>
      <c r="C26" s="2" t="s">
        <v>10</v>
      </c>
      <c r="D26" s="2"/>
      <c r="E26" s="2"/>
      <c r="F26" s="2"/>
      <c r="G26" s="17">
        <v>9635</v>
      </c>
      <c r="H26" s="48"/>
      <c r="I26" s="23">
        <v>17375</v>
      </c>
    </row>
    <row r="27" spans="1:9" s="3" customFormat="1" ht="15">
      <c r="A27" s="2"/>
      <c r="B27" s="2"/>
      <c r="C27" s="2" t="s">
        <v>27</v>
      </c>
      <c r="D27" s="2"/>
      <c r="E27" s="2"/>
      <c r="F27" s="2"/>
      <c r="G27" s="17">
        <v>12733</v>
      </c>
      <c r="H27" s="48"/>
      <c r="I27" s="23">
        <v>27102</v>
      </c>
    </row>
    <row r="28" spans="1:9" s="3" customFormat="1" ht="18" customHeight="1">
      <c r="A28" s="2"/>
      <c r="B28" s="2"/>
      <c r="C28" s="2"/>
      <c r="D28" s="2"/>
      <c r="E28" s="2"/>
      <c r="F28" s="2"/>
      <c r="G28" s="20">
        <f>SUM(G24:G27)</f>
        <v>31710</v>
      </c>
      <c r="H28" s="48"/>
      <c r="I28" s="21">
        <f>SUM(I24:I27)</f>
        <v>68656</v>
      </c>
    </row>
    <row r="29" spans="1:9" s="3" customFormat="1" ht="18" customHeight="1">
      <c r="A29" s="2"/>
      <c r="B29" s="16" t="s">
        <v>28</v>
      </c>
      <c r="C29" s="2"/>
      <c r="D29" s="2"/>
      <c r="E29" s="2"/>
      <c r="F29" s="2"/>
      <c r="G29" s="48">
        <f>SUM(G23-G28)</f>
        <v>97852</v>
      </c>
      <c r="H29" s="48"/>
      <c r="I29" s="29">
        <f>SUM(I23-I28)</f>
        <v>65229</v>
      </c>
    </row>
    <row r="30" spans="1:9" s="3" customFormat="1" ht="18" customHeight="1" thickBot="1">
      <c r="A30" s="2"/>
      <c r="B30" s="2"/>
      <c r="C30" s="2"/>
      <c r="D30" s="2"/>
      <c r="E30" s="2"/>
      <c r="F30" s="2"/>
      <c r="G30" s="53">
        <f>SUM(G15+G16+G17+G29)</f>
        <v>173561</v>
      </c>
      <c r="H30" s="48"/>
      <c r="I30" s="14">
        <f>SUM(I15+I16+I17+I29)</f>
        <v>145966</v>
      </c>
    </row>
    <row r="31" spans="1:9" s="3" customFormat="1" ht="11.25" customHeight="1" thickTop="1">
      <c r="A31" s="2"/>
      <c r="B31" s="2"/>
      <c r="C31" s="2"/>
      <c r="D31" s="2"/>
      <c r="E31" s="2"/>
      <c r="F31" s="2"/>
      <c r="G31" s="48"/>
      <c r="H31" s="48"/>
      <c r="I31" s="29"/>
    </row>
    <row r="32" spans="1:9" s="3" customFormat="1" ht="9.75" customHeight="1">
      <c r="A32" s="2"/>
      <c r="B32" s="2"/>
      <c r="C32" s="2"/>
      <c r="D32" s="2"/>
      <c r="E32" s="2"/>
      <c r="F32" s="2"/>
      <c r="G32" s="54"/>
      <c r="H32" s="36"/>
      <c r="I32" s="56"/>
    </row>
    <row r="33" spans="1:9" s="3" customFormat="1" ht="15">
      <c r="A33" s="2"/>
      <c r="B33" s="2"/>
      <c r="C33" s="2"/>
      <c r="D33" s="2"/>
      <c r="E33" s="2"/>
      <c r="F33" s="2"/>
      <c r="G33" s="36"/>
      <c r="H33" s="36"/>
      <c r="I33" s="26"/>
    </row>
    <row r="34" spans="1:9" s="3" customFormat="1" ht="15">
      <c r="A34" s="2"/>
      <c r="B34" s="16" t="s">
        <v>32</v>
      </c>
      <c r="C34" s="2"/>
      <c r="D34" s="2"/>
      <c r="E34" s="2"/>
      <c r="F34" s="2"/>
      <c r="G34" s="48">
        <v>189238</v>
      </c>
      <c r="H34" s="48"/>
      <c r="I34" s="29">
        <v>174238</v>
      </c>
    </row>
    <row r="35" spans="1:9" s="3" customFormat="1" ht="15">
      <c r="A35" s="2"/>
      <c r="B35" s="16" t="s">
        <v>81</v>
      </c>
      <c r="C35" s="2"/>
      <c r="D35" s="2"/>
      <c r="E35" s="2"/>
      <c r="F35" s="2"/>
      <c r="G35" s="48">
        <v>56669</v>
      </c>
      <c r="H35" s="48"/>
      <c r="I35" s="29">
        <v>46913</v>
      </c>
    </row>
    <row r="36" spans="1:9" s="3" customFormat="1" ht="15">
      <c r="A36" s="2"/>
      <c r="B36" s="16" t="s">
        <v>101</v>
      </c>
      <c r="C36" s="2"/>
      <c r="D36" s="2"/>
      <c r="E36" s="2"/>
      <c r="F36" s="2"/>
      <c r="G36" s="48">
        <v>33667</v>
      </c>
      <c r="H36" s="48"/>
      <c r="I36" s="29">
        <v>29727</v>
      </c>
    </row>
    <row r="37" spans="1:9" s="3" customFormat="1" ht="15">
      <c r="A37" s="2"/>
      <c r="B37" s="16" t="s">
        <v>39</v>
      </c>
      <c r="C37" s="2"/>
      <c r="D37" s="2"/>
      <c r="E37" s="2"/>
      <c r="F37" s="2"/>
      <c r="G37" s="48">
        <v>-109629</v>
      </c>
      <c r="H37" s="48"/>
      <c r="I37" s="29">
        <v>-109629</v>
      </c>
    </row>
    <row r="38" spans="1:9" s="3" customFormat="1" ht="12" customHeight="1">
      <c r="A38" s="2"/>
      <c r="B38" s="2"/>
      <c r="C38" s="2"/>
      <c r="D38" s="2"/>
      <c r="E38" s="2"/>
      <c r="F38" s="2"/>
      <c r="G38" s="49"/>
      <c r="H38" s="48"/>
      <c r="I38" s="44"/>
    </row>
    <row r="39" spans="1:9" s="3" customFormat="1" ht="18" customHeight="1">
      <c r="A39" s="2"/>
      <c r="B39" s="16" t="s">
        <v>33</v>
      </c>
      <c r="C39" s="2"/>
      <c r="D39" s="2"/>
      <c r="E39" s="2"/>
      <c r="F39" s="2"/>
      <c r="G39" s="48">
        <f>SUM(G34:G38)</f>
        <v>169945</v>
      </c>
      <c r="H39" s="48"/>
      <c r="I39" s="29">
        <f>SUM(I34:I38)</f>
        <v>141249</v>
      </c>
    </row>
    <row r="40" spans="1:9" s="3" customFormat="1" ht="15">
      <c r="A40" s="2"/>
      <c r="B40" s="16" t="s">
        <v>34</v>
      </c>
      <c r="C40" s="2"/>
      <c r="D40" s="2"/>
      <c r="E40" s="2"/>
      <c r="F40" s="2"/>
      <c r="G40" s="48">
        <v>1978</v>
      </c>
      <c r="H40" s="48"/>
      <c r="I40" s="29">
        <v>2506</v>
      </c>
    </row>
    <row r="41" spans="1:9" s="3" customFormat="1" ht="15">
      <c r="A41" s="2"/>
      <c r="B41" s="16" t="s">
        <v>35</v>
      </c>
      <c r="C41" s="2"/>
      <c r="D41" s="2"/>
      <c r="E41" s="2"/>
      <c r="F41" s="2"/>
      <c r="G41" s="48"/>
      <c r="H41" s="48"/>
      <c r="I41" s="29"/>
    </row>
    <row r="42" spans="1:9" s="3" customFormat="1" ht="15">
      <c r="A42" s="2"/>
      <c r="B42" s="2"/>
      <c r="C42" s="2" t="s">
        <v>37</v>
      </c>
      <c r="D42" s="2"/>
      <c r="E42" s="2"/>
      <c r="F42" s="2"/>
      <c r="G42" s="7">
        <v>75</v>
      </c>
      <c r="H42" s="48"/>
      <c r="I42" s="22">
        <v>648</v>
      </c>
    </row>
    <row r="43" spans="1:9" s="3" customFormat="1" ht="15">
      <c r="A43" s="2"/>
      <c r="B43" s="2"/>
      <c r="C43" s="2" t="s">
        <v>36</v>
      </c>
      <c r="D43" s="2"/>
      <c r="E43" s="2"/>
      <c r="F43" s="2"/>
      <c r="G43" s="19">
        <v>1563</v>
      </c>
      <c r="H43" s="48"/>
      <c r="I43" s="18">
        <v>1563</v>
      </c>
    </row>
    <row r="44" spans="1:9" s="3" customFormat="1" ht="15">
      <c r="A44" s="2"/>
      <c r="B44" s="2"/>
      <c r="C44" s="2"/>
      <c r="D44" s="2"/>
      <c r="E44" s="2"/>
      <c r="F44" s="2"/>
      <c r="G44" s="48">
        <f>SUM(G41:G43)</f>
        <v>1638</v>
      </c>
      <c r="H44" s="48"/>
      <c r="I44" s="29">
        <f>SUM(I41:I43)</f>
        <v>2211</v>
      </c>
    </row>
    <row r="45" spans="1:9" s="3" customFormat="1" ht="15">
      <c r="A45" s="2"/>
      <c r="B45" s="2"/>
      <c r="C45" s="2"/>
      <c r="D45" s="2"/>
      <c r="E45" s="2"/>
      <c r="F45" s="2"/>
      <c r="G45" s="48"/>
      <c r="H45" s="48"/>
      <c r="I45" s="29"/>
    </row>
    <row r="46" spans="1:9" s="3" customFormat="1" ht="18" customHeight="1" thickBot="1">
      <c r="A46" s="2"/>
      <c r="B46" s="2"/>
      <c r="C46" s="2"/>
      <c r="D46" s="2"/>
      <c r="E46" s="2"/>
      <c r="F46" s="2"/>
      <c r="G46" s="53">
        <f>SUM(G39+G40+G44)</f>
        <v>173561</v>
      </c>
      <c r="H46" s="48"/>
      <c r="I46" s="14">
        <f>SUM(I39+I40+I44)</f>
        <v>145966</v>
      </c>
    </row>
    <row r="47" spans="1:9" s="3" customFormat="1" ht="15.75" thickTop="1">
      <c r="A47" s="2"/>
      <c r="B47" s="2"/>
      <c r="C47" s="2"/>
      <c r="D47" s="2"/>
      <c r="E47" s="2"/>
      <c r="F47" s="2"/>
      <c r="G47" s="48"/>
      <c r="H47" s="48"/>
      <c r="I47" s="29"/>
    </row>
    <row r="48" spans="1:9" s="3" customFormat="1" ht="15.75" thickBot="1">
      <c r="A48" s="2"/>
      <c r="B48" s="16" t="s">
        <v>38</v>
      </c>
      <c r="C48" s="2"/>
      <c r="D48" s="2"/>
      <c r="E48" s="2"/>
      <c r="F48" s="2"/>
      <c r="G48" s="24">
        <f>SUM(G39/G34)</f>
        <v>0.8980490176391633</v>
      </c>
      <c r="H48" s="52"/>
      <c r="I48" s="25">
        <f>SUM(I39/I34)</f>
        <v>0.8106670186756046</v>
      </c>
    </row>
    <row r="49" spans="1:9" s="3" customFormat="1" ht="15.75" thickTop="1">
      <c r="A49" s="2"/>
      <c r="B49" s="2"/>
      <c r="C49" s="2"/>
      <c r="D49" s="2"/>
      <c r="E49" s="2"/>
      <c r="F49" s="2"/>
      <c r="G49" s="13"/>
      <c r="H49" s="13"/>
      <c r="I49" s="13"/>
    </row>
    <row r="50" spans="7:9" s="3" customFormat="1" ht="15">
      <c r="G50" s="6"/>
      <c r="H50" s="6"/>
      <c r="I50" s="6"/>
    </row>
    <row r="51" spans="1:9" s="3" customFormat="1" ht="15">
      <c r="A51" s="74" t="s">
        <v>115</v>
      </c>
      <c r="B51" s="74"/>
      <c r="C51" s="74"/>
      <c r="D51" s="74"/>
      <c r="E51" s="74"/>
      <c r="F51" s="74"/>
      <c r="G51" s="74"/>
      <c r="H51" s="74"/>
      <c r="I51" s="74"/>
    </row>
    <row r="52" spans="1:9" s="3" customFormat="1" ht="15">
      <c r="A52" s="2"/>
      <c r="B52" s="16" t="s">
        <v>83</v>
      </c>
      <c r="C52" s="2"/>
      <c r="D52" s="2"/>
      <c r="E52" s="2"/>
      <c r="F52" s="2"/>
      <c r="G52" s="13"/>
      <c r="H52" s="13"/>
      <c r="I52" s="13"/>
    </row>
    <row r="53" spans="7:9" s="3" customFormat="1" ht="15">
      <c r="G53" s="6"/>
      <c r="H53" s="6"/>
      <c r="I53" s="6"/>
    </row>
    <row r="54" spans="7:9" s="3" customFormat="1" ht="15">
      <c r="G54" s="6"/>
      <c r="H54" s="6"/>
      <c r="I54" s="6"/>
    </row>
    <row r="55" spans="7:9" s="3" customFormat="1" ht="15">
      <c r="G55" s="6"/>
      <c r="H55" s="6"/>
      <c r="I55" s="6"/>
    </row>
    <row r="56" spans="7:9" s="3" customFormat="1" ht="15">
      <c r="G56" s="6"/>
      <c r="H56" s="6"/>
      <c r="I56" s="6"/>
    </row>
    <row r="57" spans="7:9" s="3" customFormat="1" ht="15">
      <c r="G57" s="6"/>
      <c r="H57" s="6"/>
      <c r="I57" s="6"/>
    </row>
    <row r="58" spans="7:9" s="3" customFormat="1" ht="15">
      <c r="G58" s="6"/>
      <c r="H58" s="6"/>
      <c r="I58" s="6"/>
    </row>
    <row r="59" spans="7:9" s="3" customFormat="1" ht="15">
      <c r="G59" s="6"/>
      <c r="H59" s="6"/>
      <c r="I59" s="6"/>
    </row>
    <row r="60" spans="7:9" s="3" customFormat="1" ht="15">
      <c r="G60" s="6"/>
      <c r="H60" s="6"/>
      <c r="I60" s="6"/>
    </row>
    <row r="61" spans="7:9" s="3" customFormat="1" ht="15">
      <c r="G61" s="6"/>
      <c r="H61" s="6"/>
      <c r="I61" s="6"/>
    </row>
    <row r="62" spans="7:9" s="3" customFormat="1" ht="15">
      <c r="G62" s="6"/>
      <c r="H62" s="6"/>
      <c r="I62" s="6"/>
    </row>
    <row r="63" spans="7:9" s="3" customFormat="1" ht="15">
      <c r="G63" s="6"/>
      <c r="H63" s="6"/>
      <c r="I63" s="6"/>
    </row>
    <row r="64" spans="7:9" s="3" customFormat="1" ht="15">
      <c r="G64" s="6"/>
      <c r="H64" s="6"/>
      <c r="I64" s="6"/>
    </row>
    <row r="65" spans="7:9" s="3" customFormat="1" ht="15">
      <c r="G65" s="6"/>
      <c r="H65" s="6"/>
      <c r="I65" s="6"/>
    </row>
    <row r="66" spans="7:9" s="3" customFormat="1" ht="15">
      <c r="G66" s="6"/>
      <c r="H66" s="6"/>
      <c r="I66" s="6"/>
    </row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</sheetData>
  <sheetProtection password="CC34" sheet="1" objects="1" scenarios="1"/>
  <mergeCells count="1">
    <mergeCell ref="A51:I51"/>
  </mergeCells>
  <printOptions horizontalCentered="1"/>
  <pageMargins left="0.35433070866141736" right="0.35433070866141736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28">
      <selection activeCell="B37" sqref="B37:M37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9.710937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0.00390625" style="2" customWidth="1"/>
    <col min="12" max="12" width="0.9921875" style="2" customWidth="1"/>
    <col min="13" max="13" width="11.00390625" style="2" customWidth="1"/>
    <col min="14" max="16384" width="9.140625" style="2" customWidth="1"/>
  </cols>
  <sheetData>
    <row r="1" ht="18.75">
      <c r="A1" s="5" t="s">
        <v>13</v>
      </c>
    </row>
    <row r="2" ht="12.75">
      <c r="A2" s="4" t="s">
        <v>0</v>
      </c>
    </row>
    <row r="3" spans="1:13" ht="14.25">
      <c r="A3" s="35" t="s">
        <v>91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5" ht="14.25">
      <c r="A5" s="1" t="s">
        <v>64</v>
      </c>
    </row>
    <row r="6" ht="15">
      <c r="A6" s="3" t="s">
        <v>62</v>
      </c>
    </row>
    <row r="7" ht="15">
      <c r="B7" s="3"/>
    </row>
    <row r="8" spans="2:13" ht="15">
      <c r="B8" s="3"/>
      <c r="E8" s="58" t="s">
        <v>74</v>
      </c>
      <c r="F8" s="11"/>
      <c r="G8" s="75" t="s">
        <v>67</v>
      </c>
      <c r="H8" s="75"/>
      <c r="I8" s="75"/>
      <c r="J8" s="11"/>
      <c r="K8" s="58" t="s">
        <v>71</v>
      </c>
      <c r="L8" s="15"/>
      <c r="M8" s="41" t="s">
        <v>80</v>
      </c>
    </row>
    <row r="9" spans="5:13" ht="12.75">
      <c r="E9" s="15" t="s">
        <v>75</v>
      </c>
      <c r="F9" s="11"/>
      <c r="G9" s="30"/>
      <c r="H9" s="30"/>
      <c r="I9" s="15" t="s">
        <v>68</v>
      </c>
      <c r="J9" s="11"/>
      <c r="K9" s="30"/>
      <c r="L9" s="30"/>
      <c r="M9" s="27"/>
    </row>
    <row r="10" spans="5:13" ht="12.75">
      <c r="E10" s="15" t="s">
        <v>76</v>
      </c>
      <c r="F10" s="12"/>
      <c r="G10" s="15" t="s">
        <v>84</v>
      </c>
      <c r="H10" s="15"/>
      <c r="I10" s="15" t="s">
        <v>69</v>
      </c>
      <c r="J10" s="11"/>
      <c r="K10" s="15" t="s">
        <v>72</v>
      </c>
      <c r="L10" s="15"/>
      <c r="M10" s="27" t="s">
        <v>87</v>
      </c>
    </row>
    <row r="11" spans="5:13" ht="12.75">
      <c r="E11" s="10" t="s">
        <v>77</v>
      </c>
      <c r="F11" s="12"/>
      <c r="G11" s="10" t="s">
        <v>85</v>
      </c>
      <c r="H11" s="15"/>
      <c r="I11" s="10" t="s">
        <v>70</v>
      </c>
      <c r="J11" s="11"/>
      <c r="K11" s="10" t="s">
        <v>73</v>
      </c>
      <c r="L11" s="15"/>
      <c r="M11" s="9" t="s">
        <v>88</v>
      </c>
    </row>
    <row r="12" spans="5:13" ht="12.75">
      <c r="E12" s="26" t="s">
        <v>3</v>
      </c>
      <c r="F12" s="8"/>
      <c r="G12" s="26" t="s">
        <v>3</v>
      </c>
      <c r="H12" s="26"/>
      <c r="I12" s="26" t="s">
        <v>3</v>
      </c>
      <c r="J12" s="8"/>
      <c r="K12" s="26" t="s">
        <v>3</v>
      </c>
      <c r="L12" s="26"/>
      <c r="M12" s="26" t="s">
        <v>3</v>
      </c>
    </row>
    <row r="13" spans="2:13" ht="12.75">
      <c r="B13" s="59" t="s">
        <v>90</v>
      </c>
      <c r="E13" s="26"/>
      <c r="F13" s="8"/>
      <c r="G13" s="26"/>
      <c r="H13" s="26"/>
      <c r="I13" s="26"/>
      <c r="J13" s="8"/>
      <c r="K13" s="26"/>
      <c r="L13" s="26"/>
      <c r="M13" s="27"/>
    </row>
    <row r="14" spans="2:16" ht="12.75">
      <c r="B14" s="2" t="s">
        <v>78</v>
      </c>
      <c r="E14" s="29">
        <v>174238</v>
      </c>
      <c r="F14" s="13"/>
      <c r="G14" s="29">
        <v>-109629</v>
      </c>
      <c r="H14" s="29"/>
      <c r="I14" s="29">
        <v>29727</v>
      </c>
      <c r="J14" s="13"/>
      <c r="K14" s="29">
        <v>46913</v>
      </c>
      <c r="L14" s="29"/>
      <c r="M14" s="29">
        <f>SUM(E14:K14)</f>
        <v>141249</v>
      </c>
      <c r="N14" s="13"/>
      <c r="O14" s="13"/>
      <c r="P14" s="13"/>
    </row>
    <row r="15" spans="2:16" ht="12.75">
      <c r="B15" s="2" t="s">
        <v>65</v>
      </c>
      <c r="E15" s="29"/>
      <c r="F15" s="13"/>
      <c r="G15" s="29"/>
      <c r="H15" s="29"/>
      <c r="I15" s="29"/>
      <c r="J15" s="13"/>
      <c r="K15" s="29"/>
      <c r="L15" s="29"/>
      <c r="M15" s="29"/>
      <c r="N15" s="13"/>
      <c r="O15" s="13"/>
      <c r="P15" s="13"/>
    </row>
    <row r="16" spans="2:16" ht="12.75">
      <c r="B16" s="2" t="s">
        <v>117</v>
      </c>
      <c r="E16" s="29">
        <v>15000</v>
      </c>
      <c r="F16" s="13"/>
      <c r="G16" s="31">
        <v>0</v>
      </c>
      <c r="H16" s="31"/>
      <c r="I16" s="29">
        <v>5250</v>
      </c>
      <c r="J16" s="13"/>
      <c r="K16" s="31">
        <v>0</v>
      </c>
      <c r="L16" s="29"/>
      <c r="M16" s="29">
        <f>SUM(E16:K16)</f>
        <v>20250</v>
      </c>
      <c r="N16" s="13"/>
      <c r="O16" s="13"/>
      <c r="P16" s="13"/>
    </row>
    <row r="17" spans="2:16" ht="12.75">
      <c r="B17" s="2" t="s">
        <v>102</v>
      </c>
      <c r="E17" s="29"/>
      <c r="F17" s="13"/>
      <c r="G17" s="31"/>
      <c r="H17" s="31"/>
      <c r="I17" s="29"/>
      <c r="J17" s="13"/>
      <c r="K17" s="29"/>
      <c r="L17" s="29"/>
      <c r="N17" s="13"/>
      <c r="O17" s="13"/>
      <c r="P17" s="13"/>
    </row>
    <row r="18" spans="2:16" ht="12.75">
      <c r="B18" s="2" t="s">
        <v>99</v>
      </c>
      <c r="E18" s="31">
        <v>0</v>
      </c>
      <c r="F18" s="13"/>
      <c r="G18" s="31">
        <v>0</v>
      </c>
      <c r="H18" s="31"/>
      <c r="I18" s="29">
        <v>-580</v>
      </c>
      <c r="J18" s="13"/>
      <c r="K18" s="31">
        <v>0</v>
      </c>
      <c r="L18" s="29"/>
      <c r="M18" s="29">
        <f>SUM(E18:K18)</f>
        <v>-580</v>
      </c>
      <c r="N18" s="13"/>
      <c r="O18" s="13"/>
      <c r="P18" s="13"/>
    </row>
    <row r="19" spans="2:16" ht="12.75">
      <c r="B19" s="2" t="s">
        <v>100</v>
      </c>
      <c r="E19" s="29"/>
      <c r="F19" s="13"/>
      <c r="G19" s="31"/>
      <c r="H19" s="31"/>
      <c r="J19" s="13"/>
      <c r="L19" s="29"/>
      <c r="M19" s="29"/>
      <c r="N19" s="13"/>
      <c r="O19" s="13"/>
      <c r="P19" s="13"/>
    </row>
    <row r="20" spans="2:16" ht="12.75">
      <c r="B20" s="2" t="s">
        <v>99</v>
      </c>
      <c r="E20" s="31">
        <v>0</v>
      </c>
      <c r="F20" s="13"/>
      <c r="G20" s="31">
        <v>0</v>
      </c>
      <c r="H20" s="31"/>
      <c r="I20" s="29">
        <f>-483-247</f>
        <v>-730</v>
      </c>
      <c r="J20" s="13"/>
      <c r="K20" s="29">
        <f>483+247</f>
        <v>730</v>
      </c>
      <c r="L20" s="29"/>
      <c r="M20" s="29">
        <f>SUM(E20:K20)</f>
        <v>0</v>
      </c>
      <c r="N20" s="13"/>
      <c r="O20" s="13"/>
      <c r="P20" s="13"/>
    </row>
    <row r="21" spans="2:16" ht="12.75">
      <c r="B21" s="2" t="s">
        <v>92</v>
      </c>
      <c r="E21" s="31">
        <v>0</v>
      </c>
      <c r="F21" s="13"/>
      <c r="G21" s="31">
        <v>0</v>
      </c>
      <c r="H21" s="31"/>
      <c r="I21" s="31">
        <v>0</v>
      </c>
      <c r="J21" s="13"/>
      <c r="K21" s="29">
        <v>9026</v>
      </c>
      <c r="L21" s="29"/>
      <c r="M21" s="29">
        <f>SUM(E21:K21)</f>
        <v>9026</v>
      </c>
      <c r="N21" s="13"/>
      <c r="O21" s="13"/>
      <c r="P21" s="13"/>
    </row>
    <row r="22" spans="5:16" ht="12.75">
      <c r="E22" s="29"/>
      <c r="F22" s="13"/>
      <c r="G22" s="29"/>
      <c r="H22" s="29"/>
      <c r="I22" s="29"/>
      <c r="J22" s="13"/>
      <c r="K22" s="29"/>
      <c r="L22" s="29"/>
      <c r="M22" s="29"/>
      <c r="N22" s="13"/>
      <c r="O22" s="13"/>
      <c r="P22" s="13"/>
    </row>
    <row r="23" spans="2:16" ht="13.5" thickBot="1">
      <c r="B23" s="16" t="s">
        <v>79</v>
      </c>
      <c r="E23" s="14">
        <f>SUM(E14:E22)</f>
        <v>189238</v>
      </c>
      <c r="F23" s="13"/>
      <c r="G23" s="14">
        <f>SUM(G14:G22)</f>
        <v>-109629</v>
      </c>
      <c r="H23" s="29"/>
      <c r="I23" s="14">
        <f>SUM(I14:I22)</f>
        <v>33667</v>
      </c>
      <c r="J23" s="13"/>
      <c r="K23" s="14">
        <f>SUM(K14:K22)</f>
        <v>56669</v>
      </c>
      <c r="L23" s="29"/>
      <c r="M23" s="14">
        <f>SUM(M14:M22)</f>
        <v>169945</v>
      </c>
      <c r="N23" s="13"/>
      <c r="O23" s="13"/>
      <c r="P23" s="13"/>
    </row>
    <row r="24" spans="5:16" ht="13.5" thickTop="1"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2:16" ht="12.75">
      <c r="B25" s="28" t="s">
        <v>106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2:16" ht="12.75">
      <c r="B26" s="2" t="s">
        <v>86</v>
      </c>
      <c r="E26" s="29">
        <v>145198</v>
      </c>
      <c r="F26" s="29"/>
      <c r="G26" s="29">
        <v>-109629</v>
      </c>
      <c r="H26" s="29"/>
      <c r="I26" s="29">
        <v>21158</v>
      </c>
      <c r="J26" s="29"/>
      <c r="K26" s="29">
        <v>25791</v>
      </c>
      <c r="L26" s="29"/>
      <c r="M26" s="29">
        <f>SUM(E26:K26)</f>
        <v>82518</v>
      </c>
      <c r="N26" s="29"/>
      <c r="O26" s="13"/>
      <c r="P26" s="13"/>
    </row>
    <row r="27" spans="2:16" ht="12.75">
      <c r="B27" s="2" t="s">
        <v>65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3"/>
      <c r="P27" s="13"/>
    </row>
    <row r="28" spans="2:16" ht="12.75">
      <c r="B28" s="2" t="s">
        <v>118</v>
      </c>
      <c r="E28" s="29">
        <v>29040</v>
      </c>
      <c r="F28" s="29"/>
      <c r="G28" s="31">
        <v>0</v>
      </c>
      <c r="H28" s="31"/>
      <c r="I28" s="29">
        <v>10164</v>
      </c>
      <c r="J28" s="29"/>
      <c r="K28" s="29"/>
      <c r="L28" s="29"/>
      <c r="M28" s="29">
        <f>SUM(E28:K28)</f>
        <v>39204</v>
      </c>
      <c r="N28" s="29"/>
      <c r="O28" s="13"/>
      <c r="P28" s="13"/>
    </row>
    <row r="29" spans="2:16" ht="12.75">
      <c r="B29" s="2" t="s">
        <v>89</v>
      </c>
      <c r="E29" s="29"/>
      <c r="F29" s="29"/>
      <c r="G29" s="31"/>
      <c r="H29" s="31"/>
      <c r="I29" s="29">
        <v>-1595</v>
      </c>
      <c r="J29" s="29"/>
      <c r="K29" s="29"/>
      <c r="L29" s="29"/>
      <c r="M29" s="29">
        <f>SUM(E29:K29)</f>
        <v>-1595</v>
      </c>
      <c r="N29" s="29"/>
      <c r="O29" s="13"/>
      <c r="P29" s="13"/>
    </row>
    <row r="30" spans="2:16" ht="12.75">
      <c r="B30" s="2" t="s">
        <v>66</v>
      </c>
      <c r="E30" s="29"/>
      <c r="F30" s="29"/>
      <c r="G30" s="31"/>
      <c r="H30" s="31"/>
      <c r="I30" s="29"/>
      <c r="J30" s="29"/>
      <c r="K30" s="29">
        <v>21122</v>
      </c>
      <c r="L30" s="29"/>
      <c r="M30" s="29">
        <f>SUM(E30:K30)</f>
        <v>21122</v>
      </c>
      <c r="N30" s="29"/>
      <c r="O30" s="13"/>
      <c r="P30" s="13"/>
    </row>
    <row r="31" spans="5:16" ht="12.75"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3"/>
      <c r="P31" s="13"/>
    </row>
    <row r="32" spans="2:16" ht="13.5" thickBot="1">
      <c r="B32" s="2" t="s">
        <v>96</v>
      </c>
      <c r="E32" s="14">
        <f>SUM(E26:E31)</f>
        <v>174238</v>
      </c>
      <c r="F32" s="13"/>
      <c r="G32" s="14">
        <f>SUM(G26:G31)</f>
        <v>-109629</v>
      </c>
      <c r="H32" s="14"/>
      <c r="I32" s="14">
        <f>SUM(I26:I31)</f>
        <v>29727</v>
      </c>
      <c r="J32" s="13"/>
      <c r="K32" s="14">
        <f>SUM(K26:K31)</f>
        <v>46913</v>
      </c>
      <c r="L32" s="13"/>
      <c r="M32" s="14">
        <f>SUM(M26:M31)</f>
        <v>141249</v>
      </c>
      <c r="N32" s="13"/>
      <c r="O32" s="13"/>
      <c r="P32" s="13"/>
    </row>
    <row r="33" spans="5:16" ht="13.5" thickTop="1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5:16" ht="12.75"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5:16" ht="12.7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5:16" ht="12.75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2:16" ht="12.75">
      <c r="B37" s="73" t="s">
        <v>119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13"/>
      <c r="O37" s="13"/>
      <c r="P37" s="13"/>
    </row>
    <row r="38" spans="2:16" ht="12.75">
      <c r="B38" s="16" t="s">
        <v>83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5:16" ht="12.7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5:16" ht="12.75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5:16" ht="12.7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5:16" ht="12.75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5:16" ht="12.75"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</sheetData>
  <sheetProtection password="CC34" sheet="1" objects="1" scenarios="1"/>
  <mergeCells count="2">
    <mergeCell ref="G8:I8"/>
    <mergeCell ref="B37:M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A13">
      <selection activeCell="H19" sqref="H19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9.140625" style="2" customWidth="1"/>
    <col min="9" max="9" width="0.9921875" style="2" customWidth="1"/>
    <col min="10" max="16384" width="9.140625" style="2" customWidth="1"/>
  </cols>
  <sheetData>
    <row r="1" ht="18.75">
      <c r="A1" s="5" t="s">
        <v>13</v>
      </c>
    </row>
    <row r="2" ht="12.75">
      <c r="A2" s="4" t="s">
        <v>0</v>
      </c>
    </row>
    <row r="3" spans="1:10" ht="15">
      <c r="A3" s="32" t="s">
        <v>91</v>
      </c>
      <c r="B3" s="33"/>
      <c r="C3" s="33"/>
      <c r="D3" s="33"/>
      <c r="E3" s="33"/>
      <c r="F3" s="33"/>
      <c r="G3" s="33"/>
      <c r="H3" s="33"/>
      <c r="I3" s="33"/>
      <c r="J3" s="33"/>
    </row>
    <row r="5" ht="14.25">
      <c r="A5" s="1" t="s">
        <v>40</v>
      </c>
    </row>
    <row r="6" ht="12.75">
      <c r="A6" s="2" t="s">
        <v>41</v>
      </c>
    </row>
    <row r="8" spans="8:10" ht="12.75">
      <c r="H8" s="76" t="s">
        <v>42</v>
      </c>
      <c r="I8" s="76"/>
      <c r="J8" s="76"/>
    </row>
    <row r="9" spans="8:10" ht="12.75">
      <c r="H9" s="72" t="s">
        <v>1</v>
      </c>
      <c r="I9" s="72"/>
      <c r="J9" s="72"/>
    </row>
    <row r="10" spans="8:10" ht="12.75">
      <c r="H10" s="70">
        <v>37529</v>
      </c>
      <c r="I10" s="37"/>
      <c r="J10" s="71">
        <v>37164</v>
      </c>
    </row>
    <row r="11" spans="8:10" ht="12.75">
      <c r="H11" s="36" t="s">
        <v>3</v>
      </c>
      <c r="I11" s="36"/>
      <c r="J11" s="26" t="s">
        <v>3</v>
      </c>
    </row>
    <row r="12" ht="12.75">
      <c r="A12" s="62" t="s">
        <v>47</v>
      </c>
    </row>
    <row r="13" ht="8.25" customHeight="1"/>
    <row r="14" spans="1:10" ht="12.75">
      <c r="A14" s="16" t="s">
        <v>113</v>
      </c>
      <c r="H14" s="68">
        <v>12520</v>
      </c>
      <c r="I14" s="68"/>
      <c r="J14" s="63">
        <v>0</v>
      </c>
    </row>
    <row r="15" spans="8:10" ht="8.25" customHeight="1">
      <c r="H15" s="68"/>
      <c r="I15" s="68"/>
      <c r="J15" s="13"/>
    </row>
    <row r="16" spans="1:10" ht="12.75">
      <c r="A16" s="2" t="s">
        <v>43</v>
      </c>
      <c r="H16" s="68"/>
      <c r="I16" s="68"/>
      <c r="J16" s="13"/>
    </row>
    <row r="17" spans="1:10" ht="12.75">
      <c r="A17" s="2" t="s">
        <v>44</v>
      </c>
      <c r="H17" s="68">
        <v>4728</v>
      </c>
      <c r="I17" s="68"/>
      <c r="J17" s="63">
        <v>0</v>
      </c>
    </row>
    <row r="18" spans="1:10" ht="12.75">
      <c r="A18" s="2" t="s">
        <v>45</v>
      </c>
      <c r="H18" s="68">
        <v>1475</v>
      </c>
      <c r="I18" s="68"/>
      <c r="J18" s="63">
        <v>0</v>
      </c>
    </row>
    <row r="19" spans="8:10" ht="9" customHeight="1">
      <c r="H19" s="49"/>
      <c r="I19" s="49"/>
      <c r="J19" s="44"/>
    </row>
    <row r="20" spans="1:10" ht="12.75">
      <c r="A20" s="2" t="s">
        <v>46</v>
      </c>
      <c r="H20" s="68">
        <f>SUM(H14:H19)</f>
        <v>18723</v>
      </c>
      <c r="I20" s="68"/>
      <c r="J20" s="63">
        <f>SUM(J14:J19)</f>
        <v>0</v>
      </c>
    </row>
    <row r="21" spans="8:10" ht="9.75" customHeight="1">
      <c r="H21" s="68"/>
      <c r="I21" s="68"/>
      <c r="J21" s="13"/>
    </row>
    <row r="22" spans="1:10" ht="12.75">
      <c r="A22" s="2" t="s">
        <v>48</v>
      </c>
      <c r="H22" s="68">
        <v>-7715</v>
      </c>
      <c r="I22" s="68"/>
      <c r="J22" s="63">
        <v>0</v>
      </c>
    </row>
    <row r="23" spans="1:10" ht="12.75">
      <c r="A23" s="2" t="s">
        <v>126</v>
      </c>
      <c r="H23" s="68">
        <v>-15755</v>
      </c>
      <c r="I23" s="68"/>
      <c r="J23" s="63">
        <v>0</v>
      </c>
    </row>
    <row r="24" spans="8:10" ht="9" customHeight="1">
      <c r="H24" s="49"/>
      <c r="I24" s="49"/>
      <c r="J24" s="67"/>
    </row>
    <row r="25" spans="1:10" ht="12.75">
      <c r="A25" s="16" t="s">
        <v>111</v>
      </c>
      <c r="H25" s="68">
        <f>SUM(H20:H24)</f>
        <v>-4747</v>
      </c>
      <c r="I25" s="68"/>
      <c r="J25" s="63">
        <f>SUM(J20:J24)</f>
        <v>0</v>
      </c>
    </row>
    <row r="26" spans="1:10" ht="12.75">
      <c r="A26" s="2" t="s">
        <v>122</v>
      </c>
      <c r="H26" s="68">
        <v>-11355</v>
      </c>
      <c r="I26" s="68"/>
      <c r="J26" s="63">
        <v>0</v>
      </c>
    </row>
    <row r="27" spans="1:10" ht="12.75">
      <c r="A27" s="2" t="s">
        <v>112</v>
      </c>
      <c r="H27" s="68">
        <v>-1642</v>
      </c>
      <c r="I27" s="68"/>
      <c r="J27" s="63">
        <v>0</v>
      </c>
    </row>
    <row r="28" spans="1:10" ht="12.75">
      <c r="A28" s="2" t="s">
        <v>110</v>
      </c>
      <c r="H28" s="68">
        <v>167</v>
      </c>
      <c r="I28" s="68"/>
      <c r="J28" s="63">
        <v>0</v>
      </c>
    </row>
    <row r="29" spans="8:10" ht="7.5" customHeight="1">
      <c r="H29" s="49"/>
      <c r="I29" s="49"/>
      <c r="J29" s="44"/>
    </row>
    <row r="30" spans="1:10" ht="12.75">
      <c r="A30" s="16" t="s">
        <v>123</v>
      </c>
      <c r="H30" s="69">
        <f>SUM(H25:H29)</f>
        <v>-17577</v>
      </c>
      <c r="I30" s="69"/>
      <c r="J30" s="64">
        <f>SUM(J20:J29)</f>
        <v>0</v>
      </c>
    </row>
    <row r="31" spans="8:10" ht="9.75" customHeight="1">
      <c r="H31" s="68"/>
      <c r="I31" s="68"/>
      <c r="J31" s="13"/>
    </row>
    <row r="32" spans="1:10" ht="12.75">
      <c r="A32" s="62" t="s">
        <v>49</v>
      </c>
      <c r="H32" s="68"/>
      <c r="I32" s="68"/>
      <c r="J32" s="13"/>
    </row>
    <row r="33" spans="8:10" ht="9" customHeight="1">
      <c r="H33" s="68"/>
      <c r="I33" s="68"/>
      <c r="J33" s="13"/>
    </row>
    <row r="34" spans="1:10" ht="12.75">
      <c r="A34" s="2" t="s">
        <v>50</v>
      </c>
      <c r="H34" s="68">
        <v>1000</v>
      </c>
      <c r="I34" s="68"/>
      <c r="J34" s="63">
        <v>0</v>
      </c>
    </row>
    <row r="35" spans="1:10" ht="12.75">
      <c r="A35" s="2" t="s">
        <v>51</v>
      </c>
      <c r="H35" s="68">
        <v>-1437</v>
      </c>
      <c r="I35" s="68"/>
      <c r="J35" s="63">
        <v>0</v>
      </c>
    </row>
    <row r="36" spans="8:10" ht="9.75" customHeight="1">
      <c r="H36" s="68"/>
      <c r="I36" s="68"/>
      <c r="J36" s="13"/>
    </row>
    <row r="37" spans="1:10" ht="12.75">
      <c r="A37" s="16" t="s">
        <v>124</v>
      </c>
      <c r="H37" s="69">
        <f>SUM(H34:H36)</f>
        <v>-437</v>
      </c>
      <c r="I37" s="69"/>
      <c r="J37" s="64">
        <f>SUM(J34:J36)</f>
        <v>0</v>
      </c>
    </row>
    <row r="38" spans="8:10" ht="8.25" customHeight="1">
      <c r="H38" s="68"/>
      <c r="I38" s="68"/>
      <c r="J38" s="13"/>
    </row>
    <row r="39" spans="1:10" ht="12.75">
      <c r="A39" s="62" t="s">
        <v>52</v>
      </c>
      <c r="H39" s="68"/>
      <c r="I39" s="68"/>
      <c r="J39" s="13"/>
    </row>
    <row r="40" spans="8:10" ht="9" customHeight="1">
      <c r="H40" s="68"/>
      <c r="I40" s="68"/>
      <c r="J40" s="13"/>
    </row>
    <row r="41" spans="1:10" ht="12.75">
      <c r="A41" s="2" t="s">
        <v>53</v>
      </c>
      <c r="H41" s="68">
        <v>20250</v>
      </c>
      <c r="I41" s="68"/>
      <c r="J41" s="63">
        <v>0</v>
      </c>
    </row>
    <row r="42" spans="1:10" ht="12.75">
      <c r="A42" s="2" t="s">
        <v>54</v>
      </c>
      <c r="H42" s="68">
        <v>-823</v>
      </c>
      <c r="I42" s="68"/>
      <c r="J42" s="63">
        <v>0</v>
      </c>
    </row>
    <row r="43" spans="8:10" ht="9" customHeight="1">
      <c r="H43" s="68"/>
      <c r="I43" s="68"/>
      <c r="J43" s="13"/>
    </row>
    <row r="44" spans="1:10" ht="12.75">
      <c r="A44" s="16" t="s">
        <v>125</v>
      </c>
      <c r="H44" s="69">
        <f>SUM(H41:H43)</f>
        <v>19427</v>
      </c>
      <c r="I44" s="69"/>
      <c r="J44" s="64">
        <f>SUM(J41:J43)</f>
        <v>0</v>
      </c>
    </row>
    <row r="45" spans="8:10" ht="9" customHeight="1">
      <c r="H45" s="68"/>
      <c r="I45" s="68"/>
      <c r="J45" s="13"/>
    </row>
    <row r="46" spans="1:10" ht="12.75">
      <c r="A46" s="16" t="s">
        <v>55</v>
      </c>
      <c r="H46" s="68"/>
      <c r="I46" s="68"/>
      <c r="J46" s="13"/>
    </row>
    <row r="47" spans="1:10" ht="12.75">
      <c r="A47" s="16" t="s">
        <v>56</v>
      </c>
      <c r="G47" s="13"/>
      <c r="H47" s="68">
        <f>H30+H37+H44</f>
        <v>1413</v>
      </c>
      <c r="I47" s="68"/>
      <c r="J47" s="63">
        <v>0</v>
      </c>
    </row>
    <row r="48" spans="8:10" ht="9" customHeight="1">
      <c r="H48" s="68"/>
      <c r="I48" s="68"/>
      <c r="J48" s="13"/>
    </row>
    <row r="49" spans="1:10" ht="12.75">
      <c r="A49" s="2" t="s">
        <v>57</v>
      </c>
      <c r="H49" s="68">
        <v>8125</v>
      </c>
      <c r="I49" s="68"/>
      <c r="J49" s="63">
        <v>0</v>
      </c>
    </row>
    <row r="50" spans="8:10" ht="8.25" customHeight="1">
      <c r="H50" s="68"/>
      <c r="I50" s="68"/>
      <c r="J50" s="13"/>
    </row>
    <row r="51" spans="1:10" ht="13.5" thickBot="1">
      <c r="A51" s="16" t="s">
        <v>58</v>
      </c>
      <c r="H51" s="53">
        <f>SUM(H46:H50)</f>
        <v>9538</v>
      </c>
      <c r="I51" s="53"/>
      <c r="J51" s="65">
        <f>SUM(J46:J50)</f>
        <v>0</v>
      </c>
    </row>
    <row r="52" spans="8:10" ht="10.5" customHeight="1" thickTop="1">
      <c r="H52" s="13"/>
      <c r="I52" s="13"/>
      <c r="J52" s="13"/>
    </row>
    <row r="53" spans="1:10" ht="12.75">
      <c r="A53" s="2" t="s">
        <v>109</v>
      </c>
      <c r="H53" s="13"/>
      <c r="I53" s="13"/>
      <c r="J53" s="13"/>
    </row>
    <row r="54" spans="1:10" ht="12.75">
      <c r="A54" s="2" t="s">
        <v>108</v>
      </c>
      <c r="H54" s="13"/>
      <c r="I54" s="13"/>
      <c r="J54" s="13"/>
    </row>
    <row r="55" spans="8:10" ht="12.75">
      <c r="H55" s="36" t="s">
        <v>3</v>
      </c>
      <c r="I55" s="36"/>
      <c r="J55" s="26" t="s">
        <v>3</v>
      </c>
    </row>
    <row r="56" spans="2:10" ht="12.75">
      <c r="B56" s="2" t="s">
        <v>26</v>
      </c>
      <c r="H56" s="60">
        <v>11349</v>
      </c>
      <c r="I56" s="60"/>
      <c r="J56" s="61">
        <v>0</v>
      </c>
    </row>
    <row r="57" spans="2:10" ht="12.75">
      <c r="B57" s="2" t="s">
        <v>107</v>
      </c>
      <c r="H57" s="60">
        <v>-1811</v>
      </c>
      <c r="I57" s="60"/>
      <c r="J57" s="61">
        <v>0</v>
      </c>
    </row>
    <row r="58" spans="8:10" ht="13.5" thickBot="1">
      <c r="H58" s="53">
        <f>SUM(H56:H57)</f>
        <v>9538</v>
      </c>
      <c r="I58" s="53"/>
      <c r="J58" s="66">
        <f>SUM(J56:J57)</f>
        <v>0</v>
      </c>
    </row>
    <row r="59" ht="13.5" thickTop="1"/>
    <row r="60" ht="12.75">
      <c r="B60" s="16" t="s">
        <v>120</v>
      </c>
    </row>
    <row r="61" ht="12.75">
      <c r="B61" s="16" t="s">
        <v>121</v>
      </c>
    </row>
  </sheetData>
  <sheetProtection password="CC34" sheet="1" objects="1" scenarios="1"/>
  <mergeCells count="2">
    <mergeCell ref="H8:J8"/>
    <mergeCell ref="H9:J9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user</cp:lastModifiedBy>
  <cp:lastPrinted>2002-11-25T08:17:32Z</cp:lastPrinted>
  <dcterms:created xsi:type="dcterms:W3CDTF">2002-09-30T02:58:50Z</dcterms:created>
  <dcterms:modified xsi:type="dcterms:W3CDTF">2002-11-28T10:42:45Z</dcterms:modified>
  <cp:category/>
  <cp:version/>
  <cp:contentType/>
  <cp:contentStatus/>
</cp:coreProperties>
</file>