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Sheet2" sheetId="1" r:id="rId1"/>
    <sheet name="Sheet3" sheetId="2" r:id="rId2"/>
  </sheets>
  <definedNames>
    <definedName name="_xlnm.Print_Area" localSheetId="0">'Sheet2'!$A$2:$L$90</definedName>
  </definedNames>
  <calcPr fullCalcOnLoad="1"/>
</workbook>
</file>

<file path=xl/sharedStrings.xml><?xml version="1.0" encoding="utf-8"?>
<sst xmlns="http://schemas.openxmlformats.org/spreadsheetml/2006/main" count="181" uniqueCount="127">
  <si>
    <t>Turnover</t>
  </si>
  <si>
    <t xml:space="preserve"> </t>
  </si>
  <si>
    <t>RM' 000</t>
  </si>
  <si>
    <t>1(a)</t>
  </si>
  <si>
    <t xml:space="preserve">  (b)</t>
  </si>
  <si>
    <t>Investment Income</t>
  </si>
  <si>
    <t>EMC LOGISTICS BHD</t>
  </si>
  <si>
    <t xml:space="preserve">Other Income including </t>
  </si>
  <si>
    <t>Interest Income</t>
  </si>
  <si>
    <t xml:space="preserve">  (c)</t>
  </si>
  <si>
    <t>2(a)</t>
  </si>
  <si>
    <t>Operating profit / (loss)</t>
  </si>
  <si>
    <t>Before interest on borrowing</t>
  </si>
  <si>
    <t>depreciation, exceptional</t>
  </si>
  <si>
    <t>items, income tax, minority</t>
  </si>
  <si>
    <t>interests and extraordinary</t>
  </si>
  <si>
    <t>items.</t>
  </si>
  <si>
    <t xml:space="preserve">  (b) </t>
  </si>
  <si>
    <t>Less Interest on borrowings</t>
  </si>
  <si>
    <t>amortization</t>
  </si>
  <si>
    <t xml:space="preserve">  (d)</t>
  </si>
  <si>
    <t>Exceptional items</t>
  </si>
  <si>
    <t xml:space="preserve">  (e)</t>
  </si>
  <si>
    <t>Operating profit/(loss) after</t>
  </si>
  <si>
    <t xml:space="preserve">interest on borrowings, </t>
  </si>
  <si>
    <t>depreciation and amortisation</t>
  </si>
  <si>
    <t>and exceptional items but</t>
  </si>
  <si>
    <t>before income tax , minority</t>
  </si>
  <si>
    <t>interest and extraordinary</t>
  </si>
  <si>
    <t>items</t>
  </si>
  <si>
    <t xml:space="preserve">   (f)</t>
  </si>
  <si>
    <t xml:space="preserve">Share in the results of </t>
  </si>
  <si>
    <t>associated companies</t>
  </si>
  <si>
    <t xml:space="preserve">  (g)</t>
  </si>
  <si>
    <t>Profit/(loss) before taxation,</t>
  </si>
  <si>
    <t>minority interests and</t>
  </si>
  <si>
    <t>extraordinary items</t>
  </si>
  <si>
    <t xml:space="preserve">  (h)</t>
  </si>
  <si>
    <t>Taxation</t>
  </si>
  <si>
    <t xml:space="preserve">   (I)</t>
  </si>
  <si>
    <t>Profit /(Loss) after taxation</t>
  </si>
  <si>
    <t xml:space="preserve">  (ii)</t>
  </si>
  <si>
    <t>before deducting minority</t>
  </si>
  <si>
    <t>interests</t>
  </si>
  <si>
    <t>Less minority interests</t>
  </si>
  <si>
    <t xml:space="preserve">  (iii)</t>
  </si>
  <si>
    <t>attributable to members of</t>
  </si>
  <si>
    <t>the company</t>
  </si>
  <si>
    <t>Extraordinary items</t>
  </si>
  <si>
    <t xml:space="preserve">Extraordinary items </t>
  </si>
  <si>
    <t xml:space="preserve">Profit /(loss) after taxation </t>
  </si>
  <si>
    <t xml:space="preserve">and extraordinary items </t>
  </si>
  <si>
    <t xml:space="preserve">attributable to members of </t>
  </si>
  <si>
    <t>3(a)</t>
  </si>
  <si>
    <t>2 (j) above after deducting</t>
  </si>
  <si>
    <t>any provision for preference</t>
  </si>
  <si>
    <t>dividends, if any</t>
  </si>
  <si>
    <t>Basic (based on ordinary</t>
  </si>
  <si>
    <t>shares - sen)</t>
  </si>
  <si>
    <t xml:space="preserve">   (i)</t>
  </si>
  <si>
    <t>Fully diluted (based on</t>
  </si>
  <si>
    <t>ordinary shares -sen)</t>
  </si>
  <si>
    <t>share (RM)</t>
  </si>
  <si>
    <t xml:space="preserve">   (j)</t>
  </si>
  <si>
    <t>Minority Interests</t>
  </si>
  <si>
    <t>Less Depreciation and</t>
  </si>
  <si>
    <t>Dividend Description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</si>
  <si>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</si>
  <si>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</si>
  <si>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</si>
  <si>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</si>
  <si>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</si>
  <si>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</si>
  <si>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</si>
  <si>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</si>
  <si>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</si>
  <si>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</si>
  <si>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</si>
  <si>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4(a)</t>
  </si>
  <si>
    <t>Dividend per share (sen)</t>
  </si>
  <si>
    <t xml:space="preserve">         N/A</t>
  </si>
  <si>
    <t>N/A</t>
  </si>
  <si>
    <t>Net Tangible Assets per</t>
  </si>
  <si>
    <t xml:space="preserve"> As at Preceding Financial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</si>
  <si>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</si>
  <si>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</si>
  <si>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</si>
  <si>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</si>
  <si>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</si>
  <si>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</si>
  <si>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</si>
  <si>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</si>
  <si>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</si>
  <si>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</si>
  <si>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</si>
  <si>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</si>
  <si>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</si>
  <si>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</si>
  <si>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</si>
  <si>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</si>
  <si>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</si>
  <si>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</si>
  <si>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</si>
  <si>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</si>
  <si>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Loan Debtor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</si>
  <si>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</si>
  <si>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</si>
  <si>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</si>
  <si>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Current Liablities</t>
  </si>
  <si>
    <t xml:space="preserve">     Retained Profits /(loss)</t>
  </si>
  <si>
    <t xml:space="preserve">As At End Of Current </t>
  </si>
  <si>
    <t>Net Tangible Assets Per Share (RM)</t>
  </si>
  <si>
    <t>Loss per share based on</t>
  </si>
  <si>
    <t xml:space="preserve">     Others  - Reserve on consolidation</t>
  </si>
  <si>
    <t xml:space="preserve">      Provision for taxation</t>
  </si>
  <si>
    <t xml:space="preserve">     - Hire Purchase Creditors</t>
  </si>
  <si>
    <t xml:space="preserve">     - Deferred taxation</t>
  </si>
  <si>
    <t xml:space="preserve">      Term Loan</t>
  </si>
  <si>
    <t xml:space="preserve">      Hire Purchase Creditors</t>
  </si>
  <si>
    <t>EMC LOGISTICS BHD ( Company No.8386P )</t>
  </si>
  <si>
    <t xml:space="preserve">UNAUDITED CONSOLIDATED INCOME STATEMENT </t>
  </si>
  <si>
    <t>(k)(i)</t>
  </si>
  <si>
    <t>Year End</t>
  </si>
  <si>
    <t xml:space="preserve">     Tax recoverable</t>
  </si>
  <si>
    <t>As at</t>
  </si>
  <si>
    <t>Unaudited quarterly report on consolidated results for the 4th financial quarter ended 31 December 2000</t>
  </si>
  <si>
    <t>UNAUDITED CONSOLIDATED BALANCE SHEETS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</si>
</sst>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#,##0.0_);[Red]\(#,##0.0\)"/>
    <numFmt numFmtId="174" formatCode="#,##0.000_);[Red]\(#,##0.0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#,##0;\(#,##0\)"/>
    <numFmt numFmtId="184" formatCode="#,##0.0;\(#,##0.0\)"/>
    <numFmt numFmtId="185" formatCode="#,##0.00;\(#,##0.00\)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38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38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5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4" fontId="2" fillId="0" borderId="5" xfId="0" applyNumberFormat="1" applyFont="1" applyBorder="1" applyAlignment="1">
      <alignment horizontal="right"/>
    </xf>
    <xf numFmtId="183" fontId="2" fillId="0" borderId="5" xfId="0" applyNumberFormat="1" applyFont="1" applyBorder="1" applyAlignment="1">
      <alignment/>
    </xf>
    <xf numFmtId="183" fontId="2" fillId="0" borderId="4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9" xfId="0" applyNumberFormat="1" applyFont="1" applyBorder="1" applyAlignment="1">
      <alignment/>
    </xf>
    <xf numFmtId="185" fontId="2" fillId="0" borderId="5" xfId="0" applyNumberFormat="1" applyFont="1" applyBorder="1" applyAlignment="1" quotePrefix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3" fontId="2" fillId="0" borderId="0" xfId="15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4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5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15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40" fontId="1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183" fontId="1" fillId="0" borderId="5" xfId="0" applyNumberFormat="1" applyFont="1" applyBorder="1" applyAlignment="1">
      <alignment horizontal="right"/>
    </xf>
    <xf numFmtId="185" fontId="1" fillId="0" borderId="5" xfId="0" applyNumberFormat="1" applyFont="1" applyBorder="1" applyAlignment="1" quotePrefix="1">
      <alignment horizontal="right"/>
    </xf>
    <xf numFmtId="38" fontId="1" fillId="0" borderId="5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183" fontId="1" fillId="0" borderId="9" xfId="0" applyNumberFormat="1" applyFont="1" applyBorder="1" applyAlignment="1">
      <alignment/>
    </xf>
    <xf numFmtId="182" fontId="2" fillId="0" borderId="5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16" xfId="0" applyNumberFormat="1" applyFont="1" applyBorder="1" applyAlignment="1">
      <alignment horizontal="center"/>
    </xf>
    <xf numFmtId="40" fontId="2" fillId="0" borderId="15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9.57421875" style="0" bestFit="1" customWidth="1"/>
    <col min="3" max="3" width="15.7109375" style="0" customWidth="1"/>
    <col min="4" max="4" width="11.7109375" style="0" customWidth="1"/>
    <col min="5" max="5" width="1.7109375" style="0" hidden="1" customWidth="1"/>
    <col min="6" max="6" width="13.7109375" style="0" customWidth="1"/>
    <col min="7" max="7" width="1.7109375" style="0" hidden="1" customWidth="1"/>
    <col min="8" max="8" width="11.7109375" style="0" customWidth="1"/>
    <col min="9" max="9" width="1.7109375" style="0" hidden="1" customWidth="1"/>
    <col min="10" max="10" width="13.28125" style="0" customWidth="1"/>
    <col min="11" max="11" width="3.140625" style="0" customWidth="1"/>
    <col min="13" max="13" width="3.7109375" style="0" customWidth="1"/>
    <col min="14" max="14" width="7.7109375" style="0" customWidth="1"/>
    <col min="16" max="16" width="18.7109375" style="0" customWidth="1"/>
    <col min="17" max="17" width="6.00390625" style="0" customWidth="1"/>
    <col min="18" max="18" width="12.00390625" style="28" customWidth="1"/>
    <col min="19" max="19" width="2.28125" style="0" customWidth="1"/>
    <col min="20" max="20" width="13.8515625" style="0" customWidth="1"/>
  </cols>
  <sheetData>
    <row r="2" spans="1:23" ht="15">
      <c r="A2" s="2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6</v>
      </c>
      <c r="N2" s="28"/>
      <c r="O2" s="28"/>
      <c r="P2" s="28"/>
      <c r="Q2" s="28"/>
      <c r="R2" s="2"/>
      <c r="S2" s="2"/>
      <c r="T2" s="2"/>
      <c r="U2" s="3"/>
      <c r="V2" s="3"/>
      <c r="W2" s="3"/>
    </row>
    <row r="3" spans="1:23" ht="15">
      <c r="A3" s="3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126</v>
      </c>
      <c r="N3" s="2"/>
      <c r="O3" s="2"/>
      <c r="P3" s="2"/>
      <c r="Q3" s="2"/>
      <c r="R3" s="2"/>
      <c r="S3" s="2"/>
      <c r="T3" s="2"/>
      <c r="U3" s="3"/>
      <c r="V3" s="3"/>
      <c r="W3" s="3"/>
    </row>
    <row r="4" spans="1:23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 t="s">
        <v>1</v>
      </c>
      <c r="O4" s="2"/>
      <c r="P4" s="2"/>
      <c r="Q4" s="2"/>
      <c r="R4" s="49" t="s">
        <v>124</v>
      </c>
      <c r="S4" s="49"/>
      <c r="T4" s="42" t="s">
        <v>124</v>
      </c>
      <c r="U4" s="7"/>
      <c r="V4" s="3"/>
      <c r="W4" s="3"/>
    </row>
    <row r="5" spans="1:23" ht="15">
      <c r="A5" s="2" t="s">
        <v>120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 t="s">
        <v>1</v>
      </c>
      <c r="O5" s="2"/>
      <c r="P5" s="2"/>
      <c r="Q5" s="2"/>
      <c r="R5" s="50">
        <v>36891</v>
      </c>
      <c r="S5" s="49"/>
      <c r="T5" s="41">
        <v>36525</v>
      </c>
      <c r="U5" s="7"/>
      <c r="V5" s="3"/>
      <c r="W5" s="3"/>
    </row>
    <row r="6" spans="1:23" ht="15">
      <c r="A6" s="3"/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2"/>
      <c r="N6" s="2"/>
      <c r="O6" s="2"/>
      <c r="P6" s="2"/>
      <c r="Q6" s="2"/>
      <c r="R6" s="49" t="s">
        <v>84</v>
      </c>
      <c r="S6" s="50"/>
      <c r="T6" s="42" t="s">
        <v>84</v>
      </c>
      <c r="U6" s="7"/>
      <c r="V6" s="3"/>
      <c r="W6" s="3"/>
    </row>
    <row r="7" spans="1:23" ht="15">
      <c r="A7" s="3"/>
      <c r="B7" s="3"/>
      <c r="C7" s="3"/>
      <c r="D7" s="75" t="s">
        <v>67</v>
      </c>
      <c r="E7" s="76"/>
      <c r="F7" s="77"/>
      <c r="G7" s="8"/>
      <c r="H7" s="76" t="s">
        <v>68</v>
      </c>
      <c r="I7" s="76"/>
      <c r="J7" s="77"/>
      <c r="K7" s="3"/>
      <c r="L7" s="3"/>
      <c r="M7" s="2"/>
      <c r="N7" s="2"/>
      <c r="O7" s="2"/>
      <c r="P7" s="2"/>
      <c r="Q7" s="2"/>
      <c r="S7" s="42"/>
      <c r="U7" s="7"/>
      <c r="V7" s="3"/>
      <c r="W7" s="3"/>
    </row>
    <row r="8" spans="1:23" ht="15">
      <c r="A8" s="3"/>
      <c r="B8" s="3"/>
      <c r="C8" s="3"/>
      <c r="D8" s="63" t="s">
        <v>69</v>
      </c>
      <c r="E8" s="9"/>
      <c r="F8" s="9" t="s">
        <v>71</v>
      </c>
      <c r="G8" s="9"/>
      <c r="H8" s="63" t="s">
        <v>74</v>
      </c>
      <c r="I8" s="9"/>
      <c r="J8" s="9" t="s">
        <v>71</v>
      </c>
      <c r="K8" s="3"/>
      <c r="L8" s="3"/>
      <c r="M8" s="2">
        <v>1</v>
      </c>
      <c r="N8" s="2" t="s">
        <v>85</v>
      </c>
      <c r="O8" s="2"/>
      <c r="P8" s="2"/>
      <c r="Q8" s="2"/>
      <c r="R8" s="51">
        <v>60441</v>
      </c>
      <c r="S8" s="38"/>
      <c r="T8" s="38">
        <v>62552</v>
      </c>
      <c r="U8" s="11"/>
      <c r="V8" s="3"/>
      <c r="W8" s="3"/>
    </row>
    <row r="9" spans="1:23" ht="15">
      <c r="A9" s="3"/>
      <c r="B9" s="3"/>
      <c r="C9" s="3"/>
      <c r="D9" s="64" t="s">
        <v>70</v>
      </c>
      <c r="E9" s="12"/>
      <c r="F9" s="12" t="s">
        <v>72</v>
      </c>
      <c r="G9" s="12"/>
      <c r="H9" s="64" t="s">
        <v>72</v>
      </c>
      <c r="I9" s="12"/>
      <c r="J9" s="12" t="s">
        <v>72</v>
      </c>
      <c r="K9" s="3"/>
      <c r="L9" s="3"/>
      <c r="M9" s="33">
        <v>2</v>
      </c>
      <c r="N9" s="33" t="s">
        <v>86</v>
      </c>
      <c r="O9" s="2"/>
      <c r="P9" s="2"/>
      <c r="Q9" s="2"/>
      <c r="R9" s="51">
        <v>595</v>
      </c>
      <c r="S9" s="38"/>
      <c r="T9" s="38">
        <v>1074</v>
      </c>
      <c r="U9" s="3"/>
      <c r="V9" s="3"/>
      <c r="W9" s="3"/>
    </row>
    <row r="10" spans="1:23" ht="15">
      <c r="A10" s="3"/>
      <c r="B10" s="3"/>
      <c r="C10" s="3"/>
      <c r="D10" s="64" t="s">
        <v>1</v>
      </c>
      <c r="E10" s="12"/>
      <c r="F10" s="12" t="s">
        <v>73</v>
      </c>
      <c r="G10" s="12" t="s">
        <v>1</v>
      </c>
      <c r="H10" s="64" t="s">
        <v>75</v>
      </c>
      <c r="I10" s="12"/>
      <c r="J10" s="12" t="s">
        <v>73</v>
      </c>
      <c r="K10" s="3"/>
      <c r="L10" s="3"/>
      <c r="M10" s="2">
        <v>3</v>
      </c>
      <c r="N10" s="2" t="s">
        <v>87</v>
      </c>
      <c r="O10" s="2"/>
      <c r="P10" s="2"/>
      <c r="Q10" s="2"/>
      <c r="R10" s="51">
        <v>150</v>
      </c>
      <c r="S10" s="38"/>
      <c r="T10" s="38">
        <v>150</v>
      </c>
      <c r="U10" s="3"/>
      <c r="V10" s="3"/>
      <c r="W10" s="3"/>
    </row>
    <row r="11" spans="1:23" ht="15">
      <c r="A11" s="3"/>
      <c r="B11" s="3"/>
      <c r="C11" s="3"/>
      <c r="D11" s="65"/>
      <c r="E11" s="27"/>
      <c r="F11" s="27" t="s">
        <v>70</v>
      </c>
      <c r="G11" s="27"/>
      <c r="H11" s="65"/>
      <c r="I11" s="27"/>
      <c r="J11" s="27" t="s">
        <v>76</v>
      </c>
      <c r="K11" s="3"/>
      <c r="L11" s="3"/>
      <c r="M11" s="2">
        <v>4</v>
      </c>
      <c r="N11" s="2" t="s">
        <v>88</v>
      </c>
      <c r="O11" s="2"/>
      <c r="P11" s="2"/>
      <c r="Q11" s="2"/>
      <c r="R11" s="51">
        <v>0</v>
      </c>
      <c r="S11" s="38"/>
      <c r="T11" s="38">
        <v>0</v>
      </c>
      <c r="U11" s="3"/>
      <c r="V11" s="3"/>
      <c r="W11" s="3"/>
    </row>
    <row r="12" spans="1:23" ht="15">
      <c r="A12" s="3"/>
      <c r="B12" s="3"/>
      <c r="C12" s="3"/>
      <c r="D12" s="66">
        <v>36891</v>
      </c>
      <c r="E12" s="14" t="s">
        <v>1</v>
      </c>
      <c r="F12" s="35">
        <v>36525</v>
      </c>
      <c r="G12" s="15"/>
      <c r="H12" s="66">
        <v>36891</v>
      </c>
      <c r="I12" s="15"/>
      <c r="J12" s="35">
        <v>36525</v>
      </c>
      <c r="K12" s="3"/>
      <c r="L12" s="4" t="s">
        <v>1</v>
      </c>
      <c r="M12" s="2"/>
      <c r="N12" s="2"/>
      <c r="O12" s="2"/>
      <c r="P12" s="2"/>
      <c r="Q12" s="2"/>
      <c r="R12" s="51"/>
      <c r="S12" s="38"/>
      <c r="T12" s="38"/>
      <c r="U12" s="3"/>
      <c r="V12" s="3"/>
      <c r="W12" s="3"/>
    </row>
    <row r="13" spans="1:23" ht="15">
      <c r="A13" s="3"/>
      <c r="B13" s="3"/>
      <c r="C13" s="3"/>
      <c r="D13" s="67" t="s">
        <v>2</v>
      </c>
      <c r="E13" s="10" t="s">
        <v>1</v>
      </c>
      <c r="F13" s="10" t="s">
        <v>2</v>
      </c>
      <c r="G13" s="16"/>
      <c r="H13" s="67" t="s">
        <v>2</v>
      </c>
      <c r="I13" s="16"/>
      <c r="J13" s="10" t="s">
        <v>2</v>
      </c>
      <c r="K13" s="3"/>
      <c r="L13" s="4" t="s">
        <v>1</v>
      </c>
      <c r="M13" s="2">
        <v>5</v>
      </c>
      <c r="N13" s="2" t="s">
        <v>89</v>
      </c>
      <c r="O13" s="2"/>
      <c r="P13" s="2"/>
      <c r="Q13" s="2"/>
      <c r="R13" s="51"/>
      <c r="S13" s="38"/>
      <c r="T13" s="38"/>
      <c r="U13" s="3"/>
      <c r="V13" s="3"/>
      <c r="W13" s="3"/>
    </row>
    <row r="14" spans="1:23" ht="15">
      <c r="A14" s="3"/>
      <c r="B14" s="3"/>
      <c r="C14" s="3"/>
      <c r="D14" s="68"/>
      <c r="E14" s="15"/>
      <c r="F14" s="15"/>
      <c r="G14" s="15"/>
      <c r="H14" s="68"/>
      <c r="I14" s="15"/>
      <c r="J14" s="15"/>
      <c r="K14" s="3"/>
      <c r="L14" s="4"/>
      <c r="M14" s="2"/>
      <c r="N14" s="3" t="s">
        <v>90</v>
      </c>
      <c r="O14" s="3"/>
      <c r="P14" s="3"/>
      <c r="Q14" s="3"/>
      <c r="R14" s="52">
        <v>430</v>
      </c>
      <c r="S14" s="38"/>
      <c r="T14" s="45">
        <v>462</v>
      </c>
      <c r="U14" s="3"/>
      <c r="V14" s="3"/>
      <c r="W14" s="3"/>
    </row>
    <row r="15" spans="1:23" ht="15">
      <c r="A15" s="3" t="s">
        <v>3</v>
      </c>
      <c r="B15" s="3" t="s">
        <v>0</v>
      </c>
      <c r="C15" s="3"/>
      <c r="D15" s="53">
        <v>5541</v>
      </c>
      <c r="E15" s="36"/>
      <c r="F15" s="19">
        <v>4467</v>
      </c>
      <c r="G15" s="36"/>
      <c r="H15" s="53">
        <v>21364</v>
      </c>
      <c r="I15" s="36"/>
      <c r="J15" s="19">
        <v>16562</v>
      </c>
      <c r="K15" s="3"/>
      <c r="L15" s="3"/>
      <c r="M15" s="2"/>
      <c r="N15" s="3" t="s">
        <v>91</v>
      </c>
      <c r="O15" s="3"/>
      <c r="P15" s="3"/>
      <c r="Q15" s="3"/>
      <c r="R15" s="53">
        <v>7955</v>
      </c>
      <c r="S15" s="38"/>
      <c r="T15" s="36">
        <v>6523</v>
      </c>
      <c r="U15" s="3"/>
      <c r="V15" s="3"/>
      <c r="W15" s="3"/>
    </row>
    <row r="16" spans="1:23" ht="15">
      <c r="A16" s="3"/>
      <c r="B16" s="3"/>
      <c r="C16" s="3"/>
      <c r="D16" s="53"/>
      <c r="E16" s="36"/>
      <c r="F16" s="36"/>
      <c r="G16" s="36"/>
      <c r="H16" s="53"/>
      <c r="I16" s="36"/>
      <c r="J16" s="36"/>
      <c r="K16" s="3"/>
      <c r="L16" s="3"/>
      <c r="M16" s="2"/>
      <c r="N16" s="3" t="s">
        <v>104</v>
      </c>
      <c r="O16" s="3"/>
      <c r="P16" s="3"/>
      <c r="Q16" s="3"/>
      <c r="R16" s="53">
        <v>0</v>
      </c>
      <c r="S16" s="38"/>
      <c r="T16" s="36">
        <v>4200</v>
      </c>
      <c r="U16" s="3"/>
      <c r="V16" s="3"/>
      <c r="W16" s="3"/>
    </row>
    <row r="17" spans="1:23" ht="15">
      <c r="A17" s="3" t="s">
        <v>4</v>
      </c>
      <c r="B17" s="3" t="s">
        <v>5</v>
      </c>
      <c r="C17" s="3"/>
      <c r="D17" s="53">
        <v>0</v>
      </c>
      <c r="E17" s="36"/>
      <c r="F17" s="19">
        <v>0</v>
      </c>
      <c r="G17" s="36"/>
      <c r="H17" s="53">
        <v>0</v>
      </c>
      <c r="I17" s="36"/>
      <c r="J17" s="19">
        <v>0</v>
      </c>
      <c r="K17" s="3"/>
      <c r="L17" s="3"/>
      <c r="M17" s="2"/>
      <c r="N17" s="3" t="s">
        <v>105</v>
      </c>
      <c r="O17" s="3"/>
      <c r="P17" s="3"/>
      <c r="Q17" s="3"/>
      <c r="R17" s="53">
        <v>1712</v>
      </c>
      <c r="S17" s="38"/>
      <c r="T17" s="36">
        <f>1276+89</f>
        <v>1365</v>
      </c>
      <c r="U17" s="3"/>
      <c r="V17" s="3"/>
      <c r="W17" s="3"/>
    </row>
    <row r="18" spans="1:23" ht="15">
      <c r="A18" s="3"/>
      <c r="B18" s="3"/>
      <c r="C18" s="3"/>
      <c r="D18" s="53"/>
      <c r="E18" s="36"/>
      <c r="F18" s="36"/>
      <c r="G18" s="36"/>
      <c r="H18" s="53"/>
      <c r="I18" s="36"/>
      <c r="J18" s="36"/>
      <c r="K18" s="3"/>
      <c r="L18" s="3"/>
      <c r="N18" s="3" t="s">
        <v>123</v>
      </c>
      <c r="R18" s="53">
        <v>89</v>
      </c>
      <c r="S18" s="38"/>
      <c r="T18" s="36">
        <v>0</v>
      </c>
      <c r="U18" s="3"/>
      <c r="V18" s="3"/>
      <c r="W18" s="3"/>
    </row>
    <row r="19" spans="1:23" ht="15">
      <c r="A19" s="3" t="s">
        <v>9</v>
      </c>
      <c r="B19" s="3" t="s">
        <v>7</v>
      </c>
      <c r="C19" s="3"/>
      <c r="D19" s="53">
        <v>61</v>
      </c>
      <c r="E19" s="36"/>
      <c r="F19" s="19">
        <v>211</v>
      </c>
      <c r="G19" s="36"/>
      <c r="H19" s="53">
        <v>866</v>
      </c>
      <c r="I19" s="36"/>
      <c r="J19" s="19">
        <v>2315</v>
      </c>
      <c r="K19" s="3"/>
      <c r="L19" s="3"/>
      <c r="M19" s="2"/>
      <c r="N19" s="3" t="s">
        <v>106</v>
      </c>
      <c r="O19" s="3"/>
      <c r="P19" s="3"/>
      <c r="Q19" s="3"/>
      <c r="R19" s="53">
        <v>376</v>
      </c>
      <c r="S19" s="38"/>
      <c r="T19" s="36">
        <v>424</v>
      </c>
      <c r="U19" s="3"/>
      <c r="V19" s="3"/>
      <c r="W19" s="3"/>
    </row>
    <row r="20" spans="1:23" ht="15">
      <c r="A20" s="3"/>
      <c r="B20" s="3" t="s">
        <v>8</v>
      </c>
      <c r="C20" s="3"/>
      <c r="D20" s="53"/>
      <c r="E20" s="36"/>
      <c r="F20" s="36"/>
      <c r="G20" s="36"/>
      <c r="H20" s="53"/>
      <c r="I20" s="36"/>
      <c r="J20" s="36"/>
      <c r="K20" s="3"/>
      <c r="L20" s="3"/>
      <c r="M20" s="2"/>
      <c r="N20" s="3"/>
      <c r="O20" s="3"/>
      <c r="P20" s="3"/>
      <c r="Q20" s="3"/>
      <c r="R20" s="54">
        <f>SUM(R14:R19)</f>
        <v>10562</v>
      </c>
      <c r="S20" s="38"/>
      <c r="T20" s="46">
        <f>SUM(T14:T19)</f>
        <v>12974</v>
      </c>
      <c r="U20" s="3"/>
      <c r="V20" s="3"/>
      <c r="W20" s="3"/>
    </row>
    <row r="21" spans="1:23" ht="15">
      <c r="A21" s="3"/>
      <c r="B21" s="3"/>
      <c r="C21" s="3"/>
      <c r="D21" s="53"/>
      <c r="E21" s="36"/>
      <c r="F21" s="36"/>
      <c r="G21" s="36"/>
      <c r="H21" s="53"/>
      <c r="I21" s="36"/>
      <c r="J21" s="36"/>
      <c r="K21" s="3"/>
      <c r="L21" s="3"/>
      <c r="M21" s="2">
        <v>6</v>
      </c>
      <c r="N21" s="2" t="s">
        <v>92</v>
      </c>
      <c r="O21" s="3"/>
      <c r="P21" s="3"/>
      <c r="Q21" s="3"/>
      <c r="R21" s="53"/>
      <c r="S21" s="38"/>
      <c r="T21" s="36"/>
      <c r="U21" s="3"/>
      <c r="V21" s="3"/>
      <c r="W21" s="3"/>
    </row>
    <row r="22" spans="1:23" ht="15">
      <c r="A22" s="3" t="s">
        <v>10</v>
      </c>
      <c r="B22" s="3" t="s">
        <v>11</v>
      </c>
      <c r="C22" s="3"/>
      <c r="D22" s="53">
        <v>-274</v>
      </c>
      <c r="E22" s="36"/>
      <c r="F22" s="19">
        <v>765</v>
      </c>
      <c r="G22" s="36"/>
      <c r="H22" s="53">
        <v>2337</v>
      </c>
      <c r="I22" s="36"/>
      <c r="J22" s="19">
        <v>3190</v>
      </c>
      <c r="K22" s="3"/>
      <c r="L22" s="3"/>
      <c r="M22" s="3"/>
      <c r="N22" s="3" t="s">
        <v>93</v>
      </c>
      <c r="O22" s="3"/>
      <c r="P22" s="3"/>
      <c r="Q22" s="3"/>
      <c r="R22" s="53">
        <v>36200</v>
      </c>
      <c r="S22" s="38"/>
      <c r="T22" s="36">
        <v>34723</v>
      </c>
      <c r="U22" s="3"/>
      <c r="V22" s="3"/>
      <c r="W22" s="3"/>
    </row>
    <row r="23" spans="1:23" ht="15">
      <c r="A23" s="3"/>
      <c r="B23" s="3" t="s">
        <v>12</v>
      </c>
      <c r="C23" s="3"/>
      <c r="D23" s="53" t="s">
        <v>1</v>
      </c>
      <c r="E23" s="36"/>
      <c r="F23" s="36"/>
      <c r="G23" s="36"/>
      <c r="H23" s="53"/>
      <c r="I23" s="36"/>
      <c r="J23" s="36"/>
      <c r="K23" s="3"/>
      <c r="L23" s="3"/>
      <c r="M23" s="3"/>
      <c r="N23" s="3" t="s">
        <v>94</v>
      </c>
      <c r="O23" s="3"/>
      <c r="P23" s="3"/>
      <c r="Q23" s="3"/>
      <c r="R23" s="53">
        <v>3528</v>
      </c>
      <c r="S23" s="38"/>
      <c r="T23" s="36">
        <v>2978</v>
      </c>
      <c r="U23" s="3"/>
      <c r="V23" s="3"/>
      <c r="W23" s="3"/>
    </row>
    <row r="24" spans="1:23" ht="15">
      <c r="A24" s="3"/>
      <c r="B24" s="3" t="s">
        <v>13</v>
      </c>
      <c r="C24" s="3"/>
      <c r="D24" s="53"/>
      <c r="E24" s="36"/>
      <c r="F24" s="36"/>
      <c r="G24" s="36"/>
      <c r="H24" s="53"/>
      <c r="I24" s="36"/>
      <c r="J24" s="36"/>
      <c r="K24" s="3"/>
      <c r="L24" s="3"/>
      <c r="M24" s="3"/>
      <c r="N24" s="3" t="s">
        <v>107</v>
      </c>
      <c r="O24" s="3"/>
      <c r="P24" s="3"/>
      <c r="Q24" s="3"/>
      <c r="R24" s="53">
        <v>5002</v>
      </c>
      <c r="S24" s="38"/>
      <c r="T24" s="36">
        <f>2256+6</f>
        <v>2262</v>
      </c>
      <c r="U24" s="3"/>
      <c r="V24" s="3"/>
      <c r="W24" s="3"/>
    </row>
    <row r="25" spans="1:23" ht="15">
      <c r="A25" s="3"/>
      <c r="B25" s="3" t="s">
        <v>14</v>
      </c>
      <c r="C25" s="3"/>
      <c r="D25" s="53"/>
      <c r="E25" s="36"/>
      <c r="F25" s="36"/>
      <c r="G25" s="36"/>
      <c r="H25" s="53"/>
      <c r="I25" s="36"/>
      <c r="J25" s="36"/>
      <c r="K25" s="3"/>
      <c r="L25" s="3"/>
      <c r="M25" s="3"/>
      <c r="N25" s="3" t="s">
        <v>114</v>
      </c>
      <c r="O25" s="3"/>
      <c r="P25" s="3"/>
      <c r="Q25" s="3"/>
      <c r="R25" s="53">
        <v>50</v>
      </c>
      <c r="S25" s="38"/>
      <c r="T25" s="36">
        <v>54</v>
      </c>
      <c r="U25" s="3"/>
      <c r="V25" s="3"/>
      <c r="W25" s="3"/>
    </row>
    <row r="26" spans="1:23" ht="15">
      <c r="A26" s="3"/>
      <c r="B26" s="3" t="s">
        <v>15</v>
      </c>
      <c r="C26" s="3"/>
      <c r="D26" s="53"/>
      <c r="E26" s="36"/>
      <c r="F26" s="36"/>
      <c r="G26" s="36"/>
      <c r="H26" s="53"/>
      <c r="I26" s="36"/>
      <c r="J26" s="36"/>
      <c r="K26" s="3"/>
      <c r="L26" s="3"/>
      <c r="M26" s="34"/>
      <c r="N26" s="3" t="s">
        <v>117</v>
      </c>
      <c r="O26" s="3"/>
      <c r="P26" s="3"/>
      <c r="Q26" s="3"/>
      <c r="R26" s="53">
        <v>7533</v>
      </c>
      <c r="S26" s="38"/>
      <c r="T26" s="36">
        <v>708</v>
      </c>
      <c r="U26" s="34"/>
      <c r="V26" s="3"/>
      <c r="W26" s="3"/>
    </row>
    <row r="27" spans="1:23" ht="15">
      <c r="A27" s="3"/>
      <c r="B27" s="3" t="s">
        <v>16</v>
      </c>
      <c r="C27" s="3"/>
      <c r="D27" s="53"/>
      <c r="E27" s="36"/>
      <c r="F27" s="36"/>
      <c r="G27" s="36"/>
      <c r="H27" s="53"/>
      <c r="I27" s="36"/>
      <c r="J27" s="36"/>
      <c r="K27" s="3"/>
      <c r="L27" s="3"/>
      <c r="M27" s="34"/>
      <c r="N27" s="3" t="s">
        <v>118</v>
      </c>
      <c r="O27" s="3"/>
      <c r="P27" s="3"/>
      <c r="Q27" s="3"/>
      <c r="R27" s="53">
        <v>1913</v>
      </c>
      <c r="S27" s="38"/>
      <c r="T27" s="36">
        <v>1683</v>
      </c>
      <c r="U27" s="34"/>
      <c r="V27" s="3"/>
      <c r="W27" s="3"/>
    </row>
    <row r="28" spans="1:23" ht="15">
      <c r="A28" s="3"/>
      <c r="B28" s="3"/>
      <c r="C28" s="3"/>
      <c r="D28" s="53"/>
      <c r="E28" s="36"/>
      <c r="F28" s="36"/>
      <c r="G28" s="36"/>
      <c r="H28" s="53"/>
      <c r="I28" s="36"/>
      <c r="J28" s="36"/>
      <c r="K28" s="3"/>
      <c r="L28" s="3"/>
      <c r="M28" s="3"/>
      <c r="N28" s="3"/>
      <c r="O28" s="3"/>
      <c r="P28" s="3"/>
      <c r="Q28" s="3"/>
      <c r="R28" s="54">
        <f>SUM(R22:R27)</f>
        <v>54226</v>
      </c>
      <c r="S28" s="38"/>
      <c r="T28" s="46">
        <f>SUM(T22:T27)</f>
        <v>42408</v>
      </c>
      <c r="U28" s="3"/>
      <c r="V28" s="3"/>
      <c r="W28" s="3"/>
    </row>
    <row r="29" spans="1:23" ht="15">
      <c r="A29" s="3" t="s">
        <v>17</v>
      </c>
      <c r="B29" s="3" t="s">
        <v>18</v>
      </c>
      <c r="C29" s="3"/>
      <c r="D29" s="53">
        <v>1898</v>
      </c>
      <c r="E29" s="36"/>
      <c r="F29" s="19">
        <v>1332</v>
      </c>
      <c r="G29" s="36"/>
      <c r="H29" s="53">
        <v>4699</v>
      </c>
      <c r="I29" s="36"/>
      <c r="J29" s="19">
        <v>4312</v>
      </c>
      <c r="K29" s="3"/>
      <c r="L29" s="3"/>
      <c r="M29" s="2">
        <v>7</v>
      </c>
      <c r="N29" s="3" t="s">
        <v>108</v>
      </c>
      <c r="O29" s="3"/>
      <c r="P29" s="3"/>
      <c r="Q29" s="3"/>
      <c r="R29" s="51">
        <f>+R20-R28</f>
        <v>-43664</v>
      </c>
      <c r="S29" s="38"/>
      <c r="T29" s="38">
        <f>+T20-T28</f>
        <v>-29434</v>
      </c>
      <c r="U29" s="3"/>
      <c r="V29" s="3"/>
      <c r="W29" s="3"/>
    </row>
    <row r="30" spans="1:23" ht="15.75" thickBot="1">
      <c r="A30" s="3"/>
      <c r="B30" s="3"/>
      <c r="C30" s="3"/>
      <c r="D30" s="53"/>
      <c r="E30" s="36"/>
      <c r="F30" s="36"/>
      <c r="G30" s="36"/>
      <c r="H30" s="53" t="s">
        <v>1</v>
      </c>
      <c r="I30" s="36"/>
      <c r="J30" s="36"/>
      <c r="K30" s="3"/>
      <c r="L30" s="3"/>
      <c r="M30" s="3"/>
      <c r="N30" s="3"/>
      <c r="O30" s="3"/>
      <c r="P30" s="3"/>
      <c r="Q30" s="3"/>
      <c r="R30" s="55">
        <f>+R29+R11+R10+R9+R8</f>
        <v>17522</v>
      </c>
      <c r="S30" s="43"/>
      <c r="T30" s="47">
        <f>+T29+T8+T9+T10</f>
        <v>34342</v>
      </c>
      <c r="U30" s="3"/>
      <c r="V30" s="3"/>
      <c r="W30" s="3"/>
    </row>
    <row r="31" spans="1:23" ht="15.75" thickTop="1">
      <c r="A31" s="3" t="s">
        <v>9</v>
      </c>
      <c r="B31" s="3" t="s">
        <v>65</v>
      </c>
      <c r="C31" s="3"/>
      <c r="D31" s="53">
        <v>1062</v>
      </c>
      <c r="E31" s="36"/>
      <c r="F31" s="19">
        <v>1060</v>
      </c>
      <c r="G31" s="36"/>
      <c r="H31" s="53">
        <v>4018</v>
      </c>
      <c r="I31" s="36"/>
      <c r="J31" s="19">
        <v>3869</v>
      </c>
      <c r="K31" s="3"/>
      <c r="L31" s="3"/>
      <c r="M31" s="2">
        <v>8</v>
      </c>
      <c r="N31" s="2" t="s">
        <v>95</v>
      </c>
      <c r="O31" s="3"/>
      <c r="P31" s="3"/>
      <c r="Q31" s="3"/>
      <c r="R31" s="51"/>
      <c r="S31" s="38"/>
      <c r="T31" s="38"/>
      <c r="U31" s="3"/>
      <c r="V31" s="3"/>
      <c r="W31" s="3"/>
    </row>
    <row r="32" spans="1:23" ht="15">
      <c r="A32" s="3"/>
      <c r="B32" s="3" t="s">
        <v>19</v>
      </c>
      <c r="C32" s="3"/>
      <c r="D32" s="53"/>
      <c r="E32" s="36"/>
      <c r="F32" s="36"/>
      <c r="G32" s="36"/>
      <c r="H32" s="53"/>
      <c r="I32" s="36"/>
      <c r="J32" s="36"/>
      <c r="K32" s="3"/>
      <c r="L32" s="3"/>
      <c r="M32" s="3"/>
      <c r="N32" s="3" t="s">
        <v>96</v>
      </c>
      <c r="O32" s="3"/>
      <c r="P32" s="3"/>
      <c r="Q32" s="3"/>
      <c r="R32" s="51">
        <v>17570</v>
      </c>
      <c r="S32" s="38"/>
      <c r="T32" s="38">
        <v>17570</v>
      </c>
      <c r="U32" s="3"/>
      <c r="V32" s="3"/>
      <c r="W32" s="3"/>
    </row>
    <row r="33" spans="1:23" ht="15">
      <c r="A33" s="3"/>
      <c r="B33" s="3"/>
      <c r="C33" s="3"/>
      <c r="D33" s="53"/>
      <c r="E33" s="36"/>
      <c r="F33" s="36"/>
      <c r="G33" s="36"/>
      <c r="H33" s="53"/>
      <c r="I33" s="36"/>
      <c r="J33" s="36"/>
      <c r="K33" s="3"/>
      <c r="L33" s="3"/>
      <c r="M33" s="3"/>
      <c r="N33" s="3" t="s">
        <v>97</v>
      </c>
      <c r="O33" s="3"/>
      <c r="P33" s="3"/>
      <c r="Q33" s="3"/>
      <c r="R33" s="51"/>
      <c r="S33" s="38"/>
      <c r="T33" s="38"/>
      <c r="U33" s="3"/>
      <c r="V33" s="3"/>
      <c r="W33" s="3"/>
    </row>
    <row r="34" spans="1:23" ht="15">
      <c r="A34" s="3" t="s">
        <v>20</v>
      </c>
      <c r="B34" s="3" t="s">
        <v>21</v>
      </c>
      <c r="C34" s="3"/>
      <c r="D34" s="53">
        <v>3057</v>
      </c>
      <c r="E34" s="36"/>
      <c r="F34" s="19">
        <v>10493</v>
      </c>
      <c r="G34" s="36"/>
      <c r="H34" s="53">
        <v>3057</v>
      </c>
      <c r="I34" s="36"/>
      <c r="J34" s="19">
        <v>10493</v>
      </c>
      <c r="K34" s="3"/>
      <c r="L34" s="3"/>
      <c r="M34" s="3"/>
      <c r="N34" s="3" t="s">
        <v>98</v>
      </c>
      <c r="O34" s="3"/>
      <c r="P34" s="3"/>
      <c r="Q34" s="3"/>
      <c r="R34" s="52">
        <v>1853</v>
      </c>
      <c r="S34" s="38"/>
      <c r="T34" s="45">
        <v>1853</v>
      </c>
      <c r="U34" s="3"/>
      <c r="V34" s="3"/>
      <c r="W34" s="3"/>
    </row>
    <row r="35" spans="1:23" ht="15">
      <c r="A35" s="3"/>
      <c r="B35" s="3"/>
      <c r="C35" s="3"/>
      <c r="D35" s="53"/>
      <c r="E35" s="36"/>
      <c r="F35" s="36"/>
      <c r="G35" s="36"/>
      <c r="H35" s="53"/>
      <c r="I35" s="36"/>
      <c r="J35" s="36"/>
      <c r="K35" s="3"/>
      <c r="L35" s="3"/>
      <c r="M35" s="3"/>
      <c r="N35" s="3" t="s">
        <v>99</v>
      </c>
      <c r="O35" s="3"/>
      <c r="P35" s="3"/>
      <c r="Q35" s="3"/>
      <c r="R35" s="53">
        <v>16263</v>
      </c>
      <c r="S35" s="38"/>
      <c r="T35" s="36">
        <v>16263</v>
      </c>
      <c r="U35" s="3"/>
      <c r="V35" s="3"/>
      <c r="W35" s="3"/>
    </row>
    <row r="36" spans="1:23" ht="15">
      <c r="A36" s="3" t="s">
        <v>22</v>
      </c>
      <c r="B36" s="3" t="s">
        <v>23</v>
      </c>
      <c r="C36" s="3"/>
      <c r="D36" s="53">
        <f>SUM(D22-D29-D31-D34)</f>
        <v>-6291</v>
      </c>
      <c r="E36" s="36"/>
      <c r="F36" s="36">
        <f>SUM(F22-F29-F31-F34)</f>
        <v>-12120</v>
      </c>
      <c r="G36" s="36"/>
      <c r="H36" s="53">
        <f>SUM(H22-H29-H31-H34)</f>
        <v>-9437</v>
      </c>
      <c r="I36" s="36"/>
      <c r="J36" s="36">
        <f>SUM(J22-J29-J31-J34)</f>
        <v>-15484</v>
      </c>
      <c r="K36" s="3"/>
      <c r="L36" s="3"/>
      <c r="M36" s="3"/>
      <c r="N36" s="3" t="s">
        <v>100</v>
      </c>
      <c r="O36" s="3"/>
      <c r="P36" s="3"/>
      <c r="Q36" s="3"/>
      <c r="R36" s="53">
        <v>2437</v>
      </c>
      <c r="S36" s="38"/>
      <c r="T36" s="36">
        <v>2437</v>
      </c>
      <c r="U36" s="3"/>
      <c r="V36" s="3"/>
      <c r="W36" s="3"/>
    </row>
    <row r="37" spans="1:23" ht="15">
      <c r="A37" s="3"/>
      <c r="B37" s="3" t="s">
        <v>24</v>
      </c>
      <c r="C37" s="3"/>
      <c r="D37" s="53"/>
      <c r="E37" s="36"/>
      <c r="F37" s="36"/>
      <c r="G37" s="36"/>
      <c r="H37" s="53"/>
      <c r="I37" s="36"/>
      <c r="J37" s="36"/>
      <c r="K37" s="3"/>
      <c r="L37" s="3"/>
      <c r="M37" s="3"/>
      <c r="N37" s="3" t="s">
        <v>101</v>
      </c>
      <c r="O37" s="3"/>
      <c r="P37" s="3"/>
      <c r="Q37" s="3"/>
      <c r="R37" s="53">
        <v>0</v>
      </c>
      <c r="S37" s="38"/>
      <c r="T37" s="36">
        <v>0</v>
      </c>
      <c r="U37" s="3"/>
      <c r="V37" s="3"/>
      <c r="W37" s="3"/>
    </row>
    <row r="38" spans="1:23" ht="15">
      <c r="A38" s="3"/>
      <c r="B38" s="3" t="s">
        <v>25</v>
      </c>
      <c r="C38" s="3"/>
      <c r="D38" s="53"/>
      <c r="E38" s="36"/>
      <c r="F38" s="36"/>
      <c r="G38" s="36"/>
      <c r="H38" s="53"/>
      <c r="I38" s="36"/>
      <c r="J38" s="36"/>
      <c r="K38" s="3"/>
      <c r="L38" s="3"/>
      <c r="M38" s="3"/>
      <c r="N38" s="3" t="s">
        <v>109</v>
      </c>
      <c r="O38" s="3"/>
      <c r="P38" s="3"/>
      <c r="Q38" s="3"/>
      <c r="R38" s="53">
        <f>-25597-2</f>
        <v>-25599</v>
      </c>
      <c r="S38" s="38"/>
      <c r="T38" s="36">
        <v>-16579</v>
      </c>
      <c r="U38" s="3"/>
      <c r="V38" s="3"/>
      <c r="W38" s="3"/>
    </row>
    <row r="39" spans="1:23" ht="15">
      <c r="A39" s="3"/>
      <c r="B39" s="3" t="s">
        <v>26</v>
      </c>
      <c r="C39" s="3"/>
      <c r="D39" s="53"/>
      <c r="E39" s="36"/>
      <c r="F39" s="36"/>
      <c r="G39" s="36"/>
      <c r="H39" s="53"/>
      <c r="I39" s="36"/>
      <c r="J39" s="36"/>
      <c r="K39" s="3"/>
      <c r="L39" s="3"/>
      <c r="M39" s="3"/>
      <c r="N39" s="3" t="s">
        <v>113</v>
      </c>
      <c r="O39" s="3"/>
      <c r="P39" s="3"/>
      <c r="Q39" s="3"/>
      <c r="R39" s="56">
        <v>605</v>
      </c>
      <c r="S39" s="38"/>
      <c r="T39" s="37">
        <v>605</v>
      </c>
      <c r="U39" s="3"/>
      <c r="V39" s="3"/>
      <c r="W39" s="3"/>
    </row>
    <row r="40" spans="1:23" ht="15">
      <c r="A40" s="3"/>
      <c r="B40" s="3" t="s">
        <v>27</v>
      </c>
      <c r="C40" s="3"/>
      <c r="D40" s="53"/>
      <c r="E40" s="36"/>
      <c r="F40" s="36"/>
      <c r="G40" s="36"/>
      <c r="H40" s="53"/>
      <c r="I40" s="36"/>
      <c r="J40" s="36"/>
      <c r="K40" s="3"/>
      <c r="L40" s="3"/>
      <c r="M40" s="3"/>
      <c r="N40" s="3"/>
      <c r="O40" s="3"/>
      <c r="P40" s="3"/>
      <c r="Q40" s="3"/>
      <c r="R40" s="51">
        <f>SUM(R32:R39)</f>
        <v>13129</v>
      </c>
      <c r="S40" s="38"/>
      <c r="T40" s="38">
        <f>SUM(T32:T39)</f>
        <v>22149</v>
      </c>
      <c r="U40" s="3"/>
      <c r="V40" s="3"/>
      <c r="W40" s="3"/>
    </row>
    <row r="41" spans="1:23" ht="15">
      <c r="A41" s="3"/>
      <c r="B41" s="3" t="s">
        <v>28</v>
      </c>
      <c r="C41" s="3"/>
      <c r="D41" s="53"/>
      <c r="E41" s="36"/>
      <c r="F41" s="36"/>
      <c r="G41" s="36"/>
      <c r="H41" s="53"/>
      <c r="I41" s="36"/>
      <c r="J41" s="36"/>
      <c r="K41" s="3"/>
      <c r="L41" s="3"/>
      <c r="M41" s="3"/>
      <c r="N41" s="3"/>
      <c r="O41" s="3"/>
      <c r="P41" s="3"/>
      <c r="Q41" s="3"/>
      <c r="R41" s="51"/>
      <c r="S41" s="38"/>
      <c r="T41" s="38"/>
      <c r="U41" s="3"/>
      <c r="V41" s="3"/>
      <c r="W41" s="3"/>
    </row>
    <row r="42" spans="1:23" ht="15">
      <c r="A42" s="3"/>
      <c r="B42" s="3" t="s">
        <v>29</v>
      </c>
      <c r="C42" s="3"/>
      <c r="D42" s="53"/>
      <c r="E42" s="36"/>
      <c r="F42" s="36"/>
      <c r="G42" s="36"/>
      <c r="H42" s="53"/>
      <c r="I42" s="36"/>
      <c r="J42" s="36"/>
      <c r="K42" s="3"/>
      <c r="L42" s="3"/>
      <c r="M42" s="2">
        <v>9</v>
      </c>
      <c r="N42" s="2" t="s">
        <v>64</v>
      </c>
      <c r="O42" s="2"/>
      <c r="P42" s="2"/>
      <c r="Q42" s="2"/>
      <c r="R42" s="51">
        <v>3167</v>
      </c>
      <c r="S42" s="38"/>
      <c r="T42" s="38">
        <v>3752</v>
      </c>
      <c r="U42" s="3"/>
      <c r="V42" s="3"/>
      <c r="W42" s="3"/>
    </row>
    <row r="43" spans="1:23" ht="15">
      <c r="A43" s="3"/>
      <c r="B43" s="3"/>
      <c r="C43" s="3"/>
      <c r="D43" s="53"/>
      <c r="E43" s="36"/>
      <c r="F43" s="36"/>
      <c r="G43" s="36"/>
      <c r="H43" s="53"/>
      <c r="I43" s="36"/>
      <c r="J43" s="36"/>
      <c r="K43" s="3"/>
      <c r="L43" s="3"/>
      <c r="M43" s="2">
        <v>10</v>
      </c>
      <c r="N43" s="2" t="s">
        <v>102</v>
      </c>
      <c r="O43" s="2"/>
      <c r="P43" s="2"/>
      <c r="Q43" s="2"/>
      <c r="R43" s="51">
        <v>0</v>
      </c>
      <c r="S43" s="38"/>
      <c r="T43" s="38">
        <v>6780</v>
      </c>
      <c r="U43" s="3"/>
      <c r="V43" s="3"/>
      <c r="W43" s="3"/>
    </row>
    <row r="44" spans="1:23" ht="15">
      <c r="A44" s="3" t="s">
        <v>30</v>
      </c>
      <c r="B44" s="3" t="s">
        <v>31</v>
      </c>
      <c r="C44" s="3"/>
      <c r="D44" s="53">
        <v>-90</v>
      </c>
      <c r="E44" s="36"/>
      <c r="F44" s="36">
        <v>-93</v>
      </c>
      <c r="G44" s="36"/>
      <c r="H44" s="53">
        <v>-117</v>
      </c>
      <c r="I44" s="36"/>
      <c r="J44" s="36">
        <v>-197</v>
      </c>
      <c r="K44" s="3"/>
      <c r="L44" s="3"/>
      <c r="M44" s="2">
        <v>11</v>
      </c>
      <c r="N44" s="2" t="s">
        <v>103</v>
      </c>
      <c r="O44" s="2"/>
      <c r="P44" s="2"/>
      <c r="Q44" s="2"/>
      <c r="R44" s="51" t="s">
        <v>1</v>
      </c>
      <c r="S44" s="38"/>
      <c r="T44" s="38" t="s">
        <v>77</v>
      </c>
      <c r="U44" s="3"/>
      <c r="V44" s="3"/>
      <c r="W44" s="3"/>
    </row>
    <row r="45" spans="1:23" ht="15">
      <c r="A45" s="3"/>
      <c r="B45" s="3" t="s">
        <v>32</v>
      </c>
      <c r="C45" s="3"/>
      <c r="D45" s="53"/>
      <c r="E45" s="38"/>
      <c r="F45" s="39"/>
      <c r="G45" s="38"/>
      <c r="H45" s="73"/>
      <c r="I45" s="38"/>
      <c r="J45" s="39"/>
      <c r="K45" s="3"/>
      <c r="L45" s="3"/>
      <c r="M45" s="2" t="s">
        <v>1</v>
      </c>
      <c r="N45" s="3" t="s">
        <v>115</v>
      </c>
      <c r="O45" s="3"/>
      <c r="P45" s="3"/>
      <c r="Q45" s="3"/>
      <c r="R45" s="51">
        <v>1226</v>
      </c>
      <c r="S45" s="38"/>
      <c r="T45" s="38">
        <v>1574</v>
      </c>
      <c r="U45" s="3"/>
      <c r="V45" s="3"/>
      <c r="W45" s="3"/>
    </row>
    <row r="46" spans="1:23" ht="15">
      <c r="A46" s="3"/>
      <c r="B46" s="3"/>
      <c r="C46" s="3"/>
      <c r="D46" s="53"/>
      <c r="E46" s="36"/>
      <c r="F46" s="36"/>
      <c r="G46" s="36"/>
      <c r="H46" s="53"/>
      <c r="I46" s="36"/>
      <c r="J46" s="36"/>
      <c r="K46" s="3"/>
      <c r="L46" s="3"/>
      <c r="M46" s="2" t="s">
        <v>1</v>
      </c>
      <c r="N46" s="3" t="s">
        <v>116</v>
      </c>
      <c r="O46" s="3"/>
      <c r="P46" s="3"/>
      <c r="Q46" s="3"/>
      <c r="R46" s="51">
        <v>0</v>
      </c>
      <c r="S46" s="38"/>
      <c r="T46" s="38">
        <v>87</v>
      </c>
      <c r="U46" s="3"/>
      <c r="V46" s="3"/>
      <c r="W46" s="3"/>
    </row>
    <row r="47" spans="1:23" ht="15">
      <c r="A47" s="3" t="s">
        <v>33</v>
      </c>
      <c r="B47" s="3" t="s">
        <v>34</v>
      </c>
      <c r="C47" s="3"/>
      <c r="D47" s="53">
        <f>+D44+D36</f>
        <v>-6381</v>
      </c>
      <c r="E47" s="36"/>
      <c r="F47" s="36">
        <f>+F44+F36</f>
        <v>-12213</v>
      </c>
      <c r="G47" s="36"/>
      <c r="H47" s="53">
        <f>+H36+H44</f>
        <v>-9554</v>
      </c>
      <c r="I47" s="36"/>
      <c r="J47" s="36">
        <f>+J36+J44</f>
        <v>-15681</v>
      </c>
      <c r="K47" s="3"/>
      <c r="L47" s="3"/>
      <c r="M47" s="2"/>
      <c r="N47" s="3"/>
      <c r="O47" s="3"/>
      <c r="P47" s="3"/>
      <c r="Q47" s="3"/>
      <c r="R47" s="51"/>
      <c r="S47" s="38"/>
      <c r="T47" s="38"/>
      <c r="U47" s="3"/>
      <c r="V47" s="3"/>
      <c r="W47" s="3"/>
    </row>
    <row r="48" spans="1:23" ht="15.75" thickBot="1">
      <c r="A48" s="3"/>
      <c r="B48" s="3" t="s">
        <v>35</v>
      </c>
      <c r="C48" s="3"/>
      <c r="D48" s="53"/>
      <c r="E48" s="36"/>
      <c r="F48" s="36"/>
      <c r="G48" s="36"/>
      <c r="H48" s="53"/>
      <c r="I48" s="36"/>
      <c r="J48" s="36"/>
      <c r="K48" s="4"/>
      <c r="L48" s="3"/>
      <c r="M48" s="34"/>
      <c r="N48" s="34"/>
      <c r="O48" s="34"/>
      <c r="P48" s="34"/>
      <c r="Q48" s="34"/>
      <c r="R48" s="57">
        <f>SUM(R40:R46)</f>
        <v>17522</v>
      </c>
      <c r="S48" s="38"/>
      <c r="T48" s="47">
        <f>SUM(T40:T46)</f>
        <v>34342</v>
      </c>
      <c r="U48" s="3"/>
      <c r="V48" s="3"/>
      <c r="W48" s="3"/>
    </row>
    <row r="49" spans="1:23" ht="15.75" thickTop="1">
      <c r="A49" s="3"/>
      <c r="B49" s="3" t="s">
        <v>36</v>
      </c>
      <c r="C49" s="3"/>
      <c r="D49" s="53"/>
      <c r="E49" s="36"/>
      <c r="F49" s="36"/>
      <c r="G49" s="36"/>
      <c r="H49" s="53"/>
      <c r="I49" s="36"/>
      <c r="J49" s="36"/>
      <c r="K49" s="32"/>
      <c r="L49" s="3"/>
      <c r="M49" s="34"/>
      <c r="N49" s="34"/>
      <c r="O49" s="34"/>
      <c r="P49" s="34"/>
      <c r="Q49" s="34"/>
      <c r="R49" s="58"/>
      <c r="S49" s="21"/>
      <c r="T49" s="21"/>
      <c r="U49" s="3"/>
      <c r="V49" s="3"/>
      <c r="W49" s="3"/>
    </row>
    <row r="50" spans="1:23" ht="15.75" thickBot="1">
      <c r="A50" s="3"/>
      <c r="B50" s="3"/>
      <c r="C50" s="3"/>
      <c r="D50" s="53"/>
      <c r="E50" s="36"/>
      <c r="F50" s="36"/>
      <c r="G50" s="36"/>
      <c r="H50" s="53"/>
      <c r="I50" s="36"/>
      <c r="J50" s="36"/>
      <c r="K50" s="32"/>
      <c r="L50" s="3"/>
      <c r="M50" s="2">
        <v>12</v>
      </c>
      <c r="N50" s="2" t="s">
        <v>111</v>
      </c>
      <c r="O50" s="2"/>
      <c r="P50" s="2"/>
      <c r="Q50" s="2"/>
      <c r="R50" s="59">
        <f>R40/R32</f>
        <v>0.7472396129766647</v>
      </c>
      <c r="S50" s="44"/>
      <c r="T50" s="48">
        <f>T40/T32</f>
        <v>1.2606146841206602</v>
      </c>
      <c r="U50" s="3"/>
      <c r="V50" s="3"/>
      <c r="W50" s="3"/>
    </row>
    <row r="51" spans="1:23" ht="15.75" thickTop="1">
      <c r="A51" s="3" t="s">
        <v>37</v>
      </c>
      <c r="B51" s="3" t="s">
        <v>38</v>
      </c>
      <c r="C51" s="3"/>
      <c r="D51" s="53">
        <v>83</v>
      </c>
      <c r="E51" s="36"/>
      <c r="F51" s="19">
        <v>1145</v>
      </c>
      <c r="G51" s="36"/>
      <c r="H51" s="53">
        <v>83</v>
      </c>
      <c r="I51" s="36"/>
      <c r="J51" s="19">
        <v>1145</v>
      </c>
      <c r="L51" s="3"/>
      <c r="M51" s="3"/>
      <c r="N51" s="3"/>
      <c r="O51" s="3"/>
      <c r="P51" s="3"/>
      <c r="Q51" s="3"/>
      <c r="R51" s="60"/>
      <c r="S51" s="34"/>
      <c r="T51" s="34"/>
      <c r="U51" s="3"/>
      <c r="V51" s="3"/>
      <c r="W51" s="3"/>
    </row>
    <row r="52" spans="1:23" ht="15">
      <c r="A52" s="3"/>
      <c r="B52" s="3"/>
      <c r="C52" s="3"/>
      <c r="D52" s="53"/>
      <c r="E52" s="36"/>
      <c r="F52" s="19"/>
      <c r="G52" s="36"/>
      <c r="H52" s="53"/>
      <c r="I52" s="36"/>
      <c r="J52" s="19"/>
      <c r="L52" s="3"/>
      <c r="M52" s="30"/>
      <c r="N52" s="30"/>
      <c r="O52" s="30"/>
      <c r="P52" s="30"/>
      <c r="Q52" s="30"/>
      <c r="S52" s="30"/>
      <c r="T52" s="30"/>
      <c r="U52" s="3"/>
      <c r="V52" s="3"/>
      <c r="W52" s="3"/>
    </row>
    <row r="53" spans="1:23" ht="15">
      <c r="A53" s="3"/>
      <c r="B53" s="3"/>
      <c r="C53" s="3"/>
      <c r="D53" s="53"/>
      <c r="E53" s="36"/>
      <c r="F53" s="19"/>
      <c r="G53" s="36"/>
      <c r="H53" s="53"/>
      <c r="I53" s="36"/>
      <c r="J53" s="19"/>
      <c r="L53" s="3"/>
      <c r="M53" s="30"/>
      <c r="N53" s="30"/>
      <c r="O53" s="30"/>
      <c r="P53" s="30"/>
      <c r="Q53" s="30"/>
      <c r="S53" s="30"/>
      <c r="T53" s="30"/>
      <c r="U53" s="3"/>
      <c r="V53" s="3"/>
      <c r="W53" s="3"/>
    </row>
    <row r="54" spans="1:23" ht="15">
      <c r="A54" s="3" t="s">
        <v>59</v>
      </c>
      <c r="B54" s="3" t="s">
        <v>40</v>
      </c>
      <c r="C54" s="3"/>
      <c r="D54" s="53">
        <f>D47+D51</f>
        <v>-6298</v>
      </c>
      <c r="E54" s="36"/>
      <c r="F54" s="36">
        <f>F47+F51</f>
        <v>-11068</v>
      </c>
      <c r="G54" s="36"/>
      <c r="H54" s="53">
        <f>+H47+H51</f>
        <v>-9471</v>
      </c>
      <c r="I54" s="36"/>
      <c r="J54" s="36">
        <f>+J47+J51</f>
        <v>-14536</v>
      </c>
      <c r="K54" s="3"/>
      <c r="L54" s="3"/>
      <c r="M54" s="29"/>
      <c r="N54" s="29"/>
      <c r="O54" s="29"/>
      <c r="P54" s="29"/>
      <c r="Q54" s="29"/>
      <c r="R54" s="61"/>
      <c r="S54" s="31"/>
      <c r="T54" s="31"/>
      <c r="V54" s="3"/>
      <c r="W54" s="3"/>
    </row>
    <row r="55" spans="1:23" ht="15">
      <c r="A55" s="3"/>
      <c r="B55" s="3" t="s">
        <v>42</v>
      </c>
      <c r="C55" s="3"/>
      <c r="D55" s="53"/>
      <c r="E55" s="36"/>
      <c r="F55" s="36"/>
      <c r="G55" s="36"/>
      <c r="H55" s="53"/>
      <c r="I55" s="36"/>
      <c r="J55" s="36"/>
      <c r="K55" s="3"/>
      <c r="L55" s="3"/>
      <c r="M55" s="29"/>
      <c r="N55" s="29"/>
      <c r="O55" s="29"/>
      <c r="P55" s="29"/>
      <c r="Q55" s="29"/>
      <c r="R55" s="61"/>
      <c r="S55" s="31"/>
      <c r="T55" s="31"/>
      <c r="U55" s="3"/>
      <c r="W55" s="3"/>
    </row>
    <row r="56" spans="1:23" ht="15">
      <c r="A56" s="3"/>
      <c r="B56" s="3" t="s">
        <v>43</v>
      </c>
      <c r="C56" s="3"/>
      <c r="D56" s="53"/>
      <c r="E56" s="36"/>
      <c r="F56" s="36"/>
      <c r="G56" s="36"/>
      <c r="H56" s="53"/>
      <c r="I56" s="36"/>
      <c r="J56" s="36"/>
      <c r="K56" s="3"/>
      <c r="L56" s="3"/>
      <c r="V56" s="3"/>
      <c r="W56" s="3"/>
    </row>
    <row r="57" spans="1:23" ht="15">
      <c r="A57" s="3"/>
      <c r="B57" s="3" t="s">
        <v>44</v>
      </c>
      <c r="C57" s="3"/>
      <c r="D57" s="53">
        <v>525</v>
      </c>
      <c r="E57" s="36"/>
      <c r="F57" s="74">
        <v>-230</v>
      </c>
      <c r="G57" s="36"/>
      <c r="H57" s="53">
        <v>452</v>
      </c>
      <c r="I57" s="36"/>
      <c r="J57" s="19">
        <v>150</v>
      </c>
      <c r="K57" s="3"/>
      <c r="L57" s="3"/>
      <c r="V57" s="3"/>
      <c r="W57" s="3"/>
    </row>
    <row r="58" spans="1:23" ht="15">
      <c r="A58" s="3" t="s">
        <v>1</v>
      </c>
      <c r="B58" s="3"/>
      <c r="C58" s="3"/>
      <c r="D58" s="53"/>
      <c r="E58" s="36"/>
      <c r="F58" s="36"/>
      <c r="G58" s="36"/>
      <c r="H58" s="53"/>
      <c r="I58" s="36"/>
      <c r="J58" s="36"/>
      <c r="K58" s="3"/>
      <c r="L58" s="3"/>
      <c r="M58" s="29"/>
      <c r="N58" s="29"/>
      <c r="O58" s="29"/>
      <c r="P58" s="29"/>
      <c r="Q58" s="29"/>
      <c r="R58" s="61"/>
      <c r="S58" s="31"/>
      <c r="T58" s="31"/>
      <c r="U58" s="3"/>
      <c r="V58" s="3"/>
      <c r="W58" s="3"/>
    </row>
    <row r="59" spans="1:23" ht="15">
      <c r="A59" s="3"/>
      <c r="B59" s="3"/>
      <c r="C59" s="3"/>
      <c r="D59" s="53"/>
      <c r="E59" s="36"/>
      <c r="F59" s="36"/>
      <c r="G59" s="36"/>
      <c r="H59" s="53"/>
      <c r="I59" s="36"/>
      <c r="J59" s="36"/>
      <c r="K59" s="3"/>
      <c r="L59" s="3"/>
      <c r="M59" s="29"/>
      <c r="N59" s="29"/>
      <c r="O59" s="29"/>
      <c r="P59" s="29"/>
      <c r="Q59" s="29"/>
      <c r="R59" s="61"/>
      <c r="S59" s="31"/>
      <c r="T59" s="31"/>
      <c r="U59" s="3"/>
      <c r="V59" s="3"/>
      <c r="W59" s="3"/>
    </row>
    <row r="60" spans="1:23" ht="15">
      <c r="A60" s="11" t="s">
        <v>63</v>
      </c>
      <c r="B60" s="3" t="s">
        <v>40</v>
      </c>
      <c r="C60" s="3"/>
      <c r="D60" s="53">
        <f>+D54+D57</f>
        <v>-5773</v>
      </c>
      <c r="E60" s="36"/>
      <c r="F60" s="36">
        <f>+F54+F57</f>
        <v>-11298</v>
      </c>
      <c r="G60" s="36"/>
      <c r="H60" s="53">
        <f>+H54+H57</f>
        <v>-9019</v>
      </c>
      <c r="I60" s="36"/>
      <c r="J60" s="36">
        <f>+J54+J57</f>
        <v>-14386</v>
      </c>
      <c r="K60" s="3"/>
      <c r="L60" s="3"/>
      <c r="U60" s="3"/>
      <c r="V60" s="3"/>
      <c r="W60" s="3"/>
    </row>
    <row r="61" spans="1:23" ht="15">
      <c r="A61" s="3"/>
      <c r="B61" s="3" t="s">
        <v>46</v>
      </c>
      <c r="C61" s="3"/>
      <c r="D61" s="53"/>
      <c r="E61" s="36"/>
      <c r="F61" s="36"/>
      <c r="G61" s="36"/>
      <c r="H61" s="53"/>
      <c r="I61" s="36"/>
      <c r="J61" s="36"/>
      <c r="K61" s="3"/>
      <c r="L61" s="3"/>
      <c r="M61" s="29"/>
      <c r="N61" s="29"/>
      <c r="O61" s="29"/>
      <c r="P61" s="29"/>
      <c r="Q61" s="29"/>
      <c r="R61" s="61"/>
      <c r="S61" s="31"/>
      <c r="T61" s="31"/>
      <c r="U61" s="3"/>
      <c r="V61" s="3"/>
      <c r="W61" s="3"/>
    </row>
    <row r="62" spans="1:23" ht="15">
      <c r="A62" s="3"/>
      <c r="B62" s="3" t="s">
        <v>47</v>
      </c>
      <c r="C62" s="3"/>
      <c r="D62" s="53"/>
      <c r="E62" s="36"/>
      <c r="F62" s="36"/>
      <c r="G62" s="36"/>
      <c r="H62" s="53"/>
      <c r="I62" s="36"/>
      <c r="J62" s="36"/>
      <c r="K62" s="3"/>
      <c r="L62" s="3"/>
      <c r="M62" s="3"/>
      <c r="N62" s="3"/>
      <c r="O62" s="3"/>
      <c r="P62" s="3"/>
      <c r="Q62" s="3"/>
      <c r="R62" s="62"/>
      <c r="S62" s="6"/>
      <c r="T62" s="6"/>
      <c r="U62" s="3"/>
      <c r="V62" s="3"/>
      <c r="W62" s="3"/>
    </row>
    <row r="63" spans="1:23" ht="15">
      <c r="A63" s="3"/>
      <c r="B63" s="3"/>
      <c r="C63" s="3"/>
      <c r="D63" s="53"/>
      <c r="E63" s="36"/>
      <c r="F63" s="36"/>
      <c r="G63" s="36"/>
      <c r="H63" s="53"/>
      <c r="I63" s="36"/>
      <c r="J63" s="36"/>
      <c r="K63" s="3"/>
      <c r="L63" s="3"/>
      <c r="M63" s="3"/>
      <c r="N63" s="3"/>
      <c r="O63" s="3"/>
      <c r="P63" s="3"/>
      <c r="Q63" s="3"/>
      <c r="R63" s="62"/>
      <c r="S63" s="6"/>
      <c r="T63" s="6"/>
      <c r="U63" s="3"/>
      <c r="V63" s="3"/>
      <c r="W63" s="3"/>
    </row>
    <row r="64" spans="1:23" ht="15">
      <c r="A64" s="7" t="s">
        <v>121</v>
      </c>
      <c r="B64" s="3" t="s">
        <v>48</v>
      </c>
      <c r="C64" s="3"/>
      <c r="D64" s="53">
        <v>0</v>
      </c>
      <c r="E64" s="36"/>
      <c r="F64" s="19">
        <v>0</v>
      </c>
      <c r="G64" s="36"/>
      <c r="H64" s="53">
        <v>0</v>
      </c>
      <c r="I64" s="36"/>
      <c r="J64" s="19">
        <v>0</v>
      </c>
      <c r="K64" s="3"/>
      <c r="L64" s="3"/>
      <c r="U64" s="3"/>
      <c r="V64" s="3"/>
      <c r="W64" s="3"/>
    </row>
    <row r="65" spans="1:23" ht="15">
      <c r="A65" s="7" t="s">
        <v>41</v>
      </c>
      <c r="B65" s="3" t="s">
        <v>44</v>
      </c>
      <c r="C65" s="3"/>
      <c r="D65" s="53">
        <v>0</v>
      </c>
      <c r="E65" s="36"/>
      <c r="F65" s="19">
        <v>0</v>
      </c>
      <c r="G65" s="36"/>
      <c r="H65" s="53">
        <v>0</v>
      </c>
      <c r="I65" s="36"/>
      <c r="J65" s="19">
        <v>0</v>
      </c>
      <c r="K65" s="3"/>
      <c r="L65" s="3"/>
      <c r="V65" s="3"/>
      <c r="W65" s="3"/>
    </row>
    <row r="66" spans="1:23" ht="15">
      <c r="A66" s="7" t="s">
        <v>45</v>
      </c>
      <c r="B66" s="3" t="s">
        <v>49</v>
      </c>
      <c r="C66" s="3"/>
      <c r="D66" s="53">
        <v>0</v>
      </c>
      <c r="E66" s="36"/>
      <c r="F66" s="19">
        <v>0</v>
      </c>
      <c r="G66" s="36"/>
      <c r="H66" s="53">
        <v>0</v>
      </c>
      <c r="I66" s="36"/>
      <c r="J66" s="19">
        <v>0</v>
      </c>
      <c r="K66" s="3"/>
      <c r="L66" s="3"/>
      <c r="M66" s="3"/>
      <c r="N66" s="3"/>
      <c r="O66" s="3"/>
      <c r="P66" s="3"/>
      <c r="Q66" s="3"/>
      <c r="R66" s="62"/>
      <c r="S66" s="6"/>
      <c r="T66" s="6"/>
      <c r="V66" s="3"/>
      <c r="W66" s="3"/>
    </row>
    <row r="67" spans="1:23" ht="15">
      <c r="A67" s="3"/>
      <c r="B67" s="3" t="s">
        <v>46</v>
      </c>
      <c r="C67" s="3"/>
      <c r="D67" s="53"/>
      <c r="E67" s="36"/>
      <c r="F67" s="36"/>
      <c r="G67" s="36"/>
      <c r="H67" s="53"/>
      <c r="I67" s="36"/>
      <c r="J67" s="36"/>
      <c r="K67" s="3"/>
      <c r="L67" s="3"/>
      <c r="U67" s="3"/>
      <c r="V67" s="3"/>
      <c r="W67" s="3"/>
    </row>
    <row r="68" spans="1:23" ht="15">
      <c r="A68" s="3"/>
      <c r="B68" s="3" t="s">
        <v>47</v>
      </c>
      <c r="C68" s="3"/>
      <c r="D68" s="53"/>
      <c r="E68" s="36"/>
      <c r="F68" s="36"/>
      <c r="G68" s="36"/>
      <c r="H68" s="53"/>
      <c r="I68" s="36"/>
      <c r="J68" s="36"/>
      <c r="K68" s="3"/>
      <c r="L68" s="3"/>
      <c r="V68" s="3"/>
      <c r="W68" s="3"/>
    </row>
    <row r="69" spans="1:23" ht="15">
      <c r="A69" s="3"/>
      <c r="B69" s="3"/>
      <c r="C69" s="3"/>
      <c r="D69" s="53"/>
      <c r="E69" s="36"/>
      <c r="F69" s="36"/>
      <c r="G69" s="36"/>
      <c r="H69" s="53"/>
      <c r="I69" s="36"/>
      <c r="J69" s="36"/>
      <c r="K69" s="3"/>
      <c r="L69" s="3"/>
      <c r="M69" s="3"/>
      <c r="N69" s="3"/>
      <c r="O69" s="3"/>
      <c r="P69" s="3"/>
      <c r="Q69" s="3"/>
      <c r="R69" s="62"/>
      <c r="S69" s="6"/>
      <c r="T69" s="6"/>
      <c r="V69" s="3"/>
      <c r="W69" s="3"/>
    </row>
    <row r="70" spans="1:23" ht="15">
      <c r="A70" s="3" t="s">
        <v>39</v>
      </c>
      <c r="B70" s="3" t="s">
        <v>50</v>
      </c>
      <c r="C70" s="3"/>
      <c r="D70" s="53">
        <f>+D60</f>
        <v>-5773</v>
      </c>
      <c r="E70" s="36"/>
      <c r="F70" s="36">
        <f>+F60</f>
        <v>-11298</v>
      </c>
      <c r="G70" s="36"/>
      <c r="H70" s="53">
        <f>+H60</f>
        <v>-9019</v>
      </c>
      <c r="I70" s="36"/>
      <c r="J70" s="36">
        <f>+J60</f>
        <v>-14386</v>
      </c>
      <c r="K70" s="3"/>
      <c r="L70" s="3"/>
      <c r="M70" s="3"/>
      <c r="N70" s="3"/>
      <c r="O70" s="3"/>
      <c r="P70" s="3"/>
      <c r="Q70" s="3"/>
      <c r="R70" s="62"/>
      <c r="S70" s="6"/>
      <c r="T70" s="6"/>
      <c r="U70" s="3"/>
      <c r="V70" s="3"/>
      <c r="W70" s="3"/>
    </row>
    <row r="71" spans="1:23" ht="15">
      <c r="A71" s="3"/>
      <c r="B71" s="3" t="s">
        <v>51</v>
      </c>
      <c r="C71" s="3"/>
      <c r="D71" s="53"/>
      <c r="E71" s="36"/>
      <c r="F71" s="36"/>
      <c r="G71" s="36"/>
      <c r="H71" s="53"/>
      <c r="I71" s="36"/>
      <c r="J71" s="36"/>
      <c r="K71" s="3"/>
      <c r="L71" s="3"/>
      <c r="M71" s="3"/>
      <c r="N71" s="3"/>
      <c r="O71" s="3"/>
      <c r="P71" s="3"/>
      <c r="Q71" s="3"/>
      <c r="R71" s="62"/>
      <c r="S71" s="6"/>
      <c r="T71" s="6"/>
      <c r="U71" s="3"/>
      <c r="V71" s="3"/>
      <c r="W71" s="3"/>
    </row>
    <row r="72" spans="1:23" ht="15">
      <c r="A72" s="3"/>
      <c r="B72" s="3" t="s">
        <v>52</v>
      </c>
      <c r="C72" s="3"/>
      <c r="D72" s="53"/>
      <c r="E72" s="36"/>
      <c r="F72" s="36"/>
      <c r="G72" s="36"/>
      <c r="H72" s="53"/>
      <c r="I72" s="36"/>
      <c r="J72" s="36"/>
      <c r="K72" s="3"/>
      <c r="L72" s="3"/>
      <c r="M72" s="3"/>
      <c r="N72" s="3"/>
      <c r="O72" s="3"/>
      <c r="P72" s="3"/>
      <c r="Q72" s="3"/>
      <c r="R72" s="62"/>
      <c r="S72" s="6"/>
      <c r="T72" s="6"/>
      <c r="U72" s="3"/>
      <c r="V72" s="3"/>
      <c r="W72" s="3"/>
    </row>
    <row r="73" spans="1:23" ht="15">
      <c r="A73" s="3"/>
      <c r="B73" s="3" t="s">
        <v>47</v>
      </c>
      <c r="C73" s="3"/>
      <c r="D73" s="53"/>
      <c r="E73" s="36"/>
      <c r="F73" s="36"/>
      <c r="G73" s="36"/>
      <c r="H73" s="53"/>
      <c r="I73" s="36"/>
      <c r="J73" s="36"/>
      <c r="K73" s="3"/>
      <c r="L73" s="3"/>
      <c r="M73" s="3"/>
      <c r="N73" s="3"/>
      <c r="O73" s="3"/>
      <c r="P73" s="3"/>
      <c r="Q73" s="3"/>
      <c r="R73" s="62"/>
      <c r="S73" s="6"/>
      <c r="T73" s="6"/>
      <c r="U73" s="3"/>
      <c r="V73" s="3"/>
      <c r="W73" s="3"/>
    </row>
    <row r="74" spans="1:23" ht="15">
      <c r="A74" s="3"/>
      <c r="B74" s="3"/>
      <c r="C74" s="3"/>
      <c r="D74" s="53"/>
      <c r="E74" s="36"/>
      <c r="F74" s="36"/>
      <c r="G74" s="36"/>
      <c r="H74" s="53"/>
      <c r="I74" s="36"/>
      <c r="J74" s="36"/>
      <c r="K74" s="3"/>
      <c r="L74" s="3"/>
      <c r="M74" s="3"/>
      <c r="N74" s="3"/>
      <c r="O74" s="3"/>
      <c r="P74" s="3"/>
      <c r="Q74" s="3"/>
      <c r="R74" s="62"/>
      <c r="S74" s="6"/>
      <c r="T74" s="6"/>
      <c r="U74" s="3"/>
      <c r="V74" s="3"/>
      <c r="W74" s="3"/>
    </row>
    <row r="75" spans="1:23" ht="15">
      <c r="A75" s="3" t="s">
        <v>53</v>
      </c>
      <c r="B75" s="3" t="s">
        <v>112</v>
      </c>
      <c r="C75" s="3"/>
      <c r="D75" s="69" t="s">
        <v>1</v>
      </c>
      <c r="E75" s="36"/>
      <c r="F75" s="36" t="s">
        <v>1</v>
      </c>
      <c r="G75" s="36"/>
      <c r="H75" s="69" t="s">
        <v>1</v>
      </c>
      <c r="I75" s="36"/>
      <c r="J75" s="36" t="s">
        <v>1</v>
      </c>
      <c r="K75" s="3"/>
      <c r="L75" s="3"/>
      <c r="U75" s="3"/>
      <c r="V75" s="3"/>
      <c r="W75" s="3"/>
    </row>
    <row r="76" spans="1:23" ht="15">
      <c r="A76" s="3"/>
      <c r="B76" s="3" t="s">
        <v>54</v>
      </c>
      <c r="C76" s="3"/>
      <c r="D76" s="53"/>
      <c r="E76" s="36"/>
      <c r="F76" s="36"/>
      <c r="G76" s="36"/>
      <c r="H76" s="53"/>
      <c r="I76" s="36"/>
      <c r="J76" s="36"/>
      <c r="K76" s="3"/>
      <c r="L76" s="3"/>
      <c r="M76" s="3"/>
      <c r="N76" s="3"/>
      <c r="O76" s="3"/>
      <c r="P76" s="3"/>
      <c r="Q76" s="3"/>
      <c r="R76" s="62"/>
      <c r="S76" s="6"/>
      <c r="T76" s="6"/>
      <c r="U76" s="3"/>
      <c r="V76" s="3"/>
      <c r="W76" s="3"/>
    </row>
    <row r="77" spans="1:23" ht="15">
      <c r="A77" s="3"/>
      <c r="B77" s="3" t="s">
        <v>55</v>
      </c>
      <c r="C77" s="3"/>
      <c r="D77" s="53"/>
      <c r="E77" s="36"/>
      <c r="F77" s="36"/>
      <c r="G77" s="36"/>
      <c r="H77" s="53"/>
      <c r="I77" s="36"/>
      <c r="J77" s="36"/>
      <c r="K77" s="3"/>
      <c r="L77" s="3"/>
      <c r="M77" s="3"/>
      <c r="N77" s="3"/>
      <c r="O77" s="3"/>
      <c r="P77" s="3"/>
      <c r="Q77" s="3"/>
      <c r="R77" s="62"/>
      <c r="S77" s="6"/>
      <c r="T77" s="6"/>
      <c r="U77" s="3"/>
      <c r="V77" s="3"/>
      <c r="W77" s="3"/>
    </row>
    <row r="78" spans="1:23" ht="15">
      <c r="A78" s="3"/>
      <c r="B78" s="3" t="s">
        <v>56</v>
      </c>
      <c r="C78" s="3"/>
      <c r="D78" s="53"/>
      <c r="E78" s="36"/>
      <c r="F78" s="36"/>
      <c r="G78" s="36"/>
      <c r="H78" s="53"/>
      <c r="I78" s="36"/>
      <c r="J78" s="36"/>
      <c r="K78" s="3"/>
      <c r="L78" s="3"/>
      <c r="M78" s="3"/>
      <c r="N78" s="3"/>
      <c r="O78" s="3"/>
      <c r="P78" s="3"/>
      <c r="Q78" s="3"/>
      <c r="R78" s="2"/>
      <c r="S78" s="3"/>
      <c r="T78" s="3"/>
      <c r="U78" s="3"/>
      <c r="V78" s="3"/>
      <c r="W78" s="3"/>
    </row>
    <row r="79" spans="1:23" ht="15">
      <c r="A79" s="3" t="s">
        <v>59</v>
      </c>
      <c r="B79" s="3" t="s">
        <v>57</v>
      </c>
      <c r="C79" s="3"/>
      <c r="D79" s="70">
        <f>+D70/17570*100</f>
        <v>-32.857142857142854</v>
      </c>
      <c r="E79" s="36"/>
      <c r="F79" s="40">
        <f>+F70/17570*100</f>
        <v>-64.30278884462152</v>
      </c>
      <c r="G79" s="36"/>
      <c r="H79" s="70">
        <f>+H70/17570*100</f>
        <v>-51.331815594763796</v>
      </c>
      <c r="I79" s="36"/>
      <c r="J79" s="40">
        <f>+J70/17570*100</f>
        <v>-81.87820147979511</v>
      </c>
      <c r="K79" s="3"/>
      <c r="L79" s="3"/>
      <c r="M79" s="3"/>
      <c r="N79" s="3"/>
      <c r="O79" s="3"/>
      <c r="P79" s="3"/>
      <c r="Q79" s="3"/>
      <c r="R79" s="2"/>
      <c r="S79" s="3"/>
      <c r="T79" s="3"/>
      <c r="U79" s="3"/>
      <c r="V79" s="3"/>
      <c r="W79" s="3"/>
    </row>
    <row r="80" spans="1:23" ht="15">
      <c r="A80" s="3"/>
      <c r="B80" s="3" t="s">
        <v>58</v>
      </c>
      <c r="C80" s="3"/>
      <c r="D80" s="53"/>
      <c r="E80" s="36"/>
      <c r="F80" s="36"/>
      <c r="G80" s="36"/>
      <c r="H80" s="53"/>
      <c r="I80" s="36"/>
      <c r="J80" s="36"/>
      <c r="K80" s="3"/>
      <c r="L80" s="3"/>
      <c r="M80" s="3"/>
      <c r="N80" s="3"/>
      <c r="O80" s="3"/>
      <c r="P80" s="3"/>
      <c r="Q80" s="3"/>
      <c r="R80" s="2"/>
      <c r="S80" s="3"/>
      <c r="T80" s="3"/>
      <c r="U80" s="3"/>
      <c r="V80" s="3"/>
      <c r="W80" s="3"/>
    </row>
    <row r="81" spans="1:23" ht="15">
      <c r="A81" s="3" t="s">
        <v>41</v>
      </c>
      <c r="B81" s="3" t="s">
        <v>60</v>
      </c>
      <c r="C81" s="3"/>
      <c r="D81" s="69" t="s">
        <v>1</v>
      </c>
      <c r="E81" s="36"/>
      <c r="F81" s="36" t="s">
        <v>1</v>
      </c>
      <c r="G81" s="36"/>
      <c r="H81" s="69" t="s">
        <v>1</v>
      </c>
      <c r="I81" s="36"/>
      <c r="J81" s="36" t="s">
        <v>1</v>
      </c>
      <c r="K81" s="3"/>
      <c r="L81" s="3"/>
      <c r="M81" s="3"/>
      <c r="N81" s="3"/>
      <c r="O81" s="3"/>
      <c r="P81" s="3"/>
      <c r="Q81" s="3"/>
      <c r="R81" s="2"/>
      <c r="S81" s="3"/>
      <c r="T81" s="3"/>
      <c r="U81" s="3"/>
      <c r="V81" s="3"/>
      <c r="W81" s="3"/>
    </row>
    <row r="82" spans="1:23" ht="15">
      <c r="A82" s="3"/>
      <c r="B82" s="3" t="s">
        <v>61</v>
      </c>
      <c r="C82" s="3"/>
      <c r="D82" s="53"/>
      <c r="E82" s="36"/>
      <c r="F82" s="36"/>
      <c r="G82" s="36"/>
      <c r="H82" s="53"/>
      <c r="I82" s="36"/>
      <c r="J82" s="36"/>
      <c r="K82" s="3"/>
      <c r="L82" s="3"/>
      <c r="M82" s="3"/>
      <c r="N82" s="3"/>
      <c r="O82" s="3"/>
      <c r="P82" s="3"/>
      <c r="Q82" s="3"/>
      <c r="R82" s="2"/>
      <c r="S82" s="3"/>
      <c r="T82" s="3"/>
      <c r="U82" s="3"/>
      <c r="V82" s="3"/>
      <c r="W82" s="3"/>
    </row>
    <row r="83" spans="1:23" ht="15">
      <c r="A83" s="3"/>
      <c r="B83" s="3"/>
      <c r="C83" s="3"/>
      <c r="D83" s="53"/>
      <c r="E83" s="36"/>
      <c r="F83" s="36"/>
      <c r="G83" s="36"/>
      <c r="H83" s="53"/>
      <c r="I83" s="36"/>
      <c r="J83" s="36"/>
      <c r="K83" s="18"/>
      <c r="L83" s="3"/>
      <c r="M83" s="3"/>
      <c r="N83" s="3"/>
      <c r="O83" s="3"/>
      <c r="P83" s="3"/>
      <c r="Q83" s="3"/>
      <c r="R83" s="2"/>
      <c r="S83" s="3"/>
      <c r="T83" s="3"/>
      <c r="U83" s="3"/>
      <c r="V83" s="3"/>
      <c r="W83" s="3"/>
    </row>
    <row r="84" spans="1:23" ht="15">
      <c r="A84" s="3" t="s">
        <v>78</v>
      </c>
      <c r="B84" s="3" t="s">
        <v>79</v>
      </c>
      <c r="C84" s="3"/>
      <c r="D84" s="71" t="s">
        <v>80</v>
      </c>
      <c r="E84" s="13"/>
      <c r="F84" s="19" t="s">
        <v>80</v>
      </c>
      <c r="G84" s="19" t="s">
        <v>80</v>
      </c>
      <c r="H84" s="71" t="s">
        <v>80</v>
      </c>
      <c r="I84" s="19" t="s">
        <v>80</v>
      </c>
      <c r="J84" s="19" t="s">
        <v>80</v>
      </c>
      <c r="K84" s="18"/>
      <c r="L84" s="3"/>
      <c r="M84" s="3"/>
      <c r="N84" s="3"/>
      <c r="O84" s="3"/>
      <c r="P84" s="3"/>
      <c r="Q84" s="3"/>
      <c r="R84" s="2"/>
      <c r="S84" s="3"/>
      <c r="T84" s="3"/>
      <c r="U84" s="3"/>
      <c r="V84" s="3"/>
      <c r="W84" s="3"/>
    </row>
    <row r="85" spans="1:23" ht="15">
      <c r="A85" s="3" t="s">
        <v>4</v>
      </c>
      <c r="B85" s="3" t="s">
        <v>66</v>
      </c>
      <c r="C85" s="3"/>
      <c r="D85" s="72" t="s">
        <v>81</v>
      </c>
      <c r="E85" s="17"/>
      <c r="F85" s="20" t="s">
        <v>81</v>
      </c>
      <c r="G85" s="20" t="s">
        <v>80</v>
      </c>
      <c r="H85" s="72" t="s">
        <v>80</v>
      </c>
      <c r="I85" s="20" t="s">
        <v>80</v>
      </c>
      <c r="J85" s="20" t="s">
        <v>81</v>
      </c>
      <c r="K85" s="18"/>
      <c r="L85" s="3"/>
      <c r="M85" s="3"/>
      <c r="N85" s="3"/>
      <c r="O85" s="3"/>
      <c r="P85" s="3"/>
      <c r="Q85" s="3"/>
      <c r="R85" s="2"/>
      <c r="S85" s="3"/>
      <c r="T85" s="3"/>
      <c r="U85" s="3"/>
      <c r="V85" s="3"/>
      <c r="W85" s="3"/>
    </row>
    <row r="86" spans="1:12" ht="15">
      <c r="A86" s="3" t="s">
        <v>1</v>
      </c>
      <c r="B86" s="3"/>
      <c r="C86" s="3"/>
      <c r="D86" s="6"/>
      <c r="E86" s="3"/>
      <c r="F86" s="21"/>
      <c r="G86" s="3"/>
      <c r="H86" s="3"/>
      <c r="I86" s="3"/>
      <c r="J86" s="6"/>
      <c r="K86" s="18"/>
      <c r="L86" s="3"/>
    </row>
    <row r="87" spans="1:12" ht="15">
      <c r="A87" s="3" t="s">
        <v>1</v>
      </c>
      <c r="B87" s="3"/>
      <c r="C87" s="3"/>
      <c r="D87" s="84" t="s">
        <v>110</v>
      </c>
      <c r="E87" s="85"/>
      <c r="F87" s="86"/>
      <c r="G87" s="23"/>
      <c r="H87" s="85" t="s">
        <v>83</v>
      </c>
      <c r="I87" s="85"/>
      <c r="J87" s="86"/>
      <c r="K87" s="18"/>
      <c r="L87" s="6"/>
    </row>
    <row r="88" spans="1:12" ht="15">
      <c r="A88" s="3"/>
      <c r="B88" s="3"/>
      <c r="C88" s="3"/>
      <c r="D88" s="87" t="s">
        <v>70</v>
      </c>
      <c r="E88" s="88"/>
      <c r="F88" s="89"/>
      <c r="G88" s="5"/>
      <c r="H88" s="88" t="s">
        <v>122</v>
      </c>
      <c r="I88" s="88"/>
      <c r="J88" s="89"/>
      <c r="K88" s="3"/>
      <c r="L88" s="3"/>
    </row>
    <row r="89" spans="1:12" ht="15">
      <c r="A89" s="3">
        <v>5</v>
      </c>
      <c r="B89" s="3" t="s">
        <v>82</v>
      </c>
      <c r="C89" s="3"/>
      <c r="D89" s="25"/>
      <c r="E89" s="23"/>
      <c r="F89" s="26"/>
      <c r="G89" s="23"/>
      <c r="H89" s="22"/>
      <c r="I89" s="23"/>
      <c r="J89" s="24"/>
      <c r="K89" s="3"/>
      <c r="L89" s="3"/>
    </row>
    <row r="90" spans="1:12" ht="15">
      <c r="A90" s="3"/>
      <c r="B90" s="3" t="s">
        <v>62</v>
      </c>
      <c r="C90" s="3"/>
      <c r="D90" s="78">
        <f>R50</f>
        <v>0.7472396129766647</v>
      </c>
      <c r="E90" s="79"/>
      <c r="F90" s="80"/>
      <c r="G90" s="5"/>
      <c r="H90" s="81">
        <f>T50</f>
        <v>1.2606146841206602</v>
      </c>
      <c r="I90" s="82"/>
      <c r="J90" s="83"/>
      <c r="K90" s="3"/>
      <c r="L90" s="3"/>
    </row>
    <row r="91" spans="1:12" ht="15">
      <c r="A91" s="3"/>
      <c r="B91" s="3"/>
      <c r="C91" s="3"/>
      <c r="D91" s="6"/>
      <c r="E91" s="3"/>
      <c r="F91" s="6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1:12" ht="15">
      <c r="K93" s="3"/>
      <c r="L93" s="3"/>
    </row>
    <row r="94" spans="11:12" ht="15">
      <c r="K94" s="3"/>
      <c r="L94" s="3"/>
    </row>
    <row r="95" spans="11:12" ht="15">
      <c r="K95" s="3"/>
      <c r="L95" s="3"/>
    </row>
    <row r="96" spans="11:12" ht="15">
      <c r="K96" s="3"/>
      <c r="L96" s="3"/>
    </row>
    <row r="97" spans="11:12" ht="15">
      <c r="K97" s="3"/>
      <c r="L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103" spans="4:6" ht="12.75">
      <c r="D103" s="1"/>
      <c r="F103" s="1"/>
    </row>
    <row r="104" spans="4:6" ht="12.75">
      <c r="D104" s="1"/>
      <c r="F104" s="1"/>
    </row>
    <row r="105" spans="4:6" ht="12.75">
      <c r="D105" s="1"/>
      <c r="F105" s="1"/>
    </row>
    <row r="107" ht="15">
      <c r="A107" s="3"/>
    </row>
    <row r="108" spans="1:14" ht="15">
      <c r="A108" s="3"/>
      <c r="N108" s="3"/>
    </row>
    <row r="109" ht="15">
      <c r="A109" s="3"/>
    </row>
    <row r="110" ht="12" customHeight="1">
      <c r="A110" s="3"/>
    </row>
    <row r="111" spans="1:15" ht="15" hidden="1">
      <c r="A111" s="3"/>
      <c r="L111" s="3"/>
      <c r="M111" s="3"/>
      <c r="N111" s="3"/>
      <c r="O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spans="1:11" ht="15">
      <c r="A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3"/>
      <c r="C151" s="3"/>
      <c r="D151" s="3"/>
      <c r="E151" s="3"/>
      <c r="F151" s="3"/>
      <c r="G151" s="3"/>
      <c r="H151" s="3"/>
      <c r="I151" s="3"/>
      <c r="J151" s="3"/>
      <c r="K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83" spans="12:14" ht="15">
      <c r="L183" s="3"/>
      <c r="M183" s="3"/>
      <c r="N183" s="3"/>
    </row>
    <row r="184" spans="12:14" ht="15">
      <c r="L184" s="3"/>
      <c r="M184" s="3"/>
      <c r="N184" s="3"/>
    </row>
    <row r="185" spans="12:15" ht="15">
      <c r="L185" s="3"/>
      <c r="M185" s="3"/>
      <c r="N185" s="3"/>
      <c r="O185" s="3"/>
    </row>
    <row r="186" spans="12:15" ht="15">
      <c r="L186" s="3"/>
      <c r="M186" s="3"/>
      <c r="N186" s="3"/>
      <c r="O186" s="3"/>
    </row>
  </sheetData>
  <mergeCells count="8">
    <mergeCell ref="D7:F7"/>
    <mergeCell ref="H7:J7"/>
    <mergeCell ref="D90:F90"/>
    <mergeCell ref="H90:J90"/>
    <mergeCell ref="D87:F87"/>
    <mergeCell ref="D88:F88"/>
    <mergeCell ref="H87:J87"/>
    <mergeCell ref="H88:J88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EMC Logistic</cp:lastModifiedBy>
  <cp:lastPrinted>2001-02-20T11:31:51Z</cp:lastPrinted>
  <dcterms:created xsi:type="dcterms:W3CDTF">1999-09-07T07:43:53Z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