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8610" windowHeight="5745" activeTab="0"/>
  </bookViews>
  <sheets>
    <sheet name="Sheet2" sheetId="1" r:id="rId1"/>
    <sheet name="Sheet3" sheetId="2" r:id="rId2"/>
  </sheets>
  <definedNames>
    <definedName name="_xlnm.Print_Area" localSheetId="0">'Sheet2'!$M$1:$S$50</definedName>
  </definedNames>
  <calcPr fullCalcOnLoad="1"/>
</workbook>
</file>

<file path=xl/sharedStrings.xml><?xml version="1.0" encoding="utf-8"?>
<sst xmlns="http://schemas.openxmlformats.org/spreadsheetml/2006/main" count="223" uniqueCount="132">
  <si>
    <t>Turnover</t>
  </si>
  <si>
    <t xml:space="preserve"> </t>
  </si>
  <si>
    <t>RM' 000</t>
  </si>
  <si>
    <t>1(a)</t>
  </si>
  <si>
    <t xml:space="preserve">  (b)</t>
  </si>
  <si>
    <t>Investment Income</t>
  </si>
  <si>
    <t>EMC LOGISTICS BHD</t>
  </si>
  <si>
    <t xml:space="preserve">Other Income including </t>
  </si>
  <si>
    <t>Interest Income</t>
  </si>
  <si>
    <t xml:space="preserve">  (c)</t>
  </si>
  <si>
    <t>2(a)</t>
  </si>
  <si>
    <t>Operating profit / (loss)</t>
  </si>
  <si>
    <t>Before interest on borrowing</t>
  </si>
  <si>
    <t>depreciation, exceptional</t>
  </si>
  <si>
    <t>items, income tax, minority</t>
  </si>
  <si>
    <t>interests and extraordinary</t>
  </si>
  <si>
    <t>items.</t>
  </si>
  <si>
    <t xml:space="preserve">  (b) </t>
  </si>
  <si>
    <t>Less Interest on borrowings</t>
  </si>
  <si>
    <t>amortization</t>
  </si>
  <si>
    <t xml:space="preserve">  (d)</t>
  </si>
  <si>
    <t>Exceptional items</t>
  </si>
  <si>
    <t xml:space="preserve">  (e)</t>
  </si>
  <si>
    <t>Operating profit/(loss) after</t>
  </si>
  <si>
    <t xml:space="preserve">interest on borrowings, </t>
  </si>
  <si>
    <t>depreciation and amortisation</t>
  </si>
  <si>
    <t>and exceptional items but</t>
  </si>
  <si>
    <t>before income tax , minority</t>
  </si>
  <si>
    <t>interest and extraordinary</t>
  </si>
  <si>
    <t>items</t>
  </si>
  <si>
    <t xml:space="preserve">   (f)</t>
  </si>
  <si>
    <t xml:space="preserve">Share in the results of </t>
  </si>
  <si>
    <t>associated companies</t>
  </si>
  <si>
    <t xml:space="preserve">  (g)</t>
  </si>
  <si>
    <t>Profit/(loss) before taxation,</t>
  </si>
  <si>
    <t>minority interests and</t>
  </si>
  <si>
    <t>extraordinary items</t>
  </si>
  <si>
    <t xml:space="preserve">  (h)</t>
  </si>
  <si>
    <t>Taxation</t>
  </si>
  <si>
    <t xml:space="preserve">   (I)</t>
  </si>
  <si>
    <t>Profit /(Loss) after taxation</t>
  </si>
  <si>
    <t xml:space="preserve">  (ii)</t>
  </si>
  <si>
    <t>before deducting minority</t>
  </si>
  <si>
    <t>interests</t>
  </si>
  <si>
    <t>Less minority interests</t>
  </si>
  <si>
    <t xml:space="preserve">  (iii)</t>
  </si>
  <si>
    <t>attributable to members of</t>
  </si>
  <si>
    <t>the company</t>
  </si>
  <si>
    <t>Extraordinary items</t>
  </si>
  <si>
    <t xml:space="preserve">Extraordinary items </t>
  </si>
  <si>
    <t>k( i)</t>
  </si>
  <si>
    <t xml:space="preserve">Profit /(loss) after taxation </t>
  </si>
  <si>
    <t xml:space="preserve">and extraordinary items </t>
  </si>
  <si>
    <t xml:space="preserve">attributable to members of </t>
  </si>
  <si>
    <t>3(a)</t>
  </si>
  <si>
    <t>2 (j) above after deducting</t>
  </si>
  <si>
    <t>any provision for preference</t>
  </si>
  <si>
    <t>dividends, if any</t>
  </si>
  <si>
    <t>Basic (based on ordinary</t>
  </si>
  <si>
    <t>shares - sen)</t>
  </si>
  <si>
    <t xml:space="preserve">   (i)</t>
  </si>
  <si>
    <t>Fully diluted (based on</t>
  </si>
  <si>
    <t>ordinary shares -sen)</t>
  </si>
  <si>
    <t>share (RM)</t>
  </si>
  <si>
    <t xml:space="preserve">   (j)</t>
  </si>
  <si>
    <t>Minority Interests</t>
  </si>
  <si>
    <t>The Group's principal activity is the leasing of cranes to the construction industry, and our business</t>
  </si>
  <si>
    <t>This resulted in our Group suffering a loss before tax of RM2.36 million for the six months of 1999.</t>
  </si>
  <si>
    <t>Less Depreciation and</t>
  </si>
  <si>
    <t>Dividend Description</t>
  </si>
  <si>
    <t xml:space="preserve">has shrunk by 70% for the first half of 1999 compared to the previous  year  corresponding  period. </t>
  </si>
  <si>
    <t>INDIVIDUAL PERIOD</t>
  </si>
  <si>
    <t>CUMULATIVE PERIOD</t>
  </si>
  <si>
    <t>Current</t>
  </si>
  <si>
    <t>Quarter</t>
  </si>
  <si>
    <t>Preceding</t>
  </si>
  <si>
    <t>Year</t>
  </si>
  <si>
    <t>Corresponding</t>
  </si>
  <si>
    <t xml:space="preserve">Current </t>
  </si>
  <si>
    <t>To Date</t>
  </si>
  <si>
    <t>Period</t>
  </si>
  <si>
    <t xml:space="preserve">  </t>
  </si>
  <si>
    <t>4(a)</t>
  </si>
  <si>
    <t>Dividend per share (sen)</t>
  </si>
  <si>
    <t xml:space="preserve">         N/A</t>
  </si>
  <si>
    <t>N/A</t>
  </si>
  <si>
    <t>Net Tangible Assets per</t>
  </si>
  <si>
    <t xml:space="preserve">         Year End</t>
  </si>
  <si>
    <t xml:space="preserve"> As at Preceding Financial</t>
  </si>
  <si>
    <t>RM ' 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</si>
  <si>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</si>
  <si>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</si>
  <si>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</si>
  <si>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</si>
  <si>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</si>
  <si>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</si>
  <si>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</si>
  <si>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</si>
  <si>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 Short Term Borrowings</t>
  </si>
  <si>
    <t xml:space="preserve">      Trade Creditors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</si>
  <si>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</si>
  <si>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</si>
  <si>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</si>
  <si>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</si>
  <si>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</si>
  <si>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</si>
  <si>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</si>
  <si>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Long Term Borrowings</t>
  </si>
  <si>
    <t>Other Long Term Liabilities</t>
  </si>
  <si>
    <t xml:space="preserve">     Loan Debtor</t>
  </si>
  <si>
    <t xml:space="preserve">     Other debtors,deposits &amp; prepayments</t>
  </si>
  <si>
    <t xml:space="preserve">     Cash &amp; bank balances</t>
  </si>
  <si>
    <t xml:space="preserve">      Other Creditors and accrued liabilities</t>
  </si>
  <si>
    <t>Net Current Liablities</t>
  </si>
  <si>
    <t>As At End Of</t>
  </si>
  <si>
    <t>Current Quarter</t>
  </si>
  <si>
    <t>As At Preceding</t>
  </si>
  <si>
    <t xml:space="preserve">     Retained Profits /(loss)</t>
  </si>
  <si>
    <t xml:space="preserve">As At End Of Current </t>
  </si>
  <si>
    <t>Net Tangible Assets Per Share (RM)</t>
  </si>
  <si>
    <t>Loss per share based on</t>
  </si>
  <si>
    <t>CONSOLIDATED BALANCE SHEETS</t>
  </si>
  <si>
    <t xml:space="preserve">     Others  - Reserve on consolidation</t>
  </si>
  <si>
    <t xml:space="preserve">      Provision for taxation</t>
  </si>
  <si>
    <t>Financial Year End</t>
  </si>
  <si>
    <t xml:space="preserve">     - Hire Purchase Creditors</t>
  </si>
  <si>
    <t xml:space="preserve">     - Deferred taxation</t>
  </si>
  <si>
    <t xml:space="preserve">      Term Loan</t>
  </si>
  <si>
    <t xml:space="preserve">      Hire Purchase Creditors</t>
  </si>
  <si>
    <t>EMC LOGISTICS BHD ( Company No.8386P )</t>
  </si>
  <si>
    <t xml:space="preserve">UNAUDITED CONSOLIDATED INCOME STATEMENT </t>
  </si>
  <si>
    <t>Quarterly report on consolidated results for the financial period ended 31/03/2000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</si>
</sst>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#,##0.0_);[Red]\(#,##0.0\)"/>
    <numFmt numFmtId="174" formatCode="#,##0.000_);[Red]\(#,##0.0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#,##0;\(#,##0\)"/>
    <numFmt numFmtId="184" formatCode="#,##0.0;\(#,##0.0\)"/>
    <numFmt numFmtId="185" formatCode="#,##0.00;\(#,##0.00\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38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8" fontId="2" fillId="0" borderId="7" xfId="0" applyNumberFormat="1" applyFont="1" applyBorder="1" applyAlignment="1">
      <alignment horizontal="right"/>
    </xf>
    <xf numFmtId="38" fontId="2" fillId="0" borderId="6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40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0" fontId="2" fillId="0" borderId="6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4" fontId="2" fillId="0" borderId="7" xfId="0" applyNumberFormat="1" applyFont="1" applyBorder="1" applyAlignment="1">
      <alignment horizontal="right"/>
    </xf>
    <xf numFmtId="183" fontId="2" fillId="0" borderId="7" xfId="0" applyNumberFormat="1" applyFont="1" applyBorder="1" applyAlignment="1">
      <alignment/>
    </xf>
    <xf numFmtId="183" fontId="2" fillId="0" borderId="6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7" xfId="0" applyNumberFormat="1" applyFont="1" applyBorder="1" applyAlignment="1">
      <alignment horizontal="right"/>
    </xf>
    <xf numFmtId="183" fontId="2" fillId="0" borderId="13" xfId="0" applyNumberFormat="1" applyFont="1" applyBorder="1" applyAlignment="1">
      <alignment/>
    </xf>
    <xf numFmtId="185" fontId="2" fillId="0" borderId="7" xfId="0" applyNumberFormat="1" applyFont="1" applyBorder="1" applyAlignment="1" quotePrefix="1">
      <alignment horizontal="right"/>
    </xf>
    <xf numFmtId="14" fontId="2" fillId="0" borderId="14" xfId="0" applyNumberFormat="1" applyFont="1" applyBorder="1" applyAlignment="1">
      <alignment horizontal="right"/>
    </xf>
    <xf numFmtId="183" fontId="2" fillId="0" borderId="15" xfId="15" applyNumberFormat="1" applyFont="1" applyBorder="1" applyAlignment="1">
      <alignment/>
    </xf>
    <xf numFmtId="183" fontId="2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9.57421875" style="0" bestFit="1" customWidth="1"/>
    <col min="3" max="3" width="15.7109375" style="0" customWidth="1"/>
    <col min="4" max="4" width="11.7109375" style="0" customWidth="1"/>
    <col min="5" max="5" width="1.7109375" style="0" hidden="1" customWidth="1"/>
    <col min="6" max="6" width="13.7109375" style="0" customWidth="1"/>
    <col min="7" max="7" width="1.7109375" style="0" hidden="1" customWidth="1"/>
    <col min="8" max="8" width="11.7109375" style="0" customWidth="1"/>
    <col min="9" max="9" width="1.7109375" style="0" hidden="1" customWidth="1"/>
    <col min="10" max="10" width="12.7109375" style="0" customWidth="1"/>
    <col min="11" max="11" width="1.7109375" style="0" customWidth="1"/>
    <col min="13" max="13" width="3.7109375" style="0" customWidth="1"/>
    <col min="14" max="14" width="7.7109375" style="0" customWidth="1"/>
    <col min="16" max="16" width="18.7109375" style="0" customWidth="1"/>
    <col min="17" max="17" width="6.00390625" style="0" customWidth="1"/>
    <col min="18" max="19" width="16.7109375" style="0" customWidth="1"/>
  </cols>
  <sheetData>
    <row r="2" spans="1:22" ht="15">
      <c r="A2" s="2" t="s">
        <v>129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6</v>
      </c>
      <c r="N2" s="33"/>
      <c r="O2" s="33"/>
      <c r="P2" s="33"/>
      <c r="Q2" s="33"/>
      <c r="R2" s="2"/>
      <c r="S2" s="2"/>
      <c r="T2" s="3"/>
      <c r="U2" s="3"/>
      <c r="V2" s="3"/>
    </row>
    <row r="3" spans="1:22" ht="15">
      <c r="A3" s="3" t="s">
        <v>131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121</v>
      </c>
      <c r="N3" s="2"/>
      <c r="O3" s="2"/>
      <c r="P3" s="2"/>
      <c r="Q3" s="2"/>
      <c r="R3" s="2"/>
      <c r="S3" s="2"/>
      <c r="T3" s="3"/>
      <c r="U3" s="3"/>
      <c r="V3" s="3"/>
    </row>
    <row r="4" spans="1:22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 t="s">
        <v>1</v>
      </c>
      <c r="O4" s="2"/>
      <c r="P4" s="2"/>
      <c r="Q4" s="2"/>
      <c r="R4" s="39" t="s">
        <v>114</v>
      </c>
      <c r="S4" s="39" t="s">
        <v>116</v>
      </c>
      <c r="T4" s="7"/>
      <c r="U4" s="3"/>
      <c r="V4" s="3"/>
    </row>
    <row r="5" spans="1:22" ht="15">
      <c r="A5" s="2" t="s">
        <v>130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 t="s">
        <v>1</v>
      </c>
      <c r="O5" s="2"/>
      <c r="P5" s="2"/>
      <c r="Q5" s="2"/>
      <c r="R5" s="16" t="s">
        <v>115</v>
      </c>
      <c r="S5" s="16" t="s">
        <v>124</v>
      </c>
      <c r="T5" s="7"/>
      <c r="U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4"/>
      <c r="J6" s="3"/>
      <c r="K6" s="3"/>
      <c r="L6" s="3"/>
      <c r="M6" s="2"/>
      <c r="N6" s="2"/>
      <c r="O6" s="2"/>
      <c r="P6" s="2"/>
      <c r="Q6" s="2"/>
      <c r="R6" s="51">
        <v>36616</v>
      </c>
      <c r="S6" s="51">
        <v>36525</v>
      </c>
      <c r="T6" s="7"/>
      <c r="U6" s="3"/>
      <c r="V6" s="3"/>
    </row>
    <row r="7" spans="1:22" ht="15">
      <c r="A7" s="3"/>
      <c r="B7" s="3"/>
      <c r="C7" s="3"/>
      <c r="D7" s="8" t="s">
        <v>71</v>
      </c>
      <c r="E7" s="9"/>
      <c r="F7" s="10"/>
      <c r="G7" s="9"/>
      <c r="H7" s="9" t="s">
        <v>72</v>
      </c>
      <c r="I7" s="9"/>
      <c r="J7" s="10"/>
      <c r="K7" s="3"/>
      <c r="L7" s="3"/>
      <c r="M7" s="2"/>
      <c r="N7" s="2"/>
      <c r="O7" s="2"/>
      <c r="P7" s="2"/>
      <c r="Q7" s="2"/>
      <c r="R7" s="12" t="s">
        <v>89</v>
      </c>
      <c r="S7" s="12" t="s">
        <v>89</v>
      </c>
      <c r="T7" s="7"/>
      <c r="U7" s="3"/>
      <c r="V7" s="3"/>
    </row>
    <row r="8" spans="1:22" ht="15">
      <c r="A8" s="3"/>
      <c r="B8" s="3"/>
      <c r="C8" s="3"/>
      <c r="D8" s="11" t="s">
        <v>73</v>
      </c>
      <c r="E8" s="11"/>
      <c r="F8" s="11" t="s">
        <v>75</v>
      </c>
      <c r="G8" s="11"/>
      <c r="H8" s="11" t="s">
        <v>78</v>
      </c>
      <c r="I8" s="11"/>
      <c r="J8" s="11" t="s">
        <v>75</v>
      </c>
      <c r="K8" s="3"/>
      <c r="L8" s="3"/>
      <c r="M8" s="2">
        <v>1</v>
      </c>
      <c r="N8" s="2" t="s">
        <v>90</v>
      </c>
      <c r="O8" s="2"/>
      <c r="P8" s="2"/>
      <c r="Q8" s="2"/>
      <c r="R8" s="45">
        <v>66026</v>
      </c>
      <c r="S8" s="45">
        <v>62552</v>
      </c>
      <c r="T8" s="13"/>
      <c r="U8" s="3"/>
      <c r="V8" s="3"/>
    </row>
    <row r="9" spans="1:22" ht="15">
      <c r="A9" s="3"/>
      <c r="B9" s="3"/>
      <c r="C9" s="3"/>
      <c r="D9" s="14" t="s">
        <v>74</v>
      </c>
      <c r="E9" s="14"/>
      <c r="F9" s="14" t="s">
        <v>76</v>
      </c>
      <c r="G9" s="14"/>
      <c r="H9" s="14" t="s">
        <v>76</v>
      </c>
      <c r="I9" s="14"/>
      <c r="J9" s="14" t="s">
        <v>76</v>
      </c>
      <c r="K9" s="3"/>
      <c r="L9" s="3"/>
      <c r="M9" s="40">
        <v>2</v>
      </c>
      <c r="N9" s="40" t="s">
        <v>91</v>
      </c>
      <c r="O9" s="2"/>
      <c r="P9" s="2"/>
      <c r="Q9" s="2"/>
      <c r="R9" s="45">
        <v>680</v>
      </c>
      <c r="S9" s="45">
        <v>1074</v>
      </c>
      <c r="T9" s="3"/>
      <c r="U9" s="3"/>
      <c r="V9" s="3"/>
    </row>
    <row r="10" spans="1:22" ht="15">
      <c r="A10" s="3"/>
      <c r="B10" s="3"/>
      <c r="C10" s="3"/>
      <c r="D10" s="14" t="s">
        <v>1</v>
      </c>
      <c r="E10" s="14"/>
      <c r="F10" s="14" t="s">
        <v>77</v>
      </c>
      <c r="G10" s="14" t="s">
        <v>1</v>
      </c>
      <c r="H10" s="14" t="s">
        <v>79</v>
      </c>
      <c r="I10" s="14"/>
      <c r="J10" s="14" t="s">
        <v>77</v>
      </c>
      <c r="K10" s="3"/>
      <c r="L10" s="3"/>
      <c r="M10" s="2">
        <v>3</v>
      </c>
      <c r="N10" s="2" t="s">
        <v>92</v>
      </c>
      <c r="O10" s="2"/>
      <c r="P10" s="2"/>
      <c r="Q10" s="2"/>
      <c r="R10" s="45">
        <v>150</v>
      </c>
      <c r="S10" s="45">
        <v>150</v>
      </c>
      <c r="T10" s="3"/>
      <c r="U10" s="3"/>
      <c r="V10" s="3"/>
    </row>
    <row r="11" spans="1:22" ht="15">
      <c r="A11" s="3"/>
      <c r="B11" s="3"/>
      <c r="C11" s="3"/>
      <c r="D11" s="32"/>
      <c r="E11" s="32"/>
      <c r="F11" s="32" t="s">
        <v>74</v>
      </c>
      <c r="G11" s="32"/>
      <c r="H11" s="32"/>
      <c r="I11" s="32"/>
      <c r="J11" s="32" t="s">
        <v>80</v>
      </c>
      <c r="K11" s="3"/>
      <c r="L11" s="3"/>
      <c r="M11" s="2">
        <v>4</v>
      </c>
      <c r="N11" s="2" t="s">
        <v>93</v>
      </c>
      <c r="O11" s="2"/>
      <c r="P11" s="2"/>
      <c r="Q11" s="2"/>
      <c r="R11" s="45">
        <v>0</v>
      </c>
      <c r="S11" s="45">
        <v>0</v>
      </c>
      <c r="T11" s="3"/>
      <c r="U11" s="3"/>
      <c r="V11" s="3"/>
    </row>
    <row r="12" spans="1:22" ht="15">
      <c r="A12" s="3"/>
      <c r="B12" s="3"/>
      <c r="C12" s="3"/>
      <c r="D12" s="44">
        <v>36616</v>
      </c>
      <c r="E12" s="16" t="s">
        <v>1</v>
      </c>
      <c r="F12" s="44">
        <v>36250</v>
      </c>
      <c r="G12" s="17"/>
      <c r="H12" s="44">
        <v>36616</v>
      </c>
      <c r="I12" s="17"/>
      <c r="J12" s="44">
        <v>36250</v>
      </c>
      <c r="K12" s="3"/>
      <c r="L12" s="4" t="s">
        <v>1</v>
      </c>
      <c r="M12" s="2"/>
      <c r="N12" s="2"/>
      <c r="O12" s="2"/>
      <c r="P12" s="2"/>
      <c r="Q12" s="2"/>
      <c r="R12" s="45"/>
      <c r="S12" s="45"/>
      <c r="T12" s="3"/>
      <c r="U12" s="3"/>
      <c r="V12" s="3"/>
    </row>
    <row r="13" spans="1:22" ht="15">
      <c r="A13" s="3"/>
      <c r="B13" s="3"/>
      <c r="C13" s="3"/>
      <c r="D13" s="12" t="s">
        <v>2</v>
      </c>
      <c r="E13" s="12" t="s">
        <v>1</v>
      </c>
      <c r="F13" s="12" t="s">
        <v>2</v>
      </c>
      <c r="G13" s="18"/>
      <c r="H13" s="12" t="s">
        <v>2</v>
      </c>
      <c r="I13" s="18"/>
      <c r="J13" s="12" t="s">
        <v>2</v>
      </c>
      <c r="K13" s="3"/>
      <c r="L13" s="4" t="s">
        <v>1</v>
      </c>
      <c r="M13" s="2">
        <v>5</v>
      </c>
      <c r="N13" s="2" t="s">
        <v>94</v>
      </c>
      <c r="O13" s="2"/>
      <c r="P13" s="2"/>
      <c r="Q13" s="2"/>
      <c r="R13" s="45"/>
      <c r="S13" s="45"/>
      <c r="T13" s="3"/>
      <c r="U13" s="3"/>
      <c r="V13" s="3"/>
    </row>
    <row r="14" spans="1:22" ht="15">
      <c r="A14" s="3"/>
      <c r="B14" s="3"/>
      <c r="C14" s="3"/>
      <c r="D14" s="17"/>
      <c r="E14" s="17"/>
      <c r="F14" s="17"/>
      <c r="G14" s="17"/>
      <c r="H14" s="17"/>
      <c r="I14" s="17"/>
      <c r="J14" s="17"/>
      <c r="K14" s="3"/>
      <c r="L14" s="4"/>
      <c r="M14" s="2"/>
      <c r="N14" s="3" t="s">
        <v>95</v>
      </c>
      <c r="O14" s="3"/>
      <c r="P14" s="3"/>
      <c r="Q14" s="3"/>
      <c r="R14" s="45">
        <v>460</v>
      </c>
      <c r="S14" s="45">
        <v>462</v>
      </c>
      <c r="T14" s="3"/>
      <c r="U14" s="3"/>
      <c r="V14" s="3"/>
    </row>
    <row r="15" spans="1:22" ht="15">
      <c r="A15" s="3" t="s">
        <v>3</v>
      </c>
      <c r="B15" s="3" t="s">
        <v>0</v>
      </c>
      <c r="C15" s="3"/>
      <c r="D15" s="45">
        <v>4755</v>
      </c>
      <c r="E15" s="45"/>
      <c r="F15" s="22" t="s">
        <v>84</v>
      </c>
      <c r="G15" s="45"/>
      <c r="H15" s="45">
        <v>4755</v>
      </c>
      <c r="I15" s="45"/>
      <c r="J15" s="22" t="s">
        <v>84</v>
      </c>
      <c r="K15" s="3"/>
      <c r="L15" s="3"/>
      <c r="M15" s="2"/>
      <c r="N15" s="3" t="s">
        <v>96</v>
      </c>
      <c r="O15" s="3"/>
      <c r="P15" s="3"/>
      <c r="Q15" s="3"/>
      <c r="R15" s="45">
        <v>7066</v>
      </c>
      <c r="S15" s="45">
        <v>6523</v>
      </c>
      <c r="T15" s="3"/>
      <c r="U15" s="3"/>
      <c r="V15" s="3"/>
    </row>
    <row r="16" spans="1:22" ht="15">
      <c r="A16" s="3"/>
      <c r="B16" s="3"/>
      <c r="C16" s="3"/>
      <c r="D16" s="45"/>
      <c r="E16" s="45"/>
      <c r="F16" s="45"/>
      <c r="G16" s="45"/>
      <c r="H16" s="45"/>
      <c r="I16" s="45"/>
      <c r="J16" s="45"/>
      <c r="K16" s="3"/>
      <c r="L16" s="3"/>
      <c r="M16" s="2"/>
      <c r="N16" s="3" t="s">
        <v>109</v>
      </c>
      <c r="O16" s="3"/>
      <c r="P16" s="3"/>
      <c r="Q16" s="3"/>
      <c r="R16" s="45">
        <v>0</v>
      </c>
      <c r="S16" s="45">
        <v>4200</v>
      </c>
      <c r="T16" s="3"/>
      <c r="U16" s="3"/>
      <c r="V16" s="3"/>
    </row>
    <row r="17" spans="1:22" ht="15">
      <c r="A17" s="3" t="s">
        <v>4</v>
      </c>
      <c r="B17" s="3" t="s">
        <v>5</v>
      </c>
      <c r="C17" s="3"/>
      <c r="D17" s="45">
        <v>0</v>
      </c>
      <c r="E17" s="45"/>
      <c r="F17" s="22" t="s">
        <v>84</v>
      </c>
      <c r="G17" s="45"/>
      <c r="H17" s="45">
        <v>0</v>
      </c>
      <c r="I17" s="45"/>
      <c r="J17" s="22" t="s">
        <v>84</v>
      </c>
      <c r="K17" s="3"/>
      <c r="L17" s="3"/>
      <c r="M17" s="2"/>
      <c r="N17" s="3" t="s">
        <v>110</v>
      </c>
      <c r="O17" s="3"/>
      <c r="P17" s="3"/>
      <c r="Q17" s="3"/>
      <c r="R17" s="45">
        <f>1008+89</f>
        <v>1097</v>
      </c>
      <c r="S17" s="45">
        <f>1276+89</f>
        <v>1365</v>
      </c>
      <c r="T17" s="3"/>
      <c r="U17" s="3"/>
      <c r="V17" s="3"/>
    </row>
    <row r="18" spans="1:22" ht="15">
      <c r="A18" s="3"/>
      <c r="B18" s="3"/>
      <c r="C18" s="3"/>
      <c r="D18" s="45"/>
      <c r="E18" s="45"/>
      <c r="F18" s="45"/>
      <c r="G18" s="45"/>
      <c r="H18" s="45"/>
      <c r="I18" s="45"/>
      <c r="J18" s="45"/>
      <c r="K18" s="3"/>
      <c r="L18" s="3"/>
      <c r="M18" s="2"/>
      <c r="N18" s="3" t="s">
        <v>111</v>
      </c>
      <c r="O18" s="3"/>
      <c r="P18" s="3"/>
      <c r="Q18" s="3"/>
      <c r="R18" s="46">
        <v>419</v>
      </c>
      <c r="S18" s="46">
        <v>424</v>
      </c>
      <c r="T18" s="3"/>
      <c r="U18" s="3"/>
      <c r="V18" s="3"/>
    </row>
    <row r="19" spans="1:22" ht="15">
      <c r="A19" s="3" t="s">
        <v>9</v>
      </c>
      <c r="B19" s="3" t="s">
        <v>7</v>
      </c>
      <c r="C19" s="3"/>
      <c r="D19" s="45">
        <v>164</v>
      </c>
      <c r="E19" s="45"/>
      <c r="F19" s="22" t="s">
        <v>84</v>
      </c>
      <c r="G19" s="45"/>
      <c r="H19" s="45">
        <v>164</v>
      </c>
      <c r="I19" s="45"/>
      <c r="J19" s="22" t="s">
        <v>84</v>
      </c>
      <c r="K19" s="3"/>
      <c r="L19" s="3"/>
      <c r="M19" s="2"/>
      <c r="N19" s="3"/>
      <c r="O19" s="3"/>
      <c r="P19" s="3"/>
      <c r="Q19" s="3"/>
      <c r="R19" s="45">
        <f>SUM(R14:R18)</f>
        <v>9042</v>
      </c>
      <c r="S19" s="45">
        <f>SUM(S14:S18)</f>
        <v>12974</v>
      </c>
      <c r="T19" s="3"/>
      <c r="U19" s="3"/>
      <c r="V19" s="3"/>
    </row>
    <row r="20" spans="1:22" ht="15">
      <c r="A20" s="3"/>
      <c r="B20" s="3" t="s">
        <v>8</v>
      </c>
      <c r="C20" s="3"/>
      <c r="D20" s="45"/>
      <c r="E20" s="45"/>
      <c r="F20" s="45"/>
      <c r="G20" s="45"/>
      <c r="H20" s="45"/>
      <c r="I20" s="45"/>
      <c r="J20" s="45"/>
      <c r="K20" s="3"/>
      <c r="L20" s="3"/>
      <c r="M20" s="2">
        <v>6</v>
      </c>
      <c r="N20" s="2" t="s">
        <v>97</v>
      </c>
      <c r="O20" s="3"/>
      <c r="P20" s="3"/>
      <c r="Q20" s="3"/>
      <c r="R20" s="45"/>
      <c r="S20" s="45"/>
      <c r="T20" s="3"/>
      <c r="U20" s="3"/>
      <c r="V20" s="3"/>
    </row>
    <row r="21" spans="1:22" ht="15">
      <c r="A21" s="3"/>
      <c r="B21" s="3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 t="s">
        <v>98</v>
      </c>
      <c r="O21" s="3"/>
      <c r="P21" s="3"/>
      <c r="Q21" s="3"/>
      <c r="R21" s="45">
        <v>35186</v>
      </c>
      <c r="S21" s="45">
        <v>34723</v>
      </c>
      <c r="T21" s="3"/>
      <c r="U21" s="3"/>
      <c r="V21" s="3"/>
    </row>
    <row r="22" spans="1:22" ht="15">
      <c r="A22" s="3" t="s">
        <v>10</v>
      </c>
      <c r="B22" s="3" t="s">
        <v>11</v>
      </c>
      <c r="C22" s="3"/>
      <c r="D22" s="45">
        <v>670</v>
      </c>
      <c r="E22" s="45"/>
      <c r="F22" s="22" t="s">
        <v>84</v>
      </c>
      <c r="G22" s="45"/>
      <c r="H22" s="45">
        <v>670</v>
      </c>
      <c r="I22" s="45"/>
      <c r="J22" s="22" t="s">
        <v>84</v>
      </c>
      <c r="K22" s="3"/>
      <c r="L22" s="3"/>
      <c r="M22" s="3"/>
      <c r="N22" s="3" t="s">
        <v>99</v>
      </c>
      <c r="O22" s="3"/>
      <c r="P22" s="3"/>
      <c r="Q22" s="3"/>
      <c r="R22" s="45">
        <v>2712</v>
      </c>
      <c r="S22" s="45">
        <v>2978</v>
      </c>
      <c r="T22" s="3"/>
      <c r="U22" s="3"/>
      <c r="V22" s="3"/>
    </row>
    <row r="23" spans="1:22" ht="15">
      <c r="A23" s="3"/>
      <c r="B23" s="3" t="s">
        <v>12</v>
      </c>
      <c r="C23" s="3"/>
      <c r="D23" s="45" t="s">
        <v>1</v>
      </c>
      <c r="E23" s="45"/>
      <c r="F23" s="45"/>
      <c r="G23" s="45"/>
      <c r="H23" s="45"/>
      <c r="I23" s="45"/>
      <c r="J23" s="45"/>
      <c r="K23" s="3"/>
      <c r="L23" s="3"/>
      <c r="M23" s="3"/>
      <c r="N23" s="3" t="s">
        <v>112</v>
      </c>
      <c r="O23" s="3"/>
      <c r="P23" s="3"/>
      <c r="Q23" s="3"/>
      <c r="R23" s="45">
        <f>2876</f>
        <v>2876</v>
      </c>
      <c r="S23" s="45">
        <f>2256+6</f>
        <v>2262</v>
      </c>
      <c r="T23" s="3"/>
      <c r="U23" s="3"/>
      <c r="V23" s="3"/>
    </row>
    <row r="24" spans="1:22" ht="15">
      <c r="A24" s="3"/>
      <c r="B24" s="3" t="s">
        <v>13</v>
      </c>
      <c r="C24" s="3"/>
      <c r="D24" s="45"/>
      <c r="E24" s="45"/>
      <c r="F24" s="45"/>
      <c r="G24" s="45"/>
      <c r="H24" s="45"/>
      <c r="I24" s="45"/>
      <c r="J24" s="45"/>
      <c r="K24" s="3"/>
      <c r="L24" s="3"/>
      <c r="M24" s="3"/>
      <c r="N24" s="3" t="s">
        <v>123</v>
      </c>
      <c r="O24" s="3"/>
      <c r="P24" s="3"/>
      <c r="Q24" s="3"/>
      <c r="R24" s="45">
        <v>54</v>
      </c>
      <c r="S24" s="45">
        <v>54</v>
      </c>
      <c r="T24" s="3"/>
      <c r="U24" s="3"/>
      <c r="V24" s="3"/>
    </row>
    <row r="25" spans="1:22" ht="15">
      <c r="A25" s="3"/>
      <c r="B25" s="3" t="s">
        <v>14</v>
      </c>
      <c r="C25" s="3"/>
      <c r="D25" s="45"/>
      <c r="E25" s="45"/>
      <c r="F25" s="45"/>
      <c r="G25" s="45"/>
      <c r="H25" s="45"/>
      <c r="I25" s="45"/>
      <c r="J25" s="45"/>
      <c r="K25" s="3"/>
      <c r="L25" s="3"/>
      <c r="M25" s="41"/>
      <c r="N25" s="3" t="s">
        <v>127</v>
      </c>
      <c r="O25" s="3"/>
      <c r="P25" s="3"/>
      <c r="Q25" s="3"/>
      <c r="R25" s="45">
        <v>708</v>
      </c>
      <c r="S25" s="45">
        <v>708</v>
      </c>
      <c r="T25" s="3"/>
      <c r="U25" s="3"/>
      <c r="V25" s="3"/>
    </row>
    <row r="26" spans="1:22" ht="15">
      <c r="A26" s="3"/>
      <c r="B26" s="3" t="s">
        <v>15</v>
      </c>
      <c r="C26" s="3"/>
      <c r="D26" s="45"/>
      <c r="E26" s="45"/>
      <c r="F26" s="45"/>
      <c r="G26" s="45"/>
      <c r="H26" s="45"/>
      <c r="I26" s="45"/>
      <c r="J26" s="45"/>
      <c r="K26" s="3"/>
      <c r="L26" s="3"/>
      <c r="M26" s="41"/>
      <c r="N26" s="3" t="s">
        <v>128</v>
      </c>
      <c r="O26" s="3"/>
      <c r="P26" s="3"/>
      <c r="Q26" s="3"/>
      <c r="R26" s="46">
        <v>1303</v>
      </c>
      <c r="S26" s="46">
        <v>1683</v>
      </c>
      <c r="T26" s="41"/>
      <c r="U26" s="3"/>
      <c r="V26" s="3"/>
    </row>
    <row r="27" spans="1:22" ht="15">
      <c r="A27" s="3"/>
      <c r="B27" s="3" t="s">
        <v>16</v>
      </c>
      <c r="C27" s="3"/>
      <c r="D27" s="45"/>
      <c r="E27" s="45"/>
      <c r="F27" s="45"/>
      <c r="G27" s="45"/>
      <c r="H27" s="45"/>
      <c r="I27" s="45"/>
      <c r="J27" s="45"/>
      <c r="K27" s="3"/>
      <c r="L27" s="3"/>
      <c r="M27" s="3"/>
      <c r="N27" s="3"/>
      <c r="O27" s="3"/>
      <c r="P27" s="3"/>
      <c r="Q27" s="3"/>
      <c r="R27" s="45">
        <f>SUM(R21:R26)</f>
        <v>42839</v>
      </c>
      <c r="S27" s="45">
        <f>SUM(S21:S26)</f>
        <v>42408</v>
      </c>
      <c r="T27" s="41"/>
      <c r="U27" s="3"/>
      <c r="V27" s="3"/>
    </row>
    <row r="28" spans="1:22" ht="15">
      <c r="A28" s="3"/>
      <c r="B28" s="3"/>
      <c r="C28" s="3"/>
      <c r="D28" s="45"/>
      <c r="E28" s="45"/>
      <c r="F28" s="45"/>
      <c r="G28" s="45"/>
      <c r="H28" s="45"/>
      <c r="I28" s="45"/>
      <c r="J28" s="45"/>
      <c r="K28" s="3"/>
      <c r="L28" s="3"/>
      <c r="M28" s="2">
        <v>7</v>
      </c>
      <c r="N28" s="3" t="s">
        <v>113</v>
      </c>
      <c r="O28" s="3"/>
      <c r="P28" s="3"/>
      <c r="Q28" s="3"/>
      <c r="R28" s="46">
        <f>+R19-R27</f>
        <v>-33797</v>
      </c>
      <c r="S28" s="46">
        <f>+S19-S27</f>
        <v>-29434</v>
      </c>
      <c r="T28" s="3"/>
      <c r="U28" s="3"/>
      <c r="V28" s="3"/>
    </row>
    <row r="29" spans="1:22" ht="15.75" thickBot="1">
      <c r="A29" s="3" t="s">
        <v>17</v>
      </c>
      <c r="B29" s="3" t="s">
        <v>18</v>
      </c>
      <c r="C29" s="3"/>
      <c r="D29" s="45">
        <v>992</v>
      </c>
      <c r="E29" s="45"/>
      <c r="F29" s="22" t="s">
        <v>84</v>
      </c>
      <c r="G29" s="45"/>
      <c r="H29" s="45">
        <v>992</v>
      </c>
      <c r="I29" s="45"/>
      <c r="J29" s="22" t="s">
        <v>84</v>
      </c>
      <c r="K29" s="3"/>
      <c r="L29" s="3"/>
      <c r="M29" s="3"/>
      <c r="N29" s="3"/>
      <c r="O29" s="3"/>
      <c r="P29" s="3"/>
      <c r="Q29" s="3"/>
      <c r="R29" s="52">
        <f>+R28+R11+R10+R9+R8</f>
        <v>33059</v>
      </c>
      <c r="S29" s="53">
        <f>+S28+S8+S9+S10</f>
        <v>34342</v>
      </c>
      <c r="T29" s="3"/>
      <c r="U29" s="3"/>
      <c r="V29" s="3"/>
    </row>
    <row r="30" spans="1:22" ht="15.75" thickTop="1">
      <c r="A30" s="3"/>
      <c r="B30" s="3"/>
      <c r="C30" s="3"/>
      <c r="D30" s="45"/>
      <c r="E30" s="45"/>
      <c r="F30" s="45"/>
      <c r="G30" s="45"/>
      <c r="H30" s="45" t="s">
        <v>1</v>
      </c>
      <c r="I30" s="45"/>
      <c r="J30" s="45"/>
      <c r="K30" s="3"/>
      <c r="L30" s="3"/>
      <c r="M30" s="2">
        <v>8</v>
      </c>
      <c r="N30" s="2" t="s">
        <v>100</v>
      </c>
      <c r="O30" s="3"/>
      <c r="P30" s="3"/>
      <c r="Q30" s="3"/>
      <c r="R30" s="45"/>
      <c r="S30" s="45"/>
      <c r="T30" s="3"/>
      <c r="U30" s="3"/>
      <c r="V30" s="3"/>
    </row>
    <row r="31" spans="1:22" ht="15">
      <c r="A31" s="3" t="s">
        <v>9</v>
      </c>
      <c r="B31" s="3" t="s">
        <v>68</v>
      </c>
      <c r="C31" s="3"/>
      <c r="D31" s="45">
        <v>990</v>
      </c>
      <c r="E31" s="45"/>
      <c r="F31" s="22" t="s">
        <v>84</v>
      </c>
      <c r="G31" s="45"/>
      <c r="H31" s="45">
        <v>990</v>
      </c>
      <c r="I31" s="45"/>
      <c r="J31" s="22" t="s">
        <v>84</v>
      </c>
      <c r="K31" s="3"/>
      <c r="L31" s="3"/>
      <c r="M31" s="3"/>
      <c r="N31" s="3" t="s">
        <v>101</v>
      </c>
      <c r="O31" s="3"/>
      <c r="P31" s="3"/>
      <c r="Q31" s="3"/>
      <c r="R31" s="45">
        <v>17570</v>
      </c>
      <c r="S31" s="45">
        <v>17570</v>
      </c>
      <c r="T31" s="3"/>
      <c r="U31" s="3"/>
      <c r="V31" s="3"/>
    </row>
    <row r="32" spans="1:22" ht="15">
      <c r="A32" s="3"/>
      <c r="B32" s="3" t="s">
        <v>19</v>
      </c>
      <c r="C32" s="3"/>
      <c r="D32" s="45"/>
      <c r="E32" s="45"/>
      <c r="F32" s="45"/>
      <c r="G32" s="45"/>
      <c r="H32" s="45"/>
      <c r="I32" s="45"/>
      <c r="J32" s="45"/>
      <c r="K32" s="3"/>
      <c r="L32" s="3"/>
      <c r="M32" s="3"/>
      <c r="N32" s="3" t="s">
        <v>102</v>
      </c>
      <c r="O32" s="3"/>
      <c r="P32" s="3"/>
      <c r="Q32" s="3"/>
      <c r="R32" s="45"/>
      <c r="S32" s="45"/>
      <c r="T32" s="3"/>
      <c r="U32" s="3"/>
      <c r="V32" s="3"/>
    </row>
    <row r="33" spans="1:22" ht="15">
      <c r="A33" s="3"/>
      <c r="B33" s="3"/>
      <c r="C33" s="3"/>
      <c r="D33" s="45"/>
      <c r="E33" s="45"/>
      <c r="F33" s="45"/>
      <c r="G33" s="45"/>
      <c r="H33" s="45"/>
      <c r="I33" s="45"/>
      <c r="J33" s="45"/>
      <c r="K33" s="3"/>
      <c r="L33" s="3"/>
      <c r="M33" s="3"/>
      <c r="N33" s="3" t="s">
        <v>103</v>
      </c>
      <c r="O33" s="3"/>
      <c r="P33" s="3"/>
      <c r="Q33" s="3"/>
      <c r="R33" s="45">
        <v>1853</v>
      </c>
      <c r="S33" s="45">
        <v>1853</v>
      </c>
      <c r="T33" s="3"/>
      <c r="U33" s="3"/>
      <c r="V33" s="3"/>
    </row>
    <row r="34" spans="1:22" ht="15">
      <c r="A34" s="3" t="s">
        <v>20</v>
      </c>
      <c r="B34" s="3" t="s">
        <v>21</v>
      </c>
      <c r="C34" s="3"/>
      <c r="D34" s="45">
        <v>0</v>
      </c>
      <c r="E34" s="45"/>
      <c r="F34" s="22" t="s">
        <v>84</v>
      </c>
      <c r="G34" s="45"/>
      <c r="H34" s="45">
        <v>0</v>
      </c>
      <c r="I34" s="45"/>
      <c r="J34" s="22" t="s">
        <v>84</v>
      </c>
      <c r="K34" s="3"/>
      <c r="L34" s="3"/>
      <c r="M34" s="3"/>
      <c r="N34" s="3" t="s">
        <v>104</v>
      </c>
      <c r="O34" s="3"/>
      <c r="P34" s="3"/>
      <c r="Q34" s="3"/>
      <c r="R34" s="45">
        <v>16263</v>
      </c>
      <c r="S34" s="45">
        <v>16263</v>
      </c>
      <c r="T34" s="3"/>
      <c r="U34" s="3"/>
      <c r="V34" s="3"/>
    </row>
    <row r="35" spans="1:22" ht="15">
      <c r="A35" s="3"/>
      <c r="B35" s="3"/>
      <c r="C35" s="3"/>
      <c r="D35" s="45"/>
      <c r="E35" s="45"/>
      <c r="F35" s="45"/>
      <c r="G35" s="45"/>
      <c r="H35" s="45"/>
      <c r="I35" s="45"/>
      <c r="J35" s="45"/>
      <c r="K35" s="3"/>
      <c r="L35" s="3"/>
      <c r="M35" s="3"/>
      <c r="N35" s="3" t="s">
        <v>105</v>
      </c>
      <c r="O35" s="3"/>
      <c r="P35" s="3"/>
      <c r="Q35" s="3"/>
      <c r="R35" s="45">
        <v>2437</v>
      </c>
      <c r="S35" s="45">
        <v>2437</v>
      </c>
      <c r="T35" s="3"/>
      <c r="U35" s="3"/>
      <c r="V35" s="3"/>
    </row>
    <row r="36" spans="1:22" ht="15">
      <c r="A36" s="3" t="s">
        <v>22</v>
      </c>
      <c r="B36" s="3" t="s">
        <v>23</v>
      </c>
      <c r="C36" s="3"/>
      <c r="D36" s="45">
        <f>SUM(D22-D29-D31)</f>
        <v>-1312</v>
      </c>
      <c r="E36" s="45"/>
      <c r="F36" s="22" t="s">
        <v>84</v>
      </c>
      <c r="G36" s="45"/>
      <c r="H36" s="45">
        <f>SUM(H22-H29-H31)</f>
        <v>-1312</v>
      </c>
      <c r="I36" s="45"/>
      <c r="J36" s="22" t="s">
        <v>84</v>
      </c>
      <c r="K36" s="3"/>
      <c r="L36" s="3"/>
      <c r="M36" s="3"/>
      <c r="N36" s="3" t="s">
        <v>106</v>
      </c>
      <c r="O36" s="3"/>
      <c r="P36" s="3"/>
      <c r="Q36" s="3"/>
      <c r="R36" s="45">
        <v>0</v>
      </c>
      <c r="S36" s="45">
        <v>0</v>
      </c>
      <c r="T36" s="3"/>
      <c r="U36" s="3"/>
      <c r="V36" s="3"/>
    </row>
    <row r="37" spans="1:22" ht="15">
      <c r="A37" s="3"/>
      <c r="B37" s="3" t="s">
        <v>24</v>
      </c>
      <c r="C37" s="3"/>
      <c r="D37" s="45"/>
      <c r="E37" s="45"/>
      <c r="F37" s="45"/>
      <c r="G37" s="45"/>
      <c r="H37" s="45"/>
      <c r="I37" s="45"/>
      <c r="J37" s="45"/>
      <c r="K37" s="3"/>
      <c r="L37" s="3"/>
      <c r="M37" s="3"/>
      <c r="N37" s="3" t="s">
        <v>117</v>
      </c>
      <c r="O37" s="3"/>
      <c r="P37" s="3"/>
      <c r="Q37" s="3"/>
      <c r="R37" s="45">
        <f>S37+H68</f>
        <v>-17847</v>
      </c>
      <c r="S37" s="45">
        <v>-16579</v>
      </c>
      <c r="T37" s="3"/>
      <c r="U37" s="3"/>
      <c r="V37" s="3"/>
    </row>
    <row r="38" spans="1:22" ht="15">
      <c r="A38" s="3"/>
      <c r="B38" s="3" t="s">
        <v>25</v>
      </c>
      <c r="C38" s="3"/>
      <c r="D38" s="45"/>
      <c r="E38" s="45"/>
      <c r="F38" s="45"/>
      <c r="G38" s="45"/>
      <c r="H38" s="45"/>
      <c r="I38" s="45"/>
      <c r="J38" s="45"/>
      <c r="K38" s="3"/>
      <c r="L38" s="3"/>
      <c r="M38" s="3"/>
      <c r="N38" s="3" t="s">
        <v>122</v>
      </c>
      <c r="O38" s="3"/>
      <c r="P38" s="3"/>
      <c r="Q38" s="3"/>
      <c r="R38" s="46">
        <v>605</v>
      </c>
      <c r="S38" s="46">
        <v>605</v>
      </c>
      <c r="T38" s="3"/>
      <c r="U38" s="3"/>
      <c r="V38" s="3"/>
    </row>
    <row r="39" spans="1:22" ht="15">
      <c r="A39" s="3"/>
      <c r="B39" s="3" t="s">
        <v>26</v>
      </c>
      <c r="C39" s="3"/>
      <c r="D39" s="45"/>
      <c r="E39" s="45"/>
      <c r="F39" s="45"/>
      <c r="G39" s="45"/>
      <c r="H39" s="45"/>
      <c r="I39" s="45"/>
      <c r="J39" s="45"/>
      <c r="K39" s="3"/>
      <c r="L39" s="3"/>
      <c r="M39" s="3"/>
      <c r="N39" s="3"/>
      <c r="O39" s="3"/>
      <c r="P39" s="3"/>
      <c r="Q39" s="3"/>
      <c r="R39" s="45">
        <f>SUM(R31:R38)</f>
        <v>20881</v>
      </c>
      <c r="S39" s="45">
        <f>SUM(S31:S38)</f>
        <v>22149</v>
      </c>
      <c r="T39" s="3"/>
      <c r="U39" s="3"/>
      <c r="V39" s="3"/>
    </row>
    <row r="40" spans="1:22" ht="15">
      <c r="A40" s="3"/>
      <c r="B40" s="3" t="s">
        <v>27</v>
      </c>
      <c r="C40" s="3"/>
      <c r="D40" s="45"/>
      <c r="E40" s="45"/>
      <c r="F40" s="45"/>
      <c r="G40" s="45"/>
      <c r="H40" s="45"/>
      <c r="I40" s="45"/>
      <c r="J40" s="45"/>
      <c r="K40" s="3"/>
      <c r="L40" s="3"/>
      <c r="M40" s="3"/>
      <c r="N40" s="3"/>
      <c r="O40" s="3"/>
      <c r="P40" s="3"/>
      <c r="Q40" s="3"/>
      <c r="R40" s="45"/>
      <c r="S40" s="45"/>
      <c r="T40" s="3"/>
      <c r="U40" s="3"/>
      <c r="V40" s="3"/>
    </row>
    <row r="41" spans="1:22" ht="15">
      <c r="A41" s="3"/>
      <c r="B41" s="3" t="s">
        <v>28</v>
      </c>
      <c r="C41" s="3"/>
      <c r="D41" s="45"/>
      <c r="E41" s="45"/>
      <c r="F41" s="45"/>
      <c r="G41" s="45"/>
      <c r="H41" s="45"/>
      <c r="I41" s="45"/>
      <c r="J41" s="45"/>
      <c r="K41" s="3"/>
      <c r="L41" s="3"/>
      <c r="M41" s="2">
        <v>9</v>
      </c>
      <c r="N41" s="2" t="s">
        <v>65</v>
      </c>
      <c r="O41" s="2"/>
      <c r="P41" s="2"/>
      <c r="Q41" s="2"/>
      <c r="R41" s="45">
        <v>3701</v>
      </c>
      <c r="S41" s="45">
        <v>3752</v>
      </c>
      <c r="T41" s="3"/>
      <c r="U41" s="3"/>
      <c r="V41" s="3"/>
    </row>
    <row r="42" spans="1:22" ht="15">
      <c r="A42" s="3"/>
      <c r="B42" s="3" t="s">
        <v>29</v>
      </c>
      <c r="C42" s="3"/>
      <c r="D42" s="45"/>
      <c r="E42" s="45"/>
      <c r="F42" s="45"/>
      <c r="G42" s="45"/>
      <c r="H42" s="45"/>
      <c r="I42" s="45"/>
      <c r="J42" s="45"/>
      <c r="K42" s="3"/>
      <c r="L42" s="3"/>
      <c r="M42" s="2">
        <v>10</v>
      </c>
      <c r="N42" s="2" t="s">
        <v>107</v>
      </c>
      <c r="O42" s="2"/>
      <c r="P42" s="2"/>
      <c r="Q42" s="2"/>
      <c r="R42" s="45">
        <v>6764</v>
      </c>
      <c r="S42" s="45">
        <v>6780</v>
      </c>
      <c r="T42" s="3"/>
      <c r="U42" s="3"/>
      <c r="V42" s="3"/>
    </row>
    <row r="43" spans="1:22" ht="15">
      <c r="A43" s="3"/>
      <c r="B43" s="3"/>
      <c r="C43" s="3"/>
      <c r="D43" s="45"/>
      <c r="E43" s="45"/>
      <c r="F43" s="45"/>
      <c r="G43" s="45"/>
      <c r="H43" s="45"/>
      <c r="I43" s="45"/>
      <c r="J43" s="45"/>
      <c r="K43" s="3"/>
      <c r="L43" s="3"/>
      <c r="M43" s="2">
        <v>11</v>
      </c>
      <c r="N43" s="2" t="s">
        <v>108</v>
      </c>
      <c r="O43" s="2"/>
      <c r="P43" s="2"/>
      <c r="Q43" s="2"/>
      <c r="R43" s="45" t="s">
        <v>1</v>
      </c>
      <c r="S43" s="45" t="s">
        <v>81</v>
      </c>
      <c r="T43" s="3"/>
      <c r="U43" s="3"/>
      <c r="V43" s="3"/>
    </row>
    <row r="44" spans="1:22" ht="15">
      <c r="A44" s="3" t="s">
        <v>30</v>
      </c>
      <c r="B44" s="3" t="s">
        <v>31</v>
      </c>
      <c r="C44" s="3"/>
      <c r="D44" s="45">
        <v>-7</v>
      </c>
      <c r="E44" s="45"/>
      <c r="F44" s="22" t="s">
        <v>84</v>
      </c>
      <c r="G44" s="45"/>
      <c r="H44" s="45">
        <v>-7</v>
      </c>
      <c r="I44" s="45"/>
      <c r="J44" s="22" t="s">
        <v>84</v>
      </c>
      <c r="K44" s="3"/>
      <c r="L44" s="3"/>
      <c r="M44" s="2" t="s">
        <v>1</v>
      </c>
      <c r="N44" s="3" t="s">
        <v>125</v>
      </c>
      <c r="O44" s="3"/>
      <c r="P44" s="3"/>
      <c r="Q44" s="3"/>
      <c r="R44" s="45">
        <v>1626</v>
      </c>
      <c r="S44" s="45">
        <v>1574</v>
      </c>
      <c r="T44" s="3"/>
      <c r="U44" s="3"/>
      <c r="V44" s="3"/>
    </row>
    <row r="45" spans="1:22" ht="15">
      <c r="A45" s="3"/>
      <c r="B45" s="3" t="s">
        <v>32</v>
      </c>
      <c r="C45" s="3"/>
      <c r="D45" s="45"/>
      <c r="E45" s="47"/>
      <c r="F45" s="49"/>
      <c r="G45" s="47"/>
      <c r="H45" s="49"/>
      <c r="I45" s="47"/>
      <c r="J45" s="49"/>
      <c r="K45" s="3"/>
      <c r="L45" s="3"/>
      <c r="M45" s="2" t="s">
        <v>1</v>
      </c>
      <c r="N45" s="3" t="s">
        <v>126</v>
      </c>
      <c r="O45" s="3"/>
      <c r="P45" s="3"/>
      <c r="Q45" s="3"/>
      <c r="R45" s="45">
        <v>87</v>
      </c>
      <c r="S45" s="45">
        <v>87</v>
      </c>
      <c r="T45" s="3"/>
      <c r="U45" s="3"/>
      <c r="V45" s="3"/>
    </row>
    <row r="46" spans="1:22" ht="15">
      <c r="A46" s="3"/>
      <c r="B46" s="3"/>
      <c r="C46" s="3"/>
      <c r="D46" s="45"/>
      <c r="E46" s="45"/>
      <c r="F46" s="45"/>
      <c r="G46" s="45"/>
      <c r="H46" s="45"/>
      <c r="I46" s="45"/>
      <c r="J46" s="45"/>
      <c r="K46" s="3"/>
      <c r="L46" s="3"/>
      <c r="M46" s="2"/>
      <c r="N46" s="3"/>
      <c r="O46" s="3"/>
      <c r="P46" s="3"/>
      <c r="Q46" s="3"/>
      <c r="R46" s="45"/>
      <c r="S46" s="45"/>
      <c r="T46" s="3"/>
      <c r="U46" s="3"/>
      <c r="V46" s="3"/>
    </row>
    <row r="47" spans="1:22" ht="15.75" thickBot="1">
      <c r="A47" s="3" t="s">
        <v>33</v>
      </c>
      <c r="B47" s="3" t="s">
        <v>34</v>
      </c>
      <c r="C47" s="3"/>
      <c r="D47" s="45">
        <f>+D44+D36</f>
        <v>-1319</v>
      </c>
      <c r="E47" s="45"/>
      <c r="F47" s="22" t="s">
        <v>84</v>
      </c>
      <c r="G47" s="45"/>
      <c r="H47" s="45">
        <f>+H36+H44</f>
        <v>-1319</v>
      </c>
      <c r="I47" s="45"/>
      <c r="J47" s="22" t="s">
        <v>84</v>
      </c>
      <c r="K47" s="3"/>
      <c r="L47" s="3"/>
      <c r="M47" s="41"/>
      <c r="N47" s="41"/>
      <c r="O47" s="41"/>
      <c r="P47" s="41"/>
      <c r="Q47" s="41"/>
      <c r="R47" s="53">
        <f>SUM(R39:R45)</f>
        <v>33059</v>
      </c>
      <c r="S47" s="53">
        <f>SUM(S39:S45)</f>
        <v>34342</v>
      </c>
      <c r="T47" s="3"/>
      <c r="U47" s="3"/>
      <c r="V47" s="3"/>
    </row>
    <row r="48" spans="1:22" ht="15.75" thickTop="1">
      <c r="A48" s="3"/>
      <c r="B48" s="3" t="s">
        <v>35</v>
      </c>
      <c r="C48" s="3"/>
      <c r="D48" s="45"/>
      <c r="E48" s="45"/>
      <c r="F48" s="45"/>
      <c r="G48" s="45"/>
      <c r="H48" s="45"/>
      <c r="I48" s="45"/>
      <c r="J48" s="45"/>
      <c r="K48" s="4"/>
      <c r="L48" s="3"/>
      <c r="M48" s="41"/>
      <c r="N48" s="41"/>
      <c r="O48" s="41"/>
      <c r="P48" s="41"/>
      <c r="Q48" s="41"/>
      <c r="R48" s="15"/>
      <c r="S48" s="15"/>
      <c r="T48" s="3"/>
      <c r="U48" s="3"/>
      <c r="V48" s="3"/>
    </row>
    <row r="49" spans="1:22" ht="15">
      <c r="A49" s="3"/>
      <c r="B49" s="3" t="s">
        <v>36</v>
      </c>
      <c r="C49" s="3"/>
      <c r="D49" s="45"/>
      <c r="E49" s="45"/>
      <c r="F49" s="45"/>
      <c r="G49" s="45"/>
      <c r="H49" s="45"/>
      <c r="I49" s="45"/>
      <c r="J49" s="45"/>
      <c r="K49" s="38"/>
      <c r="L49" s="3"/>
      <c r="M49" s="2">
        <v>12</v>
      </c>
      <c r="N49" s="2" t="s">
        <v>119</v>
      </c>
      <c r="O49" s="2"/>
      <c r="P49" s="2"/>
      <c r="Q49" s="2"/>
      <c r="R49" s="42">
        <f>R39/R31</f>
        <v>1.1884462151394422</v>
      </c>
      <c r="S49" s="42">
        <f>S39/S31</f>
        <v>1.2606146841206602</v>
      </c>
      <c r="T49" s="3"/>
      <c r="U49" s="3"/>
      <c r="V49" s="3"/>
    </row>
    <row r="50" spans="1:22" ht="15">
      <c r="A50" s="3"/>
      <c r="B50" s="3"/>
      <c r="C50" s="3"/>
      <c r="D50" s="45"/>
      <c r="E50" s="45"/>
      <c r="F50" s="45"/>
      <c r="G50" s="45"/>
      <c r="H50" s="45"/>
      <c r="I50" s="45"/>
      <c r="J50" s="45"/>
      <c r="K50" s="38"/>
      <c r="L50" s="3"/>
      <c r="M50" s="3"/>
      <c r="N50" s="3"/>
      <c r="O50" s="3"/>
      <c r="P50" s="3"/>
      <c r="Q50" s="3"/>
      <c r="R50" s="41"/>
      <c r="S50" s="41"/>
      <c r="T50" s="3"/>
      <c r="U50" s="3"/>
      <c r="V50" s="3"/>
    </row>
    <row r="51" spans="1:22" ht="15">
      <c r="A51" s="3" t="s">
        <v>37</v>
      </c>
      <c r="B51" s="3" t="s">
        <v>38</v>
      </c>
      <c r="C51" s="3"/>
      <c r="D51" s="45">
        <v>0</v>
      </c>
      <c r="E51" s="45"/>
      <c r="F51" s="22" t="s">
        <v>84</v>
      </c>
      <c r="G51" s="45"/>
      <c r="H51" s="45">
        <v>0</v>
      </c>
      <c r="I51" s="45"/>
      <c r="J51" s="22" t="s">
        <v>84</v>
      </c>
      <c r="L51" s="3"/>
      <c r="M51" s="36"/>
      <c r="N51" s="36"/>
      <c r="O51" s="36"/>
      <c r="P51" s="36"/>
      <c r="Q51" s="36"/>
      <c r="R51" s="36"/>
      <c r="S51" s="36"/>
      <c r="T51" s="3"/>
      <c r="U51" s="3"/>
      <c r="V51" s="3"/>
    </row>
    <row r="52" spans="1:22" ht="15">
      <c r="A52" s="3" t="s">
        <v>60</v>
      </c>
      <c r="B52" s="3" t="s">
        <v>40</v>
      </c>
      <c r="C52" s="3"/>
      <c r="D52" s="45">
        <f>D47+D51</f>
        <v>-1319</v>
      </c>
      <c r="E52" s="45"/>
      <c r="F52" s="22" t="s">
        <v>84</v>
      </c>
      <c r="G52" s="45"/>
      <c r="H52" s="45">
        <f>+H47+H51</f>
        <v>-1319</v>
      </c>
      <c r="I52" s="45"/>
      <c r="J52" s="22" t="s">
        <v>84</v>
      </c>
      <c r="K52" s="3"/>
      <c r="L52" s="3"/>
      <c r="M52" s="35"/>
      <c r="N52" s="35"/>
      <c r="O52" s="35"/>
      <c r="P52" s="35"/>
      <c r="Q52" s="35"/>
      <c r="R52" s="37"/>
      <c r="S52" s="37"/>
      <c r="U52" s="3"/>
      <c r="V52" s="3"/>
    </row>
    <row r="53" spans="1:22" ht="15">
      <c r="A53" s="3" t="s">
        <v>1</v>
      </c>
      <c r="B53" s="3" t="s">
        <v>42</v>
      </c>
      <c r="C53" s="3"/>
      <c r="D53" s="45"/>
      <c r="E53" s="45"/>
      <c r="F53" s="45"/>
      <c r="G53" s="45"/>
      <c r="H53" s="45"/>
      <c r="I53" s="45"/>
      <c r="J53" s="45"/>
      <c r="K53" s="3"/>
      <c r="L53" s="3"/>
      <c r="M53" s="35"/>
      <c r="N53" s="35"/>
      <c r="O53" s="35"/>
      <c r="P53" s="35"/>
      <c r="Q53" s="35"/>
      <c r="R53" s="37"/>
      <c r="S53" s="37"/>
      <c r="T53" s="3"/>
      <c r="V53" s="3"/>
    </row>
    <row r="54" spans="1:22" ht="15">
      <c r="A54" s="3"/>
      <c r="B54" s="3" t="s">
        <v>43</v>
      </c>
      <c r="C54" s="3"/>
      <c r="D54" s="45"/>
      <c r="E54" s="45"/>
      <c r="F54" s="45"/>
      <c r="G54" s="45"/>
      <c r="H54" s="45"/>
      <c r="I54" s="45"/>
      <c r="J54" s="45"/>
      <c r="K54" s="3"/>
      <c r="L54" s="3"/>
      <c r="U54" s="3"/>
      <c r="V54" s="3"/>
    </row>
    <row r="55" spans="1:22" ht="15">
      <c r="A55" s="3" t="s">
        <v>41</v>
      </c>
      <c r="B55" s="3" t="s">
        <v>44</v>
      </c>
      <c r="C55" s="3"/>
      <c r="D55" s="45">
        <v>51</v>
      </c>
      <c r="E55" s="45"/>
      <c r="F55" s="22" t="s">
        <v>84</v>
      </c>
      <c r="G55" s="45"/>
      <c r="H55" s="45">
        <v>51</v>
      </c>
      <c r="I55" s="45"/>
      <c r="J55" s="22" t="s">
        <v>84</v>
      </c>
      <c r="K55" s="3"/>
      <c r="L55" s="3"/>
      <c r="U55" s="3"/>
      <c r="V55" s="3"/>
    </row>
    <row r="56" spans="1:22" ht="15">
      <c r="A56" s="3" t="s">
        <v>1</v>
      </c>
      <c r="B56" s="3"/>
      <c r="C56" s="3"/>
      <c r="D56" s="45"/>
      <c r="E56" s="45"/>
      <c r="F56" s="45"/>
      <c r="G56" s="45"/>
      <c r="H56" s="45"/>
      <c r="I56" s="45"/>
      <c r="J56" s="45"/>
      <c r="K56" s="3"/>
      <c r="L56" s="3"/>
      <c r="M56" s="35"/>
      <c r="N56" s="35"/>
      <c r="O56" s="35"/>
      <c r="P56" s="35"/>
      <c r="Q56" s="35"/>
      <c r="R56" s="37"/>
      <c r="S56" s="37"/>
      <c r="T56" s="3"/>
      <c r="U56" s="3"/>
      <c r="V56" s="3"/>
    </row>
    <row r="57" spans="1:22" ht="15">
      <c r="A57" s="3"/>
      <c r="B57" s="3"/>
      <c r="C57" s="3"/>
      <c r="D57" s="45"/>
      <c r="E57" s="45"/>
      <c r="F57" s="45"/>
      <c r="G57" s="45"/>
      <c r="H57" s="45"/>
      <c r="I57" s="45"/>
      <c r="J57" s="45"/>
      <c r="K57" s="3"/>
      <c r="L57" s="3"/>
      <c r="M57" s="35"/>
      <c r="N57" s="35"/>
      <c r="O57" s="35"/>
      <c r="P57" s="35"/>
      <c r="Q57" s="35"/>
      <c r="R57" s="37"/>
      <c r="S57" s="37"/>
      <c r="T57" s="3"/>
      <c r="U57" s="3"/>
      <c r="V57" s="3"/>
    </row>
    <row r="58" spans="1:22" ht="15">
      <c r="A58" s="3" t="s">
        <v>64</v>
      </c>
      <c r="B58" s="3" t="s">
        <v>40</v>
      </c>
      <c r="C58" s="3"/>
      <c r="D58" s="45">
        <f>+D52+D55</f>
        <v>-1268</v>
      </c>
      <c r="E58" s="45"/>
      <c r="F58" s="22" t="s">
        <v>84</v>
      </c>
      <c r="G58" s="45"/>
      <c r="H58" s="45">
        <f>+H52+H55</f>
        <v>-1268</v>
      </c>
      <c r="I58" s="45"/>
      <c r="J58" s="22" t="s">
        <v>84</v>
      </c>
      <c r="K58" s="3"/>
      <c r="L58" s="3"/>
      <c r="T58" s="3"/>
      <c r="U58" s="3"/>
      <c r="V58" s="3"/>
    </row>
    <row r="59" spans="1:22" ht="15">
      <c r="A59" s="3"/>
      <c r="B59" s="3" t="s">
        <v>46</v>
      </c>
      <c r="C59" s="3"/>
      <c r="D59" s="45"/>
      <c r="E59" s="45"/>
      <c r="F59" s="45"/>
      <c r="G59" s="45"/>
      <c r="H59" s="45"/>
      <c r="I59" s="45"/>
      <c r="J59" s="45"/>
      <c r="K59" s="3"/>
      <c r="L59" s="3"/>
      <c r="M59" s="35"/>
      <c r="N59" s="35"/>
      <c r="O59" s="35"/>
      <c r="P59" s="35"/>
      <c r="Q59" s="35"/>
      <c r="R59" s="37"/>
      <c r="S59" s="37"/>
      <c r="T59" s="3"/>
      <c r="U59" s="3"/>
      <c r="V59" s="3"/>
    </row>
    <row r="60" spans="1:22" ht="15">
      <c r="A60" s="3"/>
      <c r="B60" s="3" t="s">
        <v>47</v>
      </c>
      <c r="C60" s="3"/>
      <c r="D60" s="45"/>
      <c r="E60" s="45"/>
      <c r="F60" s="45"/>
      <c r="G60" s="45"/>
      <c r="H60" s="45"/>
      <c r="I60" s="45"/>
      <c r="J60" s="45"/>
      <c r="K60" s="3"/>
      <c r="L60" s="3"/>
      <c r="M60" s="3"/>
      <c r="N60" s="3"/>
      <c r="O60" s="3"/>
      <c r="P60" s="3"/>
      <c r="Q60" s="3"/>
      <c r="R60" s="6"/>
      <c r="S60" s="6"/>
      <c r="T60" s="3"/>
      <c r="U60" s="3"/>
      <c r="V60" s="3"/>
    </row>
    <row r="61" spans="1:22" ht="15">
      <c r="A61" s="3"/>
      <c r="B61" s="3"/>
      <c r="C61" s="3"/>
      <c r="D61" s="45"/>
      <c r="E61" s="45"/>
      <c r="F61" s="45"/>
      <c r="G61" s="45"/>
      <c r="H61" s="45"/>
      <c r="I61" s="45"/>
      <c r="J61" s="45"/>
      <c r="K61" s="3"/>
      <c r="L61" s="3"/>
      <c r="M61" s="3"/>
      <c r="N61" s="3"/>
      <c r="O61" s="3"/>
      <c r="P61" s="3"/>
      <c r="Q61" s="3"/>
      <c r="R61" s="6"/>
      <c r="S61" s="6"/>
      <c r="T61" s="3"/>
      <c r="U61" s="3"/>
      <c r="V61" s="3"/>
    </row>
    <row r="62" spans="1:22" ht="15">
      <c r="A62" s="3" t="s">
        <v>50</v>
      </c>
      <c r="B62" s="3" t="s">
        <v>48</v>
      </c>
      <c r="C62" s="3"/>
      <c r="D62" s="45">
        <v>0</v>
      </c>
      <c r="E62" s="45"/>
      <c r="F62" s="22" t="s">
        <v>84</v>
      </c>
      <c r="G62" s="45"/>
      <c r="H62" s="45">
        <v>0</v>
      </c>
      <c r="I62" s="45"/>
      <c r="J62" s="22" t="s">
        <v>84</v>
      </c>
      <c r="K62" s="3"/>
      <c r="L62" s="3"/>
      <c r="T62" s="3"/>
      <c r="U62" s="3"/>
      <c r="V62" s="3"/>
    </row>
    <row r="63" spans="1:22" ht="15">
      <c r="A63" s="3" t="s">
        <v>41</v>
      </c>
      <c r="B63" s="3" t="s">
        <v>44</v>
      </c>
      <c r="C63" s="3"/>
      <c r="D63" s="45">
        <v>0</v>
      </c>
      <c r="E63" s="45"/>
      <c r="F63" s="22" t="s">
        <v>84</v>
      </c>
      <c r="G63" s="45"/>
      <c r="H63" s="45">
        <v>0</v>
      </c>
      <c r="I63" s="45"/>
      <c r="J63" s="22" t="s">
        <v>84</v>
      </c>
      <c r="K63" s="3"/>
      <c r="L63" s="3"/>
      <c r="U63" s="3"/>
      <c r="V63" s="3"/>
    </row>
    <row r="64" spans="1:22" ht="15">
      <c r="A64" s="3" t="s">
        <v>45</v>
      </c>
      <c r="B64" s="3" t="s">
        <v>49</v>
      </c>
      <c r="C64" s="3"/>
      <c r="D64" s="45">
        <v>0</v>
      </c>
      <c r="E64" s="45"/>
      <c r="F64" s="22" t="s">
        <v>84</v>
      </c>
      <c r="G64" s="45"/>
      <c r="H64" s="45">
        <v>0</v>
      </c>
      <c r="I64" s="45"/>
      <c r="J64" s="22" t="s">
        <v>84</v>
      </c>
      <c r="K64" s="3"/>
      <c r="L64" s="3"/>
      <c r="M64" s="3"/>
      <c r="N64" s="3"/>
      <c r="O64" s="3"/>
      <c r="P64" s="3"/>
      <c r="Q64" s="3"/>
      <c r="R64" s="6"/>
      <c r="S64" s="6"/>
      <c r="U64" s="3"/>
      <c r="V64" s="3"/>
    </row>
    <row r="65" spans="1:22" ht="15">
      <c r="A65" s="3"/>
      <c r="B65" s="3" t="s">
        <v>46</v>
      </c>
      <c r="C65" s="3"/>
      <c r="D65" s="45"/>
      <c r="E65" s="45"/>
      <c r="F65" s="45"/>
      <c r="G65" s="45"/>
      <c r="H65" s="45"/>
      <c r="I65" s="45"/>
      <c r="J65" s="45"/>
      <c r="K65" s="3"/>
      <c r="L65" s="3"/>
      <c r="T65" s="3"/>
      <c r="U65" s="3"/>
      <c r="V65" s="3"/>
    </row>
    <row r="66" spans="1:22" ht="15">
      <c r="A66" s="3"/>
      <c r="B66" s="3" t="s">
        <v>47</v>
      </c>
      <c r="C66" s="3"/>
      <c r="D66" s="45"/>
      <c r="E66" s="45"/>
      <c r="F66" s="45"/>
      <c r="G66" s="45"/>
      <c r="H66" s="45"/>
      <c r="I66" s="45"/>
      <c r="J66" s="45"/>
      <c r="K66" s="3"/>
      <c r="L66" s="3"/>
      <c r="U66" s="3"/>
      <c r="V66" s="3"/>
    </row>
    <row r="67" spans="1:22" ht="15">
      <c r="A67" s="3"/>
      <c r="B67" s="3"/>
      <c r="C67" s="3"/>
      <c r="D67" s="45"/>
      <c r="E67" s="45"/>
      <c r="F67" s="45"/>
      <c r="G67" s="45"/>
      <c r="H67" s="45"/>
      <c r="I67" s="45"/>
      <c r="J67" s="45"/>
      <c r="K67" s="3"/>
      <c r="L67" s="3"/>
      <c r="M67" s="3"/>
      <c r="N67" s="3"/>
      <c r="O67" s="3"/>
      <c r="P67" s="3"/>
      <c r="Q67" s="3"/>
      <c r="R67" s="6"/>
      <c r="S67" s="6"/>
      <c r="U67" s="3"/>
      <c r="V67" s="3"/>
    </row>
    <row r="68" spans="1:22" ht="15">
      <c r="A68" s="3" t="s">
        <v>39</v>
      </c>
      <c r="B68" s="3" t="s">
        <v>51</v>
      </c>
      <c r="C68" s="3"/>
      <c r="D68" s="45">
        <f>+D58</f>
        <v>-1268</v>
      </c>
      <c r="E68" s="45"/>
      <c r="F68" s="45" t="str">
        <f>+F58</f>
        <v>         N/A</v>
      </c>
      <c r="G68" s="45"/>
      <c r="H68" s="45">
        <f>+H58</f>
        <v>-1268</v>
      </c>
      <c r="I68" s="45"/>
      <c r="J68" s="45" t="str">
        <f>+J58</f>
        <v>         N/A</v>
      </c>
      <c r="K68" s="3"/>
      <c r="L68" s="3"/>
      <c r="M68" s="3"/>
      <c r="N68" s="3"/>
      <c r="O68" s="3"/>
      <c r="P68" s="3"/>
      <c r="Q68" s="3"/>
      <c r="R68" s="6"/>
      <c r="S68" s="6"/>
      <c r="T68" s="3"/>
      <c r="U68" s="3"/>
      <c r="V68" s="3"/>
    </row>
    <row r="69" spans="1:22" ht="15">
      <c r="A69" s="3"/>
      <c r="B69" s="3" t="s">
        <v>52</v>
      </c>
      <c r="C69" s="3"/>
      <c r="D69" s="45"/>
      <c r="E69" s="45"/>
      <c r="F69" s="45"/>
      <c r="G69" s="45"/>
      <c r="H69" s="45"/>
      <c r="I69" s="45"/>
      <c r="J69" s="45"/>
      <c r="K69" s="3"/>
      <c r="L69" s="3"/>
      <c r="M69" s="3"/>
      <c r="N69" s="3"/>
      <c r="O69" s="3"/>
      <c r="P69" s="3"/>
      <c r="Q69" s="3"/>
      <c r="R69" s="6"/>
      <c r="S69" s="6"/>
      <c r="T69" s="3"/>
      <c r="U69" s="3"/>
      <c r="V69" s="3"/>
    </row>
    <row r="70" spans="1:22" ht="15">
      <c r="A70" s="3"/>
      <c r="B70" s="3" t="s">
        <v>53</v>
      </c>
      <c r="C70" s="3"/>
      <c r="D70" s="45"/>
      <c r="E70" s="45"/>
      <c r="F70" s="45"/>
      <c r="G70" s="45"/>
      <c r="H70" s="45"/>
      <c r="I70" s="45"/>
      <c r="J70" s="45"/>
      <c r="K70" s="3"/>
      <c r="L70" s="3"/>
      <c r="M70" s="3"/>
      <c r="N70" s="3"/>
      <c r="O70" s="3"/>
      <c r="P70" s="3"/>
      <c r="Q70" s="3"/>
      <c r="R70" s="6"/>
      <c r="S70" s="6"/>
      <c r="T70" s="3"/>
      <c r="U70" s="3"/>
      <c r="V70" s="3"/>
    </row>
    <row r="71" spans="1:22" ht="15">
      <c r="A71" s="3"/>
      <c r="B71" s="3" t="s">
        <v>47</v>
      </c>
      <c r="C71" s="3"/>
      <c r="D71" s="45"/>
      <c r="E71" s="45"/>
      <c r="F71" s="45"/>
      <c r="G71" s="45"/>
      <c r="H71" s="45"/>
      <c r="I71" s="45"/>
      <c r="J71" s="45"/>
      <c r="K71" s="3"/>
      <c r="L71" s="3"/>
      <c r="M71" s="3"/>
      <c r="N71" s="3"/>
      <c r="O71" s="3"/>
      <c r="P71" s="3"/>
      <c r="Q71" s="3"/>
      <c r="R71" s="6"/>
      <c r="S71" s="6"/>
      <c r="T71" s="3"/>
      <c r="U71" s="3"/>
      <c r="V71" s="3"/>
    </row>
    <row r="72" spans="1:22" ht="15">
      <c r="A72" s="3"/>
      <c r="B72" s="3"/>
      <c r="C72" s="3"/>
      <c r="D72" s="45"/>
      <c r="E72" s="45"/>
      <c r="F72" s="45"/>
      <c r="G72" s="45"/>
      <c r="H72" s="45"/>
      <c r="I72" s="45"/>
      <c r="J72" s="45"/>
      <c r="K72" s="3"/>
      <c r="L72" s="3"/>
      <c r="M72" s="3"/>
      <c r="N72" s="3"/>
      <c r="O72" s="3"/>
      <c r="P72" s="3"/>
      <c r="Q72" s="3"/>
      <c r="R72" s="6"/>
      <c r="S72" s="6"/>
      <c r="T72" s="3"/>
      <c r="U72" s="3"/>
      <c r="V72" s="3"/>
    </row>
    <row r="73" spans="1:22" ht="15">
      <c r="A73" s="3" t="s">
        <v>54</v>
      </c>
      <c r="B73" s="3" t="s">
        <v>120</v>
      </c>
      <c r="C73" s="3"/>
      <c r="D73" s="48" t="s">
        <v>1</v>
      </c>
      <c r="E73" s="45"/>
      <c r="F73" s="45" t="s">
        <v>1</v>
      </c>
      <c r="G73" s="45"/>
      <c r="H73" s="48" t="s">
        <v>1</v>
      </c>
      <c r="I73" s="45"/>
      <c r="J73" s="45" t="s">
        <v>1</v>
      </c>
      <c r="K73" s="3"/>
      <c r="L73" s="3"/>
      <c r="T73" s="3"/>
      <c r="U73" s="3"/>
      <c r="V73" s="3"/>
    </row>
    <row r="74" spans="1:22" ht="15">
      <c r="A74" s="3"/>
      <c r="B74" s="3" t="s">
        <v>55</v>
      </c>
      <c r="C74" s="3"/>
      <c r="D74" s="45"/>
      <c r="E74" s="45"/>
      <c r="F74" s="45"/>
      <c r="G74" s="45"/>
      <c r="H74" s="45"/>
      <c r="I74" s="45"/>
      <c r="J74" s="45"/>
      <c r="K74" s="3"/>
      <c r="L74" s="3"/>
      <c r="M74" s="3"/>
      <c r="N74" s="3"/>
      <c r="O74" s="3"/>
      <c r="P74" s="3"/>
      <c r="Q74" s="3"/>
      <c r="R74" s="6"/>
      <c r="S74" s="6"/>
      <c r="T74" s="3"/>
      <c r="U74" s="3"/>
      <c r="V74" s="3"/>
    </row>
    <row r="75" spans="1:22" ht="15">
      <c r="A75" s="3"/>
      <c r="B75" s="3" t="s">
        <v>56</v>
      </c>
      <c r="C75" s="3"/>
      <c r="D75" s="45"/>
      <c r="E75" s="45"/>
      <c r="F75" s="45"/>
      <c r="G75" s="45"/>
      <c r="H75" s="45"/>
      <c r="I75" s="45"/>
      <c r="J75" s="45"/>
      <c r="K75" s="3"/>
      <c r="L75" s="3"/>
      <c r="M75" s="3"/>
      <c r="N75" s="3"/>
      <c r="O75" s="3"/>
      <c r="P75" s="3"/>
      <c r="Q75" s="3"/>
      <c r="R75" s="6"/>
      <c r="S75" s="6"/>
      <c r="T75" s="3"/>
      <c r="U75" s="3"/>
      <c r="V75" s="3"/>
    </row>
    <row r="76" spans="1:22" ht="15">
      <c r="A76" s="3"/>
      <c r="B76" s="3" t="s">
        <v>57</v>
      </c>
      <c r="C76" s="3"/>
      <c r="D76" s="45"/>
      <c r="E76" s="45"/>
      <c r="F76" s="45"/>
      <c r="G76" s="45"/>
      <c r="H76" s="45"/>
      <c r="I76" s="45"/>
      <c r="J76" s="4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">
      <c r="A77" s="3" t="s">
        <v>60</v>
      </c>
      <c r="B77" s="3" t="s">
        <v>58</v>
      </c>
      <c r="C77" s="3"/>
      <c r="D77" s="50">
        <f>+D68/17570*100</f>
        <v>-7.216846898121798</v>
      </c>
      <c r="E77" s="45"/>
      <c r="F77" s="22" t="s">
        <v>84</v>
      </c>
      <c r="G77" s="45"/>
      <c r="H77" s="50">
        <f>+H68/17570*100</f>
        <v>-7.216846898121798</v>
      </c>
      <c r="I77" s="45"/>
      <c r="J77" s="22" t="s">
        <v>84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">
      <c r="A78" s="3"/>
      <c r="B78" s="3" t="s">
        <v>59</v>
      </c>
      <c r="C78" s="3"/>
      <c r="D78" s="45"/>
      <c r="E78" s="45"/>
      <c r="F78" s="45"/>
      <c r="G78" s="45"/>
      <c r="H78" s="45"/>
      <c r="I78" s="45"/>
      <c r="J78" s="4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">
      <c r="A79" s="3" t="s">
        <v>41</v>
      </c>
      <c r="B79" s="3" t="s">
        <v>61</v>
      </c>
      <c r="C79" s="3"/>
      <c r="D79" s="48" t="s">
        <v>1</v>
      </c>
      <c r="E79" s="45"/>
      <c r="F79" s="45" t="s">
        <v>1</v>
      </c>
      <c r="G79" s="45"/>
      <c r="H79" s="48" t="s">
        <v>1</v>
      </c>
      <c r="I79" s="45"/>
      <c r="J79" s="45" t="s">
        <v>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">
      <c r="A80" s="3"/>
      <c r="B80" s="3" t="s">
        <v>62</v>
      </c>
      <c r="C80" s="3"/>
      <c r="D80" s="45"/>
      <c r="E80" s="45"/>
      <c r="F80" s="45"/>
      <c r="G80" s="45"/>
      <c r="H80" s="45"/>
      <c r="I80" s="45"/>
      <c r="J80" s="4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">
      <c r="A81" s="3"/>
      <c r="B81" s="3"/>
      <c r="C81" s="3"/>
      <c r="D81" s="45"/>
      <c r="E81" s="45"/>
      <c r="F81" s="45"/>
      <c r="G81" s="45"/>
      <c r="H81" s="45"/>
      <c r="I81" s="45"/>
      <c r="J81" s="45"/>
      <c r="K81" s="2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">
      <c r="A82" s="3" t="s">
        <v>82</v>
      </c>
      <c r="B82" s="3" t="s">
        <v>83</v>
      </c>
      <c r="C82" s="3"/>
      <c r="D82" s="22" t="s">
        <v>84</v>
      </c>
      <c r="E82" s="15"/>
      <c r="F82" s="22" t="s">
        <v>84</v>
      </c>
      <c r="G82" s="22" t="s">
        <v>84</v>
      </c>
      <c r="H82" s="22" t="s">
        <v>84</v>
      </c>
      <c r="I82" s="22" t="s">
        <v>84</v>
      </c>
      <c r="J82" s="22" t="s">
        <v>84</v>
      </c>
      <c r="K82" s="2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">
      <c r="A83" s="3" t="s">
        <v>4</v>
      </c>
      <c r="B83" s="3" t="s">
        <v>69</v>
      </c>
      <c r="C83" s="3"/>
      <c r="D83" s="23" t="s">
        <v>85</v>
      </c>
      <c r="E83" s="19"/>
      <c r="F83" s="23" t="s">
        <v>85</v>
      </c>
      <c r="G83" s="23" t="s">
        <v>84</v>
      </c>
      <c r="H83" s="23" t="s">
        <v>84</v>
      </c>
      <c r="I83" s="23" t="s">
        <v>84</v>
      </c>
      <c r="J83" s="23" t="s">
        <v>85</v>
      </c>
      <c r="K83" s="2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12" ht="15">
      <c r="A84" s="3" t="s">
        <v>1</v>
      </c>
      <c r="B84" s="3"/>
      <c r="C84" s="3"/>
      <c r="D84" s="6"/>
      <c r="E84" s="3"/>
      <c r="F84" s="24"/>
      <c r="G84" s="3"/>
      <c r="H84" s="3"/>
      <c r="I84" s="3"/>
      <c r="J84" s="6"/>
      <c r="K84" s="21"/>
      <c r="L84" s="3"/>
    </row>
    <row r="85" spans="1:12" ht="15">
      <c r="A85" s="3" t="s">
        <v>1</v>
      </c>
      <c r="B85" s="3"/>
      <c r="C85" s="3"/>
      <c r="D85" s="25" t="s">
        <v>118</v>
      </c>
      <c r="E85" s="26"/>
      <c r="F85" s="27"/>
      <c r="G85" s="26"/>
      <c r="H85" s="26" t="s">
        <v>88</v>
      </c>
      <c r="I85" s="26"/>
      <c r="J85" s="27"/>
      <c r="K85" s="21"/>
      <c r="L85" s="6"/>
    </row>
    <row r="86" spans="1:12" ht="15">
      <c r="A86" s="3"/>
      <c r="B86" s="3"/>
      <c r="C86" s="3"/>
      <c r="D86" s="28" t="s">
        <v>74</v>
      </c>
      <c r="E86" s="5"/>
      <c r="F86" s="29"/>
      <c r="G86" s="5"/>
      <c r="H86" s="5" t="s">
        <v>87</v>
      </c>
      <c r="I86" s="5"/>
      <c r="J86" s="29"/>
      <c r="K86" s="3"/>
      <c r="L86" s="3"/>
    </row>
    <row r="87" spans="1:12" ht="15">
      <c r="A87" s="3">
        <v>5</v>
      </c>
      <c r="B87" s="3" t="s">
        <v>86</v>
      </c>
      <c r="C87" s="3"/>
      <c r="D87" s="30"/>
      <c r="E87" s="26"/>
      <c r="F87" s="31"/>
      <c r="G87" s="26"/>
      <c r="H87" s="25"/>
      <c r="I87" s="26"/>
      <c r="J87" s="27"/>
      <c r="K87" s="3"/>
      <c r="L87" s="3"/>
    </row>
    <row r="88" spans="1:12" ht="15">
      <c r="A88" s="3"/>
      <c r="B88" s="3" t="s">
        <v>63</v>
      </c>
      <c r="C88" s="3"/>
      <c r="D88" s="34">
        <f>R49</f>
        <v>1.1884462151394422</v>
      </c>
      <c r="E88" s="5"/>
      <c r="F88" s="20"/>
      <c r="G88" s="5"/>
      <c r="H88" s="34">
        <f>S49</f>
        <v>1.2606146841206602</v>
      </c>
      <c r="I88" s="5"/>
      <c r="J88" s="43"/>
      <c r="K88" s="3"/>
      <c r="L88" s="3"/>
    </row>
    <row r="89" spans="1:12" ht="15">
      <c r="A89" s="3"/>
      <c r="B89" s="3"/>
      <c r="C89" s="3"/>
      <c r="D89" s="6"/>
      <c r="E89" s="3"/>
      <c r="F89" s="6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1:12" ht="15">
      <c r="K91" s="3"/>
      <c r="L91" s="3"/>
    </row>
    <row r="92" spans="11:12" ht="15">
      <c r="K92" s="3"/>
      <c r="L92" s="3"/>
    </row>
    <row r="93" spans="11:12" ht="15">
      <c r="K93" s="3"/>
      <c r="L93" s="3"/>
    </row>
    <row r="94" spans="11:12" ht="15">
      <c r="K94" s="3"/>
      <c r="L94" s="3"/>
    </row>
    <row r="95" spans="11:12" ht="15">
      <c r="K95" s="3"/>
      <c r="L95" s="3"/>
    </row>
    <row r="96" spans="1:1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101" spans="4:6" ht="12.75">
      <c r="D101" s="1"/>
      <c r="F101" s="1"/>
    </row>
    <row r="102" spans="4:6" ht="12.75">
      <c r="D102" s="1"/>
      <c r="F102" s="1"/>
    </row>
    <row r="103" spans="4:6" ht="12.75">
      <c r="D103" s="1"/>
      <c r="F103" s="1"/>
    </row>
    <row r="105" ht="15">
      <c r="A105" s="3"/>
    </row>
    <row r="106" spans="1:14" ht="15">
      <c r="A106" s="3"/>
      <c r="N106" s="3"/>
    </row>
    <row r="107" ht="15">
      <c r="A107" s="3"/>
    </row>
    <row r="108" ht="12" customHeight="1">
      <c r="A108" s="3"/>
    </row>
    <row r="109" spans="1:15" ht="15" hidden="1">
      <c r="A109" s="3"/>
      <c r="L109" s="3"/>
      <c r="M109" s="3"/>
      <c r="N109" s="3"/>
      <c r="O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spans="1:11" ht="15">
      <c r="A146" s="3"/>
      <c r="C146" s="3" t="s">
        <v>66</v>
      </c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3"/>
      <c r="C148" s="3" t="s">
        <v>70</v>
      </c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3"/>
      <c r="C149" s="3" t="s">
        <v>67</v>
      </c>
      <c r="D149" s="3"/>
      <c r="E149" s="3"/>
      <c r="F149" s="3"/>
      <c r="G149" s="3"/>
      <c r="H149" s="3"/>
      <c r="I149" s="3"/>
      <c r="J149" s="3"/>
      <c r="K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81" spans="12:14" ht="15">
      <c r="L181" s="3"/>
      <c r="M181" s="3"/>
      <c r="N181" s="3"/>
    </row>
    <row r="182" spans="12:14" ht="15">
      <c r="L182" s="3"/>
      <c r="M182" s="3"/>
      <c r="N182" s="3"/>
    </row>
    <row r="183" spans="12:15" ht="15">
      <c r="L183" s="3"/>
      <c r="M183" s="3"/>
      <c r="N183" s="3"/>
      <c r="O183" s="3"/>
    </row>
    <row r="184" spans="12:15" ht="15">
      <c r="L184" s="3"/>
      <c r="M184" s="3"/>
      <c r="N184" s="3"/>
      <c r="O184" s="3"/>
    </row>
  </sheetData>
  <printOptions horizontalCentered="1"/>
  <pageMargins left="0.9055118110236221" right="0" top="0.5905511811023623" bottom="0.3937007874015748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EMC Logistic</cp:lastModifiedBy>
  <cp:lastPrinted>2000-05-25T12:22:09Z</cp:lastPrinted>
  <dcterms:created xsi:type="dcterms:W3CDTF">1999-09-07T07:43:53Z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