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<sst xmlns="http://schemas.openxmlformats.org/spreadsheetml/2006/main" count="256" uniqueCount="222">
  <si>
    <t xml:space="preserve"> </t>
  </si>
  <si>
    <t xml:space="preserve">Current </t>
  </si>
  <si>
    <t xml:space="preserve">Year </t>
  </si>
  <si>
    <t>Quarter</t>
  </si>
  <si>
    <t>Current</t>
  </si>
  <si>
    <t>To date</t>
  </si>
  <si>
    <t>30/9/99</t>
  </si>
  <si>
    <t>RM'000</t>
  </si>
  <si>
    <t>INDIVIDUAL</t>
  </si>
  <si>
    <t>CUMULATIVE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</si>
  <si>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</si>
  <si>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</si>
  <si>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</si>
  <si>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</si>
  <si>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</si>
  <si>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</si>
  <si>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</si>
  <si>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</si>
  <si>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and amortisation, exceptional items, income tax, minority</t>
  </si>
  <si>
    <t>interest and extraordinary items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</si>
  <si>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</si>
  <si>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</si>
  <si>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</si>
  <si>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</si>
  <si>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</si>
  <si>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</si>
  <si>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</si>
  <si>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</si>
  <si>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</si>
  <si>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</si>
  <si>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</si>
  <si>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</si>
  <si>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</si>
  <si>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</si>
  <si>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</si>
  <si>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</si>
  <si>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</si>
  <si>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</si>
  <si>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</si>
  <si>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</si>
  <si>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</si>
  <si>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</si>
  <si>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</si>
  <si>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</si>
  <si>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</si>
  <si>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</si>
  <si>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</si>
  <si>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</si>
  <si>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</si>
  <si>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</si>
  <si>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</si>
  <si>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31/12/98</t>
  </si>
  <si>
    <t>5 Current Assets</t>
  </si>
  <si>
    <t>4 Intangible Assets</t>
  </si>
  <si>
    <t>3 Long Term Investments</t>
  </si>
  <si>
    <t>1 Fixed Assets</t>
  </si>
  <si>
    <t>2 Investment in Associated Companies</t>
  </si>
  <si>
    <t>Stocks</t>
  </si>
  <si>
    <t>Trade Debtors</t>
  </si>
  <si>
    <t>Short Term Investments</t>
  </si>
  <si>
    <t>Cash</t>
  </si>
  <si>
    <t>Others</t>
  </si>
  <si>
    <t>6 Current Liabilities</t>
  </si>
  <si>
    <t>Short Term Borrowings</t>
  </si>
  <si>
    <t>Trade Creditors</t>
  </si>
  <si>
    <t>Other Creditors</t>
  </si>
  <si>
    <t>Provision for Taxation</t>
  </si>
  <si>
    <t>7 Net Current Assets or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</si>
  <si>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</si>
  <si>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</si>
  <si>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</si>
  <si>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</si>
  <si>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</si>
  <si>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</si>
  <si>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</si>
  <si>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Property Development Project</t>
  </si>
  <si>
    <t>Reserve on Consolidation</t>
  </si>
  <si>
    <t>Accumulated Losses</t>
  </si>
  <si>
    <t xml:space="preserve">Operating profit /(loss) before interest on borrowings, </t>
  </si>
  <si>
    <t xml:space="preserve">depreciation and amortisation, exceptional items, income </t>
  </si>
  <si>
    <t>tax, minority interest and extraordinary items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</si>
  <si>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</si>
  <si>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</si>
  <si>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</si>
  <si>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</si>
  <si>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</si>
  <si>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</si>
  <si>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</si>
  <si>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</si>
  <si>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Extraordinary Items</t>
  </si>
  <si>
    <t>There were no extraordinary items for the current financial period todate.</t>
  </si>
  <si>
    <t xml:space="preserve">There is no taxation charge for current financial year as the amount payable is waived  in accordance with 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</si>
  <si>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</si>
  <si>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</si>
  <si>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</si>
  <si>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</si>
  <si>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</si>
  <si>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</si>
  <si>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</si>
  <si>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</si>
  <si>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</si>
  <si>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</si>
  <si>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</si>
  <si>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Short term</t>
  </si>
  <si>
    <t xml:space="preserve">Long term 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</si>
  <si>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</si>
  <si>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</si>
  <si>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</si>
  <si>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</si>
  <si>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</si>
  <si>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</si>
  <si>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</si>
  <si>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</si>
  <si>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</si>
  <si>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</si>
  <si>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</si>
  <si>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Loss</t>
  </si>
  <si>
    <t>before</t>
  </si>
  <si>
    <t>Manufacturing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</si>
  <si>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</si>
  <si>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</si>
  <si>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</si>
  <si>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</si>
  <si>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</si>
  <si>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</si>
  <si>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</si>
  <si>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 xml:space="preserve">Status of Y2K Readiness </t>
  </si>
  <si>
    <t>The Group is currently Y2K compliant.</t>
  </si>
  <si>
    <t>Material Litigations</t>
  </si>
  <si>
    <t>Segmental information relating to geographical locations has not been prepared as the Group's activities</t>
  </si>
  <si>
    <t>are primarily based in Malaysia.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</si>
  <si>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</si>
  <si>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</si>
  <si>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</si>
  <si>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</si>
  <si>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computation consistent with those adopted in the 1998 annual report.</t>
  </si>
  <si>
    <t xml:space="preserve">a) A wholly owned subsidiary has received  writs of summons from a finance company for  RM567,000 </t>
  </si>
  <si>
    <t>b) A wholly owned subsidiary has received writs of summons from suppliers of building materials totalling</t>
  </si>
  <si>
    <t>c) A wholly owned subsidiary is involved in a legal suit with certain garment suppliers for RM46,000 on</t>
  </si>
  <si>
    <t>Other Debtors, Deposits &amp; Prepayments</t>
  </si>
  <si>
    <t>CONSOLIDATED BALANCE SHEET - 31 DECEMBER 1999</t>
  </si>
  <si>
    <t>31/12/99</t>
  </si>
  <si>
    <t>UNAUDITED QUARTERLY REPORT FOR THE PERIOD ENDED 31 DECEMBER 1999</t>
  </si>
  <si>
    <t>FOR THE FINANCIAL QUARTER ENDED 31 DECEMBER 1999</t>
  </si>
  <si>
    <t>the Income Tax (Amended)  Bill 1999. However, adjustments for under provision in respect of prior years</t>
  </si>
  <si>
    <t>amounted to RM92,000.00</t>
  </si>
  <si>
    <t>There has been no change in the composition of the Group except for the following:-</t>
  </si>
  <si>
    <t>There are no Corporate proposal announced but not completed todate.</t>
  </si>
  <si>
    <t>Group borrowings and debt securities as at 31 December 1999 are as follows:</t>
  </si>
  <si>
    <t xml:space="preserve">The Company is contingently liable to the extend of about RM 189,581,000 in respect of corporate  </t>
  </si>
  <si>
    <t>guarantees given to banks, finance companies and creditors for credit facilities and loans granted to its</t>
  </si>
  <si>
    <t>Details of pending litigation as at 29 February 2000 are as follows:</t>
  </si>
  <si>
    <t>Year</t>
  </si>
  <si>
    <t>Preceding</t>
  </si>
  <si>
    <t>ending</t>
  </si>
  <si>
    <t>Profit before taxation</t>
  </si>
  <si>
    <t>Increase/</t>
  </si>
  <si>
    <t>(Decrease)</t>
  </si>
  <si>
    <t>&gt;100%</t>
  </si>
  <si>
    <t>%</t>
  </si>
  <si>
    <t xml:space="preserve">The higher losses for the current period is due mainly to the following reasons:- </t>
  </si>
  <si>
    <t>(a)</t>
  </si>
  <si>
    <t xml:space="preserve">(a)  Accrual of interest expenses until 31 Dec 1999 pending the results of restructuring scheme with the lenders.  </t>
  </si>
  <si>
    <t>(b)</t>
  </si>
  <si>
    <t>(c ) Increased in plastic raw material prices in October 1999 by 20% affected the profitability of most of the products.</t>
  </si>
  <si>
    <t xml:space="preserve">business with effect from Sept 1999 and lower sales of plastic products due to the sudden hike of plastic raw </t>
  </si>
  <si>
    <t>material in October and November 1999.</t>
  </si>
  <si>
    <t>for the year ended 31 December 1998. The lower losses is due mainly to continuing improvement in export</t>
  </si>
  <si>
    <t xml:space="preserve">manufacturing division and lifts and escalators division. The divestment of loss making division such as </t>
  </si>
  <si>
    <t>the electrical home appliances business in Sept 1999 also help to reduce the group losses.</t>
  </si>
  <si>
    <t xml:space="preserve">The property development division is expected to speed up its development project in Sungai Petani, Kedah </t>
  </si>
  <si>
    <t xml:space="preserve">as bridging loan for RM5.0 Million have been approved for this project. </t>
  </si>
  <si>
    <t xml:space="preserve">We expect current year prospect to be much better than 1999 as the manufacturing division continue to show better </t>
  </si>
  <si>
    <t>results especially the plastic and wooden products,gifts and souvenirs products and property development division.</t>
  </si>
  <si>
    <t>Emico Marketing Sdn Bhd , a wholly owned subsidiary of Emico have been awarded the sole merchandiser of the</t>
  </si>
  <si>
    <t>official souvenirs products for the Sukan Malaysia Ke-9, to be held in Penang on May 25 to Jun 3, 2000. We expect</t>
  </si>
  <si>
    <t>positive contribution from the selling of these products before and during the Games as more than 8000 officials and</t>
  </si>
  <si>
    <t xml:space="preserve">The Directors do not recommend any interim dividend for the period ended 31 December 1999. </t>
  </si>
  <si>
    <t>subsidiary and associated companies until 29 February 2000</t>
  </si>
  <si>
    <t xml:space="preserve">    for the hire purchase of machinery. The subsidiary  had already made arrangement to restructure the terms of</t>
  </si>
  <si>
    <t xml:space="preserve">    repayment with the finance company.</t>
  </si>
  <si>
    <t xml:space="preserve">    approximately RM869,000. The cases is currently still pending trial. </t>
  </si>
  <si>
    <t xml:space="preserve">    some disputed invoices for which the goods supplied were of inferior quality. The case in still pending hearing.</t>
  </si>
  <si>
    <t>The analysis by activity of the Group for the financial period ended 31 December 1999 are as follows:</t>
  </si>
  <si>
    <t>(b)  Higher provision for doubtful debts to cushion for potential deterioration of debts.</t>
  </si>
  <si>
    <t>(d ) Provision for foreseeable losses from property development division in view of the delay in completion of</t>
  </si>
  <si>
    <t xml:space="preserve">    its project.</t>
  </si>
  <si>
    <t xml:space="preserve">participants are expected to attend the Games. </t>
  </si>
  <si>
    <t xml:space="preserve"> 31 December 1999</t>
  </si>
  <si>
    <t xml:space="preserve">For the current quarter under review, turnover was  RM15.50 Million as compared to RM19.97 Million for </t>
  </si>
  <si>
    <t>preceding quarter ended 30 Sept 1999. The decrease is due mainly to the discontinuation of electrical home appliances</t>
  </si>
  <si>
    <t xml:space="preserve">   as at 31 October 1999</t>
  </si>
  <si>
    <t xml:space="preserve">(a)   Voluntary winding up of Emico(Mauritius) Pte Ltd., a dormant company with a paid up capital of USD1,000 </t>
  </si>
  <si>
    <t xml:space="preserve">   as at 30 December 1999</t>
  </si>
  <si>
    <t>(b)   Disposal of 99.99% of Gold  Bell International Limited for a cash consideration of HK10,000 (RM5,000)</t>
  </si>
  <si>
    <t xml:space="preserve">   as at 1 December 1999.</t>
  </si>
  <si>
    <t xml:space="preserve">(c )   Disposal of 100% equity of Victor Indotama Marketing Sdn Bhd for cash consideration of RM4.00 </t>
  </si>
  <si>
    <t xml:space="preserve">     of RM1.75 Million. The disposal resulted in a gain of RM2.61 Million to EASB.</t>
  </si>
  <si>
    <t xml:space="preserve">     The proceed was used to settle the bank and the banker give rebate amounted to RM1.3 Million. </t>
  </si>
  <si>
    <t xml:space="preserve">     liabilities (except bank borrowing) held under Emico Appliances Sdn Bhd (EASB) for a cash consideration </t>
  </si>
  <si>
    <t>Exceptional Items are as follow:-</t>
  </si>
  <si>
    <t>Realisation of results of disposal in subsidiaries :-</t>
  </si>
  <si>
    <t>-</t>
  </si>
  <si>
    <t xml:space="preserve"> Disposal of 100% equity in Victor Indotama Marketing Sdn Bhd</t>
  </si>
  <si>
    <t>Disposal of 100% equity in Gold Bell International Limited</t>
  </si>
  <si>
    <t>Voluntary winding up of Emico (Mauritius) International Ltd</t>
  </si>
  <si>
    <t>Loss on disposal of Standard Trend Sdn Bhd</t>
  </si>
  <si>
    <t>less: Realisation of gain in prior years</t>
  </si>
  <si>
    <t>(c )</t>
  </si>
  <si>
    <t>Realisation of results of disposal in associated company:-</t>
  </si>
  <si>
    <t>Rebate from bank</t>
  </si>
  <si>
    <t>Gain from disposal of assets and liabilities of EASB Group.</t>
  </si>
  <si>
    <t>Disposal of assets and liabilites of Emico Appliances Group (EASB Group):-</t>
  </si>
  <si>
    <t xml:space="preserve">Total of Exceptional Items </t>
  </si>
  <si>
    <t>(d)</t>
  </si>
  <si>
    <t>Pre-acquisition loss on an associated company becoming a subsidiary</t>
  </si>
  <si>
    <t>during the year (increased in shareholding from 40% to 85% in</t>
  </si>
  <si>
    <t>Segera Properties Sdn Bhd )</t>
  </si>
  <si>
    <t>(d )  Disposal of 50% equity in associated company, Standard Trend Sdn Bhd for cash consideration of RM10.00 on</t>
  </si>
  <si>
    <t>31 December 1999.</t>
  </si>
  <si>
    <t>(e)   On 11 Dec 1999, the Group disposed of its electrical home appliances business by disposing its assets and</t>
  </si>
  <si>
    <t xml:space="preserve">For the year ended 31 December 1999, the loss after taxation is RM18.9 Million as compared to RM38.9  Million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</si>
</sst>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3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65" fontId="1" fillId="0" borderId="1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8" width="13.7109375" style="0" customWidth="1"/>
    <col min="9" max="9" width="3.7109375" style="0" customWidth="1"/>
    <col min="10" max="10" width="13.7109375" style="0" customWidth="1"/>
  </cols>
  <sheetData>
    <row r="1" spans="1:12" ht="12.7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3" t="s">
        <v>8</v>
      </c>
      <c r="I5" s="3"/>
      <c r="J5" s="3" t="s">
        <v>9</v>
      </c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3" t="s">
        <v>1</v>
      </c>
      <c r="I6" s="3"/>
      <c r="J6" s="3" t="s">
        <v>4</v>
      </c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3" t="s">
        <v>2</v>
      </c>
      <c r="I7" s="3"/>
      <c r="J7" s="3" t="s">
        <v>2</v>
      </c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3" t="s">
        <v>3</v>
      </c>
      <c r="I8" s="3"/>
      <c r="J8" s="3" t="s">
        <v>5</v>
      </c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3" t="s">
        <v>141</v>
      </c>
      <c r="I9" s="3"/>
      <c r="J9" s="3" t="s">
        <v>141</v>
      </c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3" t="s">
        <v>7</v>
      </c>
      <c r="I10" s="3"/>
      <c r="J10" s="3" t="s">
        <v>7</v>
      </c>
      <c r="K10" s="1"/>
      <c r="L10" s="1"/>
    </row>
    <row r="11" spans="1:12" ht="13.5" thickBot="1">
      <c r="A11" s="1" t="s">
        <v>11</v>
      </c>
      <c r="B11" s="1" t="s">
        <v>12</v>
      </c>
      <c r="C11" s="1"/>
      <c r="D11" s="1"/>
      <c r="E11" s="1"/>
      <c r="F11" s="1"/>
      <c r="G11" s="1"/>
      <c r="H11" s="13">
        <v>15500</v>
      </c>
      <c r="I11" s="1"/>
      <c r="J11" s="13">
        <v>63784</v>
      </c>
      <c r="K11" s="1"/>
      <c r="L11" s="1"/>
    </row>
    <row r="12" spans="1:12" ht="13.5" thickBot="1">
      <c r="A12" s="1" t="s">
        <v>13</v>
      </c>
      <c r="B12" s="1" t="s">
        <v>15</v>
      </c>
      <c r="C12" s="1"/>
      <c r="D12" s="1"/>
      <c r="E12" s="1"/>
      <c r="F12" s="1"/>
      <c r="G12" s="1"/>
      <c r="H12" s="19">
        <v>0</v>
      </c>
      <c r="I12" s="20"/>
      <c r="J12" s="19">
        <v>0</v>
      </c>
      <c r="K12" s="1"/>
      <c r="L12" s="1"/>
    </row>
    <row r="13" spans="1:12" ht="13.5" thickBot="1">
      <c r="A13" s="1" t="s">
        <v>14</v>
      </c>
      <c r="B13" s="1" t="s">
        <v>16</v>
      </c>
      <c r="C13" s="1"/>
      <c r="D13" s="1"/>
      <c r="E13" s="1"/>
      <c r="F13" s="1"/>
      <c r="G13" s="1"/>
      <c r="H13" s="19">
        <v>0</v>
      </c>
      <c r="I13" s="20"/>
      <c r="J13" s="19">
        <v>0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6"/>
      <c r="J14" s="1"/>
      <c r="K14" s="1"/>
      <c r="L14" s="1"/>
    </row>
    <row r="15" spans="1:12" ht="12.75">
      <c r="A15" s="4" t="s">
        <v>17</v>
      </c>
      <c r="B15" s="1" t="s">
        <v>78</v>
      </c>
      <c r="C15" s="1"/>
      <c r="D15" s="1"/>
      <c r="E15" s="1"/>
      <c r="F15" s="1"/>
      <c r="G15" s="1"/>
      <c r="H15" s="7"/>
      <c r="I15" s="16"/>
      <c r="J15" s="7"/>
      <c r="K15" s="1"/>
      <c r="L15" s="1"/>
    </row>
    <row r="16" spans="1:12" ht="12.75">
      <c r="A16" s="1"/>
      <c r="B16" s="1" t="s">
        <v>79</v>
      </c>
      <c r="C16" s="1"/>
      <c r="D16" s="1"/>
      <c r="E16" s="1"/>
      <c r="F16" s="1"/>
      <c r="G16" s="1"/>
      <c r="H16" s="9"/>
      <c r="I16" s="15"/>
      <c r="J16" s="9"/>
      <c r="K16" s="1"/>
      <c r="L16" s="1"/>
    </row>
    <row r="17" spans="1:12" ht="12.75">
      <c r="A17" s="1"/>
      <c r="B17" s="1" t="s">
        <v>80</v>
      </c>
      <c r="C17" s="1"/>
      <c r="D17" s="1"/>
      <c r="E17" s="1"/>
      <c r="F17" s="1"/>
      <c r="G17" s="1"/>
      <c r="H17" s="9">
        <f>+H23+H18+H19+H20</f>
        <v>-5580</v>
      </c>
      <c r="I17" s="15"/>
      <c r="J17" s="9">
        <f>+J23+J18+J19+J20</f>
        <v>-6780</v>
      </c>
      <c r="K17" s="1"/>
      <c r="L17" s="1"/>
    </row>
    <row r="18" spans="1:12" ht="12.75">
      <c r="A18" s="1" t="s">
        <v>13</v>
      </c>
      <c r="B18" s="1" t="s">
        <v>20</v>
      </c>
      <c r="C18" s="1"/>
      <c r="D18" s="1"/>
      <c r="E18" s="1"/>
      <c r="F18" s="1"/>
      <c r="G18" s="1"/>
      <c r="H18" s="9">
        <v>4840</v>
      </c>
      <c r="I18" s="15"/>
      <c r="J18" s="9">
        <v>11675</v>
      </c>
      <c r="K18" s="1"/>
      <c r="L18" s="1"/>
    </row>
    <row r="19" spans="1:12" ht="12.75">
      <c r="A19" s="1" t="s">
        <v>14</v>
      </c>
      <c r="B19" s="1" t="s">
        <v>21</v>
      </c>
      <c r="C19" s="1"/>
      <c r="D19" s="1"/>
      <c r="E19" s="1"/>
      <c r="F19" s="1"/>
      <c r="G19" s="1"/>
      <c r="H19" s="9">
        <v>801</v>
      </c>
      <c r="I19" s="15"/>
      <c r="J19" s="9">
        <v>3731</v>
      </c>
      <c r="K19" s="1"/>
      <c r="L19" s="1"/>
    </row>
    <row r="20" spans="1:12" ht="12.75">
      <c r="A20" s="1" t="s">
        <v>22</v>
      </c>
      <c r="B20" s="1"/>
      <c r="C20" s="1"/>
      <c r="D20" s="1"/>
      <c r="E20" s="1"/>
      <c r="F20" s="1"/>
      <c r="G20" s="1"/>
      <c r="H20" s="10">
        <v>-3924</v>
      </c>
      <c r="I20" s="15"/>
      <c r="J20" s="10">
        <v>-3924</v>
      </c>
      <c r="K20" s="1"/>
      <c r="L20" s="1"/>
    </row>
    <row r="21" spans="1:12" ht="12.75">
      <c r="A21" s="1" t="s">
        <v>23</v>
      </c>
      <c r="B21" s="1" t="s">
        <v>24</v>
      </c>
      <c r="C21" s="1"/>
      <c r="D21" s="1"/>
      <c r="E21" s="1"/>
      <c r="F21" s="1"/>
      <c r="G21" s="1"/>
      <c r="I21" s="18"/>
      <c r="K21" s="1"/>
      <c r="L21" s="1"/>
    </row>
    <row r="22" spans="1:12" ht="12.75">
      <c r="A22" s="1"/>
      <c r="B22" s="1" t="s">
        <v>18</v>
      </c>
      <c r="C22" s="1"/>
      <c r="D22" s="1"/>
      <c r="E22" s="1"/>
      <c r="F22" s="1"/>
      <c r="G22" s="1"/>
      <c r="H22" s="1"/>
      <c r="I22" s="16"/>
      <c r="J22" s="1"/>
      <c r="K22" s="1"/>
      <c r="L22" s="1"/>
    </row>
    <row r="23" spans="1:12" ht="12.75">
      <c r="A23" s="1"/>
      <c r="B23" s="1" t="s">
        <v>19</v>
      </c>
      <c r="C23" s="1"/>
      <c r="D23" s="1"/>
      <c r="E23" s="1"/>
      <c r="F23" s="1"/>
      <c r="G23" s="1"/>
      <c r="H23" s="11">
        <v>-7297</v>
      </c>
      <c r="I23" s="15"/>
      <c r="J23" s="11">
        <v>-18262</v>
      </c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1"/>
      <c r="I24" s="15"/>
      <c r="J24" s="11"/>
      <c r="K24" s="1"/>
      <c r="L24" s="1"/>
    </row>
    <row r="25" spans="1:12" ht="12.75">
      <c r="A25" s="1" t="s">
        <v>25</v>
      </c>
      <c r="B25" s="1" t="s">
        <v>26</v>
      </c>
      <c r="C25" s="1"/>
      <c r="D25" s="1"/>
      <c r="E25" s="1"/>
      <c r="F25" s="1"/>
      <c r="G25" s="1"/>
      <c r="H25" s="12">
        <v>-549</v>
      </c>
      <c r="I25" s="15"/>
      <c r="J25" s="12">
        <v>-549</v>
      </c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1"/>
      <c r="I26" s="15"/>
      <c r="J26" s="11"/>
      <c r="K26" s="1"/>
      <c r="L26" s="1"/>
    </row>
    <row r="27" spans="1:12" ht="12.75">
      <c r="A27" s="1" t="s">
        <v>27</v>
      </c>
      <c r="B27" s="1" t="s">
        <v>28</v>
      </c>
      <c r="C27" s="1"/>
      <c r="D27" s="1"/>
      <c r="E27" s="1"/>
      <c r="F27" s="1"/>
      <c r="G27" s="1"/>
      <c r="H27" s="11"/>
      <c r="I27" s="15"/>
      <c r="J27" s="11"/>
      <c r="K27" s="1"/>
      <c r="L27" s="1"/>
    </row>
    <row r="28" spans="1:12" ht="12.75">
      <c r="A28" s="1"/>
      <c r="B28" s="1" t="s">
        <v>29</v>
      </c>
      <c r="C28" s="1"/>
      <c r="D28" s="1"/>
      <c r="E28" s="1"/>
      <c r="F28" s="1"/>
      <c r="G28" s="1"/>
      <c r="H28" s="11">
        <f>+H23+H25</f>
        <v>-7846</v>
      </c>
      <c r="I28" s="15"/>
      <c r="J28" s="11">
        <f>+J23+J25</f>
        <v>-18811</v>
      </c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1"/>
      <c r="I29" s="15"/>
      <c r="J29" s="11"/>
      <c r="K29" s="1"/>
      <c r="L29" s="1"/>
    </row>
    <row r="30" spans="1:12" ht="12.75">
      <c r="A30" s="1" t="s">
        <v>30</v>
      </c>
      <c r="B30" s="1" t="s">
        <v>31</v>
      </c>
      <c r="C30" s="1"/>
      <c r="D30" s="1"/>
      <c r="E30" s="1"/>
      <c r="F30" s="1"/>
      <c r="G30" s="1"/>
      <c r="H30" s="12">
        <v>92</v>
      </c>
      <c r="I30" s="15"/>
      <c r="J30" s="12">
        <v>92</v>
      </c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1"/>
      <c r="I31" s="15"/>
      <c r="J31" s="11"/>
      <c r="K31" s="1"/>
      <c r="L31" s="1"/>
    </row>
    <row r="32" spans="1:12" ht="12.75">
      <c r="A32" s="1" t="s">
        <v>32</v>
      </c>
      <c r="B32" s="1" t="s">
        <v>39</v>
      </c>
      <c r="C32" s="1"/>
      <c r="D32" s="1"/>
      <c r="E32" s="1"/>
      <c r="F32" s="1"/>
      <c r="G32" s="1"/>
      <c r="H32" s="11">
        <f>+H28-H30</f>
        <v>-7938</v>
      </c>
      <c r="I32" s="15"/>
      <c r="J32" s="11">
        <f>+J28-J30</f>
        <v>-18903</v>
      </c>
      <c r="K32" s="1"/>
      <c r="L32" s="1"/>
    </row>
    <row r="33" spans="1:12" ht="12.75">
      <c r="A33" s="1"/>
      <c r="B33" s="1" t="s">
        <v>33</v>
      </c>
      <c r="C33" s="1"/>
      <c r="D33" s="1"/>
      <c r="E33" s="1"/>
      <c r="F33" s="1"/>
      <c r="G33" s="1"/>
      <c r="H33" s="12">
        <v>616</v>
      </c>
      <c r="I33" s="15"/>
      <c r="J33" s="12">
        <v>1526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1"/>
      <c r="I34" s="15"/>
      <c r="J34" s="11"/>
      <c r="K34" s="1"/>
      <c r="L34" s="1"/>
    </row>
    <row r="35" spans="1:12" ht="12.75">
      <c r="A35" s="1" t="s">
        <v>34</v>
      </c>
      <c r="B35" s="1" t="s">
        <v>35</v>
      </c>
      <c r="C35" s="1"/>
      <c r="D35" s="1"/>
      <c r="E35" s="1"/>
      <c r="F35" s="1"/>
      <c r="G35" s="1"/>
      <c r="H35" s="11">
        <f>+H32+H33</f>
        <v>-7322</v>
      </c>
      <c r="I35" s="11"/>
      <c r="J35" s="11">
        <f>+J32+J33</f>
        <v>-17377</v>
      </c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1"/>
      <c r="I36" s="15"/>
      <c r="J36" s="11"/>
      <c r="K36" s="1"/>
      <c r="L36" s="1"/>
    </row>
    <row r="37" spans="1:12" ht="12.75">
      <c r="A37" s="1" t="s">
        <v>36</v>
      </c>
      <c r="B37" s="1" t="s">
        <v>37</v>
      </c>
      <c r="C37" s="1"/>
      <c r="D37" s="1"/>
      <c r="E37" s="1"/>
      <c r="F37" s="1"/>
      <c r="G37" s="1"/>
      <c r="H37" s="21">
        <v>0</v>
      </c>
      <c r="I37" s="22"/>
      <c r="J37" s="21">
        <v>0</v>
      </c>
      <c r="K37" s="1"/>
      <c r="L37" s="1"/>
    </row>
    <row r="38" spans="1:12" ht="12.75">
      <c r="A38" s="1"/>
      <c r="B38" s="1" t="s">
        <v>38</v>
      </c>
      <c r="C38" s="1"/>
      <c r="D38" s="1"/>
      <c r="E38" s="1"/>
      <c r="F38" s="1"/>
      <c r="G38" s="1"/>
      <c r="H38" s="8">
        <v>0</v>
      </c>
      <c r="I38" s="22"/>
      <c r="J38" s="8">
        <v>0</v>
      </c>
      <c r="K38" s="1"/>
      <c r="L38" s="1"/>
    </row>
    <row r="39" spans="1:12" ht="12.75">
      <c r="A39" s="1"/>
      <c r="B39" s="1" t="s">
        <v>81</v>
      </c>
      <c r="C39" s="1"/>
      <c r="D39" s="1"/>
      <c r="E39" s="1"/>
      <c r="F39" s="1"/>
      <c r="G39" s="1"/>
      <c r="H39" s="23">
        <v>0</v>
      </c>
      <c r="I39" s="22"/>
      <c r="J39" s="23">
        <v>0</v>
      </c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40</v>
      </c>
      <c r="B41" s="1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thickBot="1">
      <c r="A42" s="1"/>
      <c r="B42" s="1" t="s">
        <v>42</v>
      </c>
      <c r="C42" s="1"/>
      <c r="D42" s="1"/>
      <c r="E42" s="1"/>
      <c r="F42" s="1"/>
      <c r="G42" s="1"/>
      <c r="H42" s="13">
        <f>+H35</f>
        <v>-7322</v>
      </c>
      <c r="I42" s="15"/>
      <c r="J42" s="13">
        <f>+J35</f>
        <v>-17377</v>
      </c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1"/>
      <c r="I43" s="15"/>
      <c r="J43" s="11"/>
      <c r="K43" s="1"/>
      <c r="L43" s="1"/>
    </row>
    <row r="44" spans="1:12" ht="12.75">
      <c r="A44" s="1" t="s">
        <v>43</v>
      </c>
      <c r="B44" s="1" t="s">
        <v>83</v>
      </c>
      <c r="C44" s="1"/>
      <c r="D44" s="1"/>
      <c r="E44" s="1"/>
      <c r="F44" s="1"/>
      <c r="G44" s="1"/>
      <c r="H44" s="1"/>
      <c r="I44" s="16"/>
      <c r="J44" s="1"/>
      <c r="K44" s="1"/>
      <c r="L44" s="1"/>
    </row>
    <row r="45" spans="1:12" ht="13.5" thickBot="1">
      <c r="A45" s="1"/>
      <c r="B45" s="1" t="s">
        <v>82</v>
      </c>
      <c r="C45" s="1"/>
      <c r="D45" s="1"/>
      <c r="E45" s="1"/>
      <c r="F45" s="1"/>
      <c r="G45" s="1"/>
      <c r="H45" s="14">
        <f>+H42/22260*100</f>
        <v>-32.893081761006286</v>
      </c>
      <c r="I45" s="17"/>
      <c r="J45" s="14">
        <f>+J42/22260*100</f>
        <v>-78.06379155435759</v>
      </c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5" max="5" width="5.7109375" style="0" customWidth="1"/>
    <col min="6" max="6" width="16.00390625" style="0" customWidth="1"/>
    <col min="7" max="7" width="3.8515625" style="0" customWidth="1"/>
    <col min="8" max="8" width="15.7109375" style="0" customWidth="1"/>
    <col min="9" max="9" width="10.00390625" style="0" customWidth="1"/>
  </cols>
  <sheetData>
    <row r="1" spans="1:9" ht="12.75">
      <c r="A1" s="2" t="s">
        <v>10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140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44</v>
      </c>
      <c r="G4" s="3"/>
      <c r="H4" s="3" t="s">
        <v>44</v>
      </c>
    </row>
    <row r="5" spans="6:8" ht="12.75">
      <c r="F5" s="3" t="s">
        <v>45</v>
      </c>
      <c r="G5" s="3"/>
      <c r="H5" s="3" t="s">
        <v>48</v>
      </c>
    </row>
    <row r="6" spans="6:8" ht="12.75">
      <c r="F6" s="3" t="s">
        <v>46</v>
      </c>
      <c r="G6" s="3"/>
      <c r="H6" s="3" t="s">
        <v>49</v>
      </c>
    </row>
    <row r="7" spans="6:8" ht="12.75">
      <c r="F7" s="3" t="s">
        <v>47</v>
      </c>
      <c r="G7" s="3"/>
      <c r="H7" s="3" t="s">
        <v>50</v>
      </c>
    </row>
    <row r="8" spans="6:8" ht="12.75">
      <c r="F8" s="3" t="s">
        <v>141</v>
      </c>
      <c r="G8" s="3"/>
      <c r="H8" s="3" t="s">
        <v>51</v>
      </c>
    </row>
    <row r="9" spans="6:8" ht="12.75">
      <c r="F9" s="3" t="s">
        <v>7</v>
      </c>
      <c r="G9" s="3"/>
      <c r="H9" s="3" t="s">
        <v>7</v>
      </c>
    </row>
    <row r="10" spans="1:8" ht="12.75">
      <c r="A10" s="1" t="s">
        <v>55</v>
      </c>
      <c r="B10" s="1"/>
      <c r="C10" s="1"/>
      <c r="D10" s="1"/>
      <c r="E10" s="1"/>
      <c r="F10" s="11">
        <v>38985</v>
      </c>
      <c r="G10" s="11"/>
      <c r="H10" s="11">
        <v>41054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56</v>
      </c>
      <c r="B12" s="1"/>
      <c r="C12" s="1"/>
      <c r="D12" s="1"/>
      <c r="E12" s="1"/>
      <c r="F12" s="11">
        <v>255</v>
      </c>
      <c r="G12" s="11"/>
      <c r="H12" s="11">
        <v>1804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54</v>
      </c>
      <c r="B14" s="1"/>
      <c r="C14" s="1"/>
      <c r="D14" s="1"/>
      <c r="E14" s="1"/>
      <c r="F14" s="11">
        <v>29211</v>
      </c>
      <c r="G14" s="11"/>
      <c r="H14" s="11">
        <f>83+655+22218</f>
        <v>22956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53</v>
      </c>
      <c r="B16" s="1"/>
      <c r="C16" s="1"/>
      <c r="D16" s="1"/>
      <c r="E16" s="1"/>
      <c r="F16" s="11">
        <v>6074</v>
      </c>
      <c r="G16" s="11"/>
      <c r="H16" s="11">
        <v>6270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52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57</v>
      </c>
      <c r="C19" s="1"/>
      <c r="D19" s="1"/>
      <c r="E19" s="1"/>
      <c r="F19" s="24">
        <v>12962</v>
      </c>
      <c r="G19" s="15"/>
      <c r="H19" s="24">
        <v>23655</v>
      </c>
    </row>
    <row r="20" spans="1:8" ht="12.75">
      <c r="A20" s="1"/>
      <c r="B20" s="1" t="s">
        <v>58</v>
      </c>
      <c r="C20" s="1"/>
      <c r="D20" s="1"/>
      <c r="E20" s="1"/>
      <c r="F20" s="9">
        <v>42013</v>
      </c>
      <c r="G20" s="15"/>
      <c r="H20" s="9">
        <v>54511</v>
      </c>
    </row>
    <row r="21" spans="1:8" ht="12.75">
      <c r="A21" s="1"/>
      <c r="B21" s="1" t="s">
        <v>59</v>
      </c>
      <c r="C21" s="1"/>
      <c r="D21" s="1"/>
      <c r="E21" s="1"/>
      <c r="F21" s="9">
        <v>0</v>
      </c>
      <c r="G21" s="15"/>
      <c r="H21" s="9">
        <v>0</v>
      </c>
    </row>
    <row r="22" spans="1:8" ht="12.75">
      <c r="A22" s="1"/>
      <c r="B22" s="1" t="s">
        <v>75</v>
      </c>
      <c r="C22" s="1"/>
      <c r="D22" s="1"/>
      <c r="E22" s="1"/>
      <c r="F22" s="9">
        <v>19386</v>
      </c>
      <c r="G22" s="15"/>
      <c r="H22" s="9">
        <v>18003</v>
      </c>
    </row>
    <row r="23" spans="1:8" ht="12.75">
      <c r="A23" s="1"/>
      <c r="B23" s="1" t="s">
        <v>60</v>
      </c>
      <c r="C23" s="1"/>
      <c r="D23" s="1"/>
      <c r="E23" s="1"/>
      <c r="F23" s="9">
        <v>2227</v>
      </c>
      <c r="G23" s="15"/>
      <c r="H23" s="9">
        <f>2143+87</f>
        <v>2230</v>
      </c>
    </row>
    <row r="24" spans="1:8" ht="12.75">
      <c r="A24" s="1"/>
      <c r="B24" s="1" t="s">
        <v>139</v>
      </c>
      <c r="C24" s="1"/>
      <c r="D24" s="1"/>
      <c r="E24" s="1"/>
      <c r="F24" s="9">
        <v>13389</v>
      </c>
      <c r="G24" s="15"/>
      <c r="H24" s="9">
        <v>16734</v>
      </c>
    </row>
    <row r="25" spans="1:8" ht="12.75">
      <c r="A25" s="1"/>
      <c r="B25" s="1" t="s">
        <v>61</v>
      </c>
      <c r="C25" s="1"/>
      <c r="D25" s="1"/>
      <c r="E25" s="1"/>
      <c r="F25" s="10">
        <v>5916</v>
      </c>
      <c r="G25" s="15"/>
      <c r="H25" s="10">
        <f>5369+158+4659</f>
        <v>10186</v>
      </c>
    </row>
    <row r="26" spans="1:8" ht="12.75">
      <c r="A26" s="1"/>
      <c r="B26" s="1"/>
      <c r="C26" s="1"/>
      <c r="D26" s="1"/>
      <c r="E26" s="1"/>
      <c r="F26" s="25">
        <f>SUM(F19:F25)</f>
        <v>95893</v>
      </c>
      <c r="G26" s="15"/>
      <c r="H26" s="25">
        <f>SUM(H19:H25)</f>
        <v>125319</v>
      </c>
    </row>
    <row r="27" spans="1:8" ht="12.75">
      <c r="A27" s="1"/>
      <c r="B27" s="1"/>
      <c r="C27" s="1"/>
      <c r="D27" s="1"/>
      <c r="E27" s="1"/>
      <c r="F27" s="11"/>
      <c r="G27" s="15"/>
      <c r="H27" s="11"/>
    </row>
    <row r="28" spans="1:8" ht="12.75">
      <c r="A28" s="1" t="s">
        <v>62</v>
      </c>
      <c r="B28" s="1"/>
      <c r="C28" s="1"/>
      <c r="D28" s="1"/>
      <c r="E28" s="1"/>
      <c r="F28" s="11"/>
      <c r="G28" s="15"/>
      <c r="H28" s="11"/>
    </row>
    <row r="29" spans="1:8" ht="12.75">
      <c r="A29" s="1"/>
      <c r="B29" s="1" t="s">
        <v>63</v>
      </c>
      <c r="C29" s="1"/>
      <c r="D29" s="1"/>
      <c r="E29" s="1"/>
      <c r="F29" s="24">
        <v>130651</v>
      </c>
      <c r="G29" s="15"/>
      <c r="H29" s="24">
        <f>128593+3890</f>
        <v>132483</v>
      </c>
    </row>
    <row r="30" spans="1:8" ht="12.75">
      <c r="A30" s="1"/>
      <c r="B30" s="1" t="s">
        <v>64</v>
      </c>
      <c r="C30" s="1"/>
      <c r="D30" s="1"/>
      <c r="E30" s="1"/>
      <c r="F30" s="9">
        <v>9094</v>
      </c>
      <c r="G30" s="15"/>
      <c r="H30" s="9">
        <v>16659</v>
      </c>
    </row>
    <row r="31" spans="1:8" ht="12.75">
      <c r="A31" s="1"/>
      <c r="B31" s="1" t="s">
        <v>65</v>
      </c>
      <c r="C31" s="1"/>
      <c r="D31" s="1"/>
      <c r="E31" s="1"/>
      <c r="F31" s="9">
        <v>17301</v>
      </c>
      <c r="G31" s="15"/>
      <c r="H31" s="9">
        <v>12594</v>
      </c>
    </row>
    <row r="32" spans="1:8" ht="12.75">
      <c r="A32" s="1"/>
      <c r="B32" s="1" t="s">
        <v>66</v>
      </c>
      <c r="C32" s="1"/>
      <c r="D32" s="1"/>
      <c r="E32" s="1"/>
      <c r="F32" s="9">
        <v>2007</v>
      </c>
      <c r="G32" s="15"/>
      <c r="H32" s="9">
        <v>2633</v>
      </c>
    </row>
    <row r="33" spans="1:8" ht="12.75">
      <c r="A33" s="1"/>
      <c r="B33" s="1" t="s">
        <v>61</v>
      </c>
      <c r="C33" s="1"/>
      <c r="D33" s="1"/>
      <c r="E33" s="1"/>
      <c r="F33" s="9">
        <v>3236</v>
      </c>
      <c r="G33" s="15"/>
      <c r="H33" s="9">
        <f>1408+3953</f>
        <v>5361</v>
      </c>
    </row>
    <row r="34" spans="1:8" ht="12.75">
      <c r="A34" s="1"/>
      <c r="B34" s="1"/>
      <c r="C34" s="1"/>
      <c r="D34" s="1"/>
      <c r="E34" s="1"/>
      <c r="F34" s="25">
        <f>SUM(F29:F33)</f>
        <v>162289</v>
      </c>
      <c r="G34" s="15"/>
      <c r="H34" s="25">
        <f>SUM(H29:H33)</f>
        <v>169730</v>
      </c>
    </row>
    <row r="35" spans="1:8" ht="12.75">
      <c r="A35" s="1"/>
      <c r="B35" s="1"/>
      <c r="C35" s="1"/>
      <c r="D35" s="1"/>
      <c r="E35" s="1"/>
      <c r="F35" s="11"/>
      <c r="G35" s="15"/>
      <c r="H35" s="11"/>
    </row>
    <row r="36" spans="1:8" ht="12.75">
      <c r="A36" s="1" t="s">
        <v>67</v>
      </c>
      <c r="B36" s="1"/>
      <c r="C36" s="1"/>
      <c r="D36" s="1"/>
      <c r="E36" s="1"/>
      <c r="F36" s="11">
        <f>+F26-F34</f>
        <v>-66396</v>
      </c>
      <c r="G36" s="15"/>
      <c r="H36" s="11">
        <f>+H26-H34</f>
        <v>-44411</v>
      </c>
    </row>
    <row r="37" spans="1:8" ht="12.75">
      <c r="A37" s="1"/>
      <c r="B37" s="1"/>
      <c r="C37" s="1"/>
      <c r="D37" s="1"/>
      <c r="E37" s="1"/>
      <c r="F37" s="32"/>
      <c r="G37" s="15"/>
      <c r="H37" s="32"/>
    </row>
    <row r="38" spans="1:8" ht="13.5" thickBot="1">
      <c r="A38" s="1"/>
      <c r="B38" s="1"/>
      <c r="C38" s="1"/>
      <c r="D38" s="1"/>
      <c r="E38" s="1"/>
      <c r="F38" s="33">
        <f>+F36+F10+F12+F14+F16</f>
        <v>8129</v>
      </c>
      <c r="G38" s="15"/>
      <c r="H38" s="33">
        <f>+H36+H10+H12+H14+H16</f>
        <v>27673</v>
      </c>
    </row>
    <row r="39" spans="1:9" ht="13.5" thickTop="1">
      <c r="A39" s="1"/>
      <c r="B39" s="1"/>
      <c r="C39" s="1"/>
      <c r="D39" s="1"/>
      <c r="E39" s="1"/>
      <c r="F39" s="11"/>
      <c r="G39" s="15"/>
      <c r="H39" s="11"/>
      <c r="I39" s="6" t="s">
        <v>0</v>
      </c>
    </row>
    <row r="40" spans="1:8" ht="12.75">
      <c r="A40" s="1" t="s">
        <v>68</v>
      </c>
      <c r="B40" s="1"/>
      <c r="C40" s="1"/>
      <c r="D40" s="1"/>
      <c r="E40" s="1"/>
      <c r="F40" s="11"/>
      <c r="G40" s="15"/>
      <c r="H40" s="11"/>
    </row>
    <row r="41" spans="1:8" ht="12.75">
      <c r="A41" s="1" t="s">
        <v>69</v>
      </c>
      <c r="B41" s="1"/>
      <c r="C41" s="1"/>
      <c r="D41" s="1"/>
      <c r="E41" s="1"/>
      <c r="F41" s="24">
        <v>22260</v>
      </c>
      <c r="G41" s="15"/>
      <c r="H41" s="24">
        <v>22260</v>
      </c>
    </row>
    <row r="42" spans="1:8" ht="12.75">
      <c r="A42" s="1" t="s">
        <v>70</v>
      </c>
      <c r="B42" s="1"/>
      <c r="C42" s="1"/>
      <c r="D42" s="1"/>
      <c r="E42" s="1"/>
      <c r="F42" s="9"/>
      <c r="G42" s="15"/>
      <c r="H42" s="9"/>
    </row>
    <row r="43" spans="1:8" ht="12.75">
      <c r="A43" s="1"/>
      <c r="B43" s="1" t="s">
        <v>71</v>
      </c>
      <c r="C43" s="1"/>
      <c r="D43" s="1"/>
      <c r="E43" s="1"/>
      <c r="F43" s="9">
        <v>20100</v>
      </c>
      <c r="G43" s="15"/>
      <c r="H43" s="9">
        <v>20100</v>
      </c>
    </row>
    <row r="44" spans="1:8" ht="12.75">
      <c r="A44" s="1"/>
      <c r="B44" s="1" t="s">
        <v>76</v>
      </c>
      <c r="C44" s="1"/>
      <c r="D44" s="1"/>
      <c r="E44" s="1"/>
      <c r="F44" s="9">
        <v>1700</v>
      </c>
      <c r="G44" s="15"/>
      <c r="H44" s="9">
        <f>1019+15</f>
        <v>1034</v>
      </c>
    </row>
    <row r="45" spans="1:8" ht="12.75">
      <c r="A45" s="1"/>
      <c r="B45" s="1" t="s">
        <v>77</v>
      </c>
      <c r="C45" s="1"/>
      <c r="D45" s="1"/>
      <c r="E45" s="1"/>
      <c r="F45" s="10">
        <v>-42830</v>
      </c>
      <c r="G45" s="15"/>
      <c r="H45" s="10">
        <v>-25454</v>
      </c>
    </row>
    <row r="46" spans="1:8" ht="12.75">
      <c r="A46" s="1"/>
      <c r="B46" s="1"/>
      <c r="C46" s="1"/>
      <c r="D46" s="1"/>
      <c r="E46" s="1"/>
      <c r="F46" s="25">
        <f>SUM(F41:F45)</f>
        <v>1230</v>
      </c>
      <c r="G46" s="15"/>
      <c r="H46" s="25">
        <f>SUM(H41:H45)</f>
        <v>17940</v>
      </c>
    </row>
    <row r="47" spans="1:8" ht="12.75">
      <c r="A47" s="1"/>
      <c r="B47" s="1"/>
      <c r="C47" s="1"/>
      <c r="D47" s="1"/>
      <c r="E47" s="1"/>
      <c r="F47" s="11"/>
      <c r="G47" s="15"/>
      <c r="H47" s="11"/>
    </row>
    <row r="48" spans="1:8" ht="12.75">
      <c r="A48" s="1" t="s">
        <v>72</v>
      </c>
      <c r="B48" s="1"/>
      <c r="C48" s="1"/>
      <c r="D48" s="1"/>
      <c r="E48" s="1"/>
      <c r="F48" s="11">
        <v>2634</v>
      </c>
      <c r="G48" s="15"/>
      <c r="H48" s="11">
        <v>3775</v>
      </c>
    </row>
    <row r="49" spans="1:8" ht="12.75">
      <c r="A49" s="1"/>
      <c r="B49" s="1"/>
      <c r="C49" s="1"/>
      <c r="D49" s="1"/>
      <c r="E49" s="1"/>
      <c r="F49" s="11"/>
      <c r="G49" s="15"/>
      <c r="H49" s="11"/>
    </row>
    <row r="50" spans="1:8" ht="12.75">
      <c r="A50" s="1" t="s">
        <v>73</v>
      </c>
      <c r="B50" s="1"/>
      <c r="C50" s="1"/>
      <c r="D50" s="1"/>
      <c r="E50" s="1"/>
      <c r="F50" s="11">
        <v>4251</v>
      </c>
      <c r="G50" s="15"/>
      <c r="H50" s="11">
        <v>5893</v>
      </c>
    </row>
    <row r="51" spans="1:8" ht="12.75">
      <c r="A51" s="1"/>
      <c r="B51" s="1"/>
      <c r="C51" s="1"/>
      <c r="D51" s="1"/>
      <c r="E51" s="1"/>
      <c r="F51" s="11"/>
      <c r="G51" s="15"/>
      <c r="H51" s="11"/>
    </row>
    <row r="52" spans="1:8" ht="12.75">
      <c r="A52" s="1" t="s">
        <v>84</v>
      </c>
      <c r="B52" s="1"/>
      <c r="C52" s="1"/>
      <c r="D52" s="1"/>
      <c r="E52" s="1"/>
      <c r="F52" s="11">
        <v>14</v>
      </c>
      <c r="G52" s="15"/>
      <c r="H52" s="11">
        <v>65</v>
      </c>
    </row>
    <row r="53" spans="1:8" ht="12.75">
      <c r="A53" s="1"/>
      <c r="B53" s="1"/>
      <c r="C53" s="1"/>
      <c r="D53" s="1"/>
      <c r="E53" s="1"/>
      <c r="F53" s="32"/>
      <c r="G53" s="15"/>
      <c r="H53" s="32"/>
    </row>
    <row r="54" spans="1:8" ht="13.5" thickBot="1">
      <c r="A54" s="1"/>
      <c r="B54" s="1"/>
      <c r="C54" s="1"/>
      <c r="D54" s="1"/>
      <c r="E54" s="1"/>
      <c r="F54" s="33">
        <f>+F46+F48+F50+F52</f>
        <v>8129</v>
      </c>
      <c r="G54" s="15"/>
      <c r="H54" s="33">
        <f>+H46+H48+H50+H52</f>
        <v>27673</v>
      </c>
    </row>
    <row r="55" spans="1:8" ht="13.5" thickTop="1">
      <c r="A55" s="1"/>
      <c r="B55" s="1"/>
      <c r="C55" s="1"/>
      <c r="D55" s="1"/>
      <c r="E55" s="1"/>
      <c r="F55" s="11"/>
      <c r="G55" s="15"/>
      <c r="H55" s="11"/>
    </row>
    <row r="56" spans="1:8" ht="12.75" hidden="1">
      <c r="A56" s="1"/>
      <c r="B56" s="1"/>
      <c r="C56" s="1"/>
      <c r="D56" s="1"/>
      <c r="E56" s="1"/>
      <c r="F56" s="11">
        <f>SUM(F41:F52)</f>
        <v>9359</v>
      </c>
      <c r="G56" s="15"/>
      <c r="H56" s="11" t="s">
        <v>0</v>
      </c>
    </row>
    <row r="57" spans="1:8" ht="13.5" thickBot="1">
      <c r="A57" s="1" t="s">
        <v>74</v>
      </c>
      <c r="B57" s="1"/>
      <c r="C57" s="1"/>
      <c r="D57" s="1"/>
      <c r="E57" s="1"/>
      <c r="F57" s="27">
        <f>(+F46-F16)/22260*100</f>
        <v>-21.761006289308177</v>
      </c>
      <c r="G57" s="26"/>
      <c r="H57" s="27">
        <v>52.4</v>
      </c>
    </row>
    <row r="58" spans="1:8" ht="12.75">
      <c r="A58" s="1"/>
      <c r="B58" s="1"/>
      <c r="C58" s="1"/>
      <c r="D58" s="1"/>
      <c r="E58" s="1"/>
      <c r="F58" s="1"/>
      <c r="G58" s="16"/>
      <c r="H58" s="11"/>
    </row>
    <row r="59" spans="1:8" ht="12.75">
      <c r="A59" s="1"/>
      <c r="B59" s="1"/>
      <c r="C59" s="1"/>
      <c r="D59" s="1"/>
      <c r="E59" s="1"/>
      <c r="F59" s="1"/>
      <c r="G59" s="16"/>
      <c r="H59" s="11"/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6:8" ht="12.75">
      <c r="F88" s="1"/>
      <c r="G88" s="16"/>
      <c r="H88" s="11"/>
    </row>
    <row r="89" spans="6:8" ht="12.75"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6"/>
      <c r="H92" s="11"/>
    </row>
    <row r="93" spans="6:8" ht="12.75">
      <c r="F93" s="1"/>
      <c r="G93" s="1"/>
      <c r="H93" s="11"/>
    </row>
    <row r="94" spans="6:8" ht="12.75">
      <c r="F94" s="1"/>
      <c r="G94" s="1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</sheetData>
  <printOptions/>
  <pageMargins left="0.75" right="0.75" top="0.55" bottom="0.66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30"/>
  <sheetViews>
    <sheetView workbookViewId="0" topLeftCell="A1">
      <selection activeCell="B164" sqref="B164"/>
    </sheetView>
  </sheetViews>
  <sheetFormatPr defaultColWidth="9.140625" defaultRowHeight="12.75"/>
  <cols>
    <col min="1" max="1" width="3.7109375" style="0" customWidth="1"/>
    <col min="2" max="2" width="5.00390625" style="0" customWidth="1"/>
    <col min="6" max="6" width="9.7109375" style="0" customWidth="1"/>
    <col min="8" max="9" width="9.140625" style="0" customWidth="1"/>
    <col min="10" max="10" width="15.57421875" style="0" customWidth="1"/>
  </cols>
  <sheetData>
    <row r="1" spans="1:5" ht="12.75">
      <c r="A1" s="2" t="s">
        <v>10</v>
      </c>
      <c r="B1" s="1"/>
      <c r="C1" s="1"/>
      <c r="D1" s="1"/>
      <c r="E1" s="1"/>
    </row>
    <row r="2" spans="1:72" ht="12.75">
      <c r="A2" s="2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135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88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200</v>
      </c>
      <c r="C10" s="1"/>
      <c r="D10" s="1"/>
      <c r="E10" s="1"/>
      <c r="F10" s="1"/>
      <c r="G10" s="1"/>
      <c r="H10" s="1"/>
      <c r="I10" s="28" t="s">
        <v>7</v>
      </c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2" t="s">
        <v>161</v>
      </c>
      <c r="C11" s="1" t="s">
        <v>201</v>
      </c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/>
      <c r="B12" s="2" t="s">
        <v>202</v>
      </c>
      <c r="C12" s="1" t="s">
        <v>203</v>
      </c>
      <c r="D12" s="1"/>
      <c r="E12" s="1"/>
      <c r="F12" s="1"/>
      <c r="G12" s="1"/>
      <c r="H12" s="1"/>
      <c r="I12" s="11">
        <v>-14</v>
      </c>
      <c r="J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2"/>
      <c r="C13" s="1" t="s">
        <v>204</v>
      </c>
      <c r="D13" s="1"/>
      <c r="E13" s="1"/>
      <c r="F13" s="1"/>
      <c r="G13" s="1"/>
      <c r="H13" s="1"/>
      <c r="I13" s="11">
        <v>-17</v>
      </c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/>
      <c r="B14" s="2"/>
      <c r="C14" s="1" t="s">
        <v>205</v>
      </c>
      <c r="D14" s="1"/>
      <c r="E14" s="1"/>
      <c r="F14" s="1"/>
      <c r="G14" s="1"/>
      <c r="H14" s="1"/>
      <c r="I14" s="11">
        <v>-15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/>
      <c r="B15" s="2"/>
      <c r="C15" s="1"/>
      <c r="D15" s="1"/>
      <c r="E15" s="1"/>
      <c r="F15" s="1"/>
      <c r="G15" s="1"/>
      <c r="H15" s="1"/>
      <c r="I15" s="30">
        <f>SUM(I12:I14)</f>
        <v>-46</v>
      </c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2"/>
      <c r="C16" s="1"/>
      <c r="D16" s="1"/>
      <c r="E16" s="1"/>
      <c r="F16" s="1"/>
      <c r="G16" s="1"/>
      <c r="H16" s="1"/>
      <c r="I16" s="1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2" t="s">
        <v>163</v>
      </c>
      <c r="C17" s="1" t="s">
        <v>209</v>
      </c>
      <c r="D17" s="1"/>
      <c r="E17" s="1"/>
      <c r="F17" s="1"/>
      <c r="G17" s="1"/>
      <c r="H17" s="1"/>
      <c r="I17" s="1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2"/>
      <c r="C18" s="1" t="s">
        <v>206</v>
      </c>
      <c r="D18" s="1"/>
      <c r="E18" s="1"/>
      <c r="F18" s="1"/>
      <c r="G18" s="1"/>
      <c r="H18" s="1"/>
      <c r="I18" s="11">
        <v>100</v>
      </c>
      <c r="J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2"/>
      <c r="C19" s="1" t="s">
        <v>207</v>
      </c>
      <c r="D19" s="1"/>
      <c r="E19" s="1"/>
      <c r="F19" s="1"/>
      <c r="G19" s="1"/>
      <c r="H19" s="1"/>
      <c r="I19" s="11">
        <v>-13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/>
      <c r="C20" s="1"/>
      <c r="D20" s="1"/>
      <c r="E20" s="1"/>
      <c r="F20" s="1"/>
      <c r="G20" s="1"/>
      <c r="H20" s="1"/>
      <c r="I20" s="30">
        <f>SUM(I18:I19)</f>
        <v>87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/>
      <c r="C21" s="1"/>
      <c r="D21" s="1"/>
      <c r="E21" s="1"/>
      <c r="F21" s="1"/>
      <c r="G21" s="1"/>
      <c r="H21" s="1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2" t="s">
        <v>208</v>
      </c>
      <c r="C22" s="1" t="s">
        <v>212</v>
      </c>
      <c r="D22" s="1"/>
      <c r="E22" s="1"/>
      <c r="F22" s="1"/>
      <c r="G22" s="1"/>
      <c r="H22" s="1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/>
      <c r="C23" s="1" t="s">
        <v>210</v>
      </c>
      <c r="D23" s="1"/>
      <c r="E23" s="1"/>
      <c r="F23" s="1"/>
      <c r="G23" s="1"/>
      <c r="H23" s="1"/>
      <c r="I23" s="15">
        <v>-1315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/>
      <c r="C24" s="1" t="s">
        <v>211</v>
      </c>
      <c r="D24" s="1"/>
      <c r="E24" s="1"/>
      <c r="F24" s="1"/>
      <c r="G24" s="1"/>
      <c r="H24" s="1"/>
      <c r="I24" s="15">
        <v>-2608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1"/>
      <c r="C25" s="1"/>
      <c r="D25" s="1"/>
      <c r="E25" s="1"/>
      <c r="F25" s="1"/>
      <c r="G25" s="1"/>
      <c r="H25" s="1"/>
      <c r="I25" s="30">
        <f>SUM(I23:I24)</f>
        <v>-3923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/>
      <c r="C26" s="1"/>
      <c r="D26" s="1"/>
      <c r="E26" s="1"/>
      <c r="F26" s="1"/>
      <c r="G26" s="1"/>
      <c r="H26" s="1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214</v>
      </c>
      <c r="C27" s="1" t="s">
        <v>215</v>
      </c>
      <c r="D27" s="1"/>
      <c r="E27" s="1"/>
      <c r="F27" s="1"/>
      <c r="G27" s="1"/>
      <c r="H27" s="1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 t="s">
        <v>216</v>
      </c>
      <c r="D28" s="1"/>
      <c r="E28" s="1"/>
      <c r="F28" s="1"/>
      <c r="G28" s="1"/>
      <c r="H28" s="1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1"/>
      <c r="C29" s="1" t="s">
        <v>217</v>
      </c>
      <c r="D29" s="1"/>
      <c r="E29" s="1"/>
      <c r="F29" s="1"/>
      <c r="G29" s="1"/>
      <c r="H29" s="1"/>
      <c r="I29" s="15">
        <v>-42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/>
      <c r="C30" s="1"/>
      <c r="D30" s="1"/>
      <c r="E30" s="1"/>
      <c r="F30" s="1"/>
      <c r="G30" s="1"/>
      <c r="H30" s="1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3.5" thickBot="1">
      <c r="A31" s="1"/>
      <c r="B31" s="1"/>
      <c r="C31" s="1" t="s">
        <v>213</v>
      </c>
      <c r="D31" s="1"/>
      <c r="E31" s="1"/>
      <c r="F31" s="1"/>
      <c r="G31" s="1"/>
      <c r="H31" s="1"/>
      <c r="I31" s="36">
        <f>+I15+I20+I25+I29</f>
        <v>-3924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3.5" thickTop="1">
      <c r="A32" s="1"/>
      <c r="B32" s="1"/>
      <c r="C32" s="1"/>
      <c r="D32" s="1"/>
      <c r="E32" s="1"/>
      <c r="F32" s="1"/>
      <c r="G32" s="1"/>
      <c r="H32" s="1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>
        <v>3</v>
      </c>
      <c r="B34" s="2" t="s">
        <v>89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 t="s">
        <v>90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>
        <v>4</v>
      </c>
      <c r="B37" s="2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 t="s">
        <v>91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 t="s">
        <v>144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1" t="s">
        <v>145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>
        <v>5</v>
      </c>
      <c r="B42" s="2" t="s">
        <v>92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 t="s">
        <v>93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>
        <v>6</v>
      </c>
      <c r="B45" s="2" t="s">
        <v>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>
        <v>7</v>
      </c>
      <c r="B48" s="2" t="s">
        <v>96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 t="s">
        <v>97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98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>
        <v>8</v>
      </c>
      <c r="B52" s="2" t="s">
        <v>99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 t="s">
        <v>146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192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191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194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 t="s">
        <v>193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 t="s">
        <v>196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 t="s">
        <v>195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 t="s">
        <v>218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219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 t="s">
        <v>220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199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 t="s">
        <v>197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198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>
        <v>9</v>
      </c>
      <c r="B67" s="2" t="s">
        <v>100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 t="s">
        <v>147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>
        <v>10</v>
      </c>
      <c r="B70" s="2" t="s">
        <v>101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 t="s">
        <v>131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>
        <v>11</v>
      </c>
      <c r="B73" s="2" t="s">
        <v>102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1" t="s">
        <v>132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35" t="s">
        <v>188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>
        <v>12</v>
      </c>
      <c r="B77" s="2" t="s">
        <v>109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148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/>
      <c r="C79" s="1"/>
      <c r="D79" s="28" t="s">
        <v>103</v>
      </c>
      <c r="E79" s="28" t="s">
        <v>104</v>
      </c>
      <c r="F79" s="28" t="s">
        <v>105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D80" s="28" t="s">
        <v>7</v>
      </c>
      <c r="E80" s="28" t="s">
        <v>7</v>
      </c>
      <c r="F80" s="28" t="s">
        <v>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1" t="s">
        <v>106</v>
      </c>
      <c r="C81" s="1"/>
      <c r="D81" s="11">
        <v>15769</v>
      </c>
      <c r="E81" s="11">
        <v>0</v>
      </c>
      <c r="F81" s="11">
        <f>+D81+E81</f>
        <v>15769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107</v>
      </c>
      <c r="C82" s="1"/>
      <c r="D82" s="11">
        <f>+D83-D81</f>
        <v>114882</v>
      </c>
      <c r="E82" s="11">
        <v>4251</v>
      </c>
      <c r="F82" s="11">
        <f>+D82+E82</f>
        <v>119133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105</v>
      </c>
      <c r="C83" s="1"/>
      <c r="D83" s="30">
        <v>130651</v>
      </c>
      <c r="E83" s="30">
        <f>+E81+E82</f>
        <v>4251</v>
      </c>
      <c r="F83" s="30">
        <f>+F81+F82</f>
        <v>134902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>
        <v>13</v>
      </c>
      <c r="B85" s="2" t="s">
        <v>108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1" t="s">
        <v>149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 t="s">
        <v>150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1" t="s">
        <v>178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>
        <v>14</v>
      </c>
      <c r="B90" s="2" t="s">
        <v>110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111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>
        <v>15</v>
      </c>
      <c r="B93" s="2" t="s">
        <v>128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 t="s">
        <v>151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136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179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 t="s">
        <v>180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 t="s">
        <v>137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181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 t="s">
        <v>138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 t="s">
        <v>182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>
        <v>16</v>
      </c>
      <c r="B103" s="2" t="s">
        <v>112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 t="s">
        <v>183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/>
      <c r="C105" s="1"/>
      <c r="D105" s="1"/>
      <c r="F105" s="29"/>
      <c r="G105" s="28" t="s">
        <v>116</v>
      </c>
      <c r="H105" s="28" t="s">
        <v>105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/>
      <c r="C106" s="1"/>
      <c r="D106" s="1"/>
      <c r="F106" s="29"/>
      <c r="G106" s="28" t="s">
        <v>117</v>
      </c>
      <c r="H106" s="28" t="s">
        <v>114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/>
      <c r="B107" s="1"/>
      <c r="C107" s="1"/>
      <c r="D107" s="1"/>
      <c r="F107" s="28" t="s">
        <v>12</v>
      </c>
      <c r="G107" s="28" t="s">
        <v>113</v>
      </c>
      <c r="H107" s="28" t="s">
        <v>115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2.75">
      <c r="A108" s="1"/>
      <c r="B108" s="1"/>
      <c r="C108" s="1"/>
      <c r="D108" s="1"/>
      <c r="F108" s="28" t="s">
        <v>7</v>
      </c>
      <c r="G108" s="28" t="s">
        <v>7</v>
      </c>
      <c r="H108" s="28" t="s">
        <v>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 t="s">
        <v>133</v>
      </c>
      <c r="C109" s="1"/>
      <c r="D109" s="1"/>
      <c r="F109" s="11">
        <v>1132</v>
      </c>
      <c r="G109" s="11">
        <v>-1893</v>
      </c>
      <c r="H109" s="11">
        <v>51439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/>
      <c r="B110" s="1" t="s">
        <v>118</v>
      </c>
      <c r="C110" s="1"/>
      <c r="D110" s="1"/>
      <c r="F110" s="12">
        <f>+F111-F109</f>
        <v>62652</v>
      </c>
      <c r="G110" s="12">
        <f>+G111-G109</f>
        <v>-16918</v>
      </c>
      <c r="H110" s="12">
        <v>118979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3.5" thickBot="1">
      <c r="A111" s="1"/>
      <c r="B111" s="1" t="s">
        <v>105</v>
      </c>
      <c r="C111" s="1"/>
      <c r="D111" s="1"/>
      <c r="F111" s="31">
        <v>63784</v>
      </c>
      <c r="G111" s="31">
        <v>-18811</v>
      </c>
      <c r="H111" s="31">
        <f>SUM(H109:H110)</f>
        <v>170418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/>
      <c r="B113" s="1" t="s">
        <v>129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1" t="s">
        <v>130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>
        <v>17</v>
      </c>
      <c r="B116" s="2" t="s">
        <v>119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2" t="s">
        <v>120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2"/>
      <c r="C118" s="1"/>
      <c r="D118" s="1"/>
      <c r="E118" s="1"/>
      <c r="F118" s="1"/>
      <c r="G118" s="28" t="s">
        <v>1</v>
      </c>
      <c r="H118" s="28" t="s">
        <v>153</v>
      </c>
      <c r="I118" s="1"/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2"/>
      <c r="C119" s="1"/>
      <c r="D119" s="1"/>
      <c r="E119" s="1"/>
      <c r="F119" s="1"/>
      <c r="G119" s="28" t="s">
        <v>152</v>
      </c>
      <c r="H119" s="28" t="s">
        <v>3</v>
      </c>
      <c r="I119" s="1" t="s">
        <v>156</v>
      </c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2"/>
      <c r="C120" s="1"/>
      <c r="D120" s="1"/>
      <c r="E120" s="1"/>
      <c r="F120" s="1"/>
      <c r="G120" s="28" t="s">
        <v>3</v>
      </c>
      <c r="H120" s="28" t="s">
        <v>154</v>
      </c>
      <c r="I120" s="1" t="s">
        <v>157</v>
      </c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2"/>
      <c r="C121" s="1"/>
      <c r="D121" s="1"/>
      <c r="E121" s="1"/>
      <c r="F121" s="1"/>
      <c r="G121" s="28" t="s">
        <v>141</v>
      </c>
      <c r="H121" s="28" t="s">
        <v>6</v>
      </c>
      <c r="I121" s="1"/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2"/>
      <c r="C122" s="1"/>
      <c r="D122" s="1"/>
      <c r="E122" s="1"/>
      <c r="F122" s="1"/>
      <c r="G122" s="28" t="s">
        <v>7</v>
      </c>
      <c r="H122" s="28" t="s">
        <v>7</v>
      </c>
      <c r="I122" s="28" t="s">
        <v>7</v>
      </c>
      <c r="J122" s="28" t="s">
        <v>159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2"/>
      <c r="C123" s="1"/>
      <c r="D123" s="1"/>
      <c r="E123" s="1"/>
      <c r="F123" s="1"/>
      <c r="G123" s="1"/>
      <c r="H123" s="1"/>
      <c r="I123" s="1"/>
      <c r="J123" s="2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2" t="s">
        <v>155</v>
      </c>
      <c r="C124" s="1"/>
      <c r="D124" s="1"/>
      <c r="E124" s="1"/>
      <c r="F124" s="1"/>
      <c r="G124" s="11">
        <v>-7846</v>
      </c>
      <c r="H124" s="11">
        <v>-2943</v>
      </c>
      <c r="I124" s="34">
        <f>-+G124+H124</f>
        <v>4903</v>
      </c>
      <c r="J124" s="28" t="s">
        <v>158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 t="s">
        <v>160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 t="s">
        <v>162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 t="s">
        <v>184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164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185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 t="s">
        <v>186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>
        <v>18</v>
      </c>
      <c r="B133" s="2" t="s">
        <v>121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 t="s">
        <v>189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 t="s">
        <v>190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 t="s">
        <v>165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 t="s">
        <v>166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1" t="s">
        <v>221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167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 t="s">
        <v>168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 t="s">
        <v>169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 t="s">
        <v>170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 t="s">
        <v>171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>
        <v>19</v>
      </c>
      <c r="B145" s="2" t="s">
        <v>122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 t="s">
        <v>172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 t="s">
        <v>173</v>
      </c>
      <c r="C147" s="1"/>
      <c r="D147" s="1"/>
      <c r="E147" s="1"/>
      <c r="F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 t="s">
        <v>174</v>
      </c>
      <c r="C148" s="1"/>
      <c r="D148" s="1"/>
      <c r="E148" s="1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 t="s">
        <v>175</v>
      </c>
      <c r="C149" s="1"/>
      <c r="D149" s="1"/>
      <c r="E149" s="1"/>
      <c r="F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 t="s">
        <v>176</v>
      </c>
      <c r="C150" s="1"/>
      <c r="D150" s="1"/>
      <c r="E150" s="1"/>
      <c r="F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 t="s">
        <v>187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>
        <v>20</v>
      </c>
      <c r="B153" s="2" t="s">
        <v>123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 t="s">
        <v>124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>
        <v>21</v>
      </c>
      <c r="B156" s="2" t="s">
        <v>125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 t="s">
        <v>177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>
        <v>22</v>
      </c>
      <c r="B159" s="2" t="s">
        <v>126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 t="s">
        <v>127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 t="s">
        <v>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</sheetData>
  <printOptions/>
  <pageMargins left="0.28" right="0.24" top="0.7" bottom="0.39" header="0.37" footer="0.3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2000-02-29T13:18:45Z</cp:lastPrinted>
  <dcterms:created xsi:type="dcterms:W3CDTF">1999-11-25T03:32:38Z</dcterms:created>
  <dcterms:modified xsi:type="dcterms:W3CDTF">2000-02-29T13:19:36Z</dcterms:modified>
  <cp:category/>
  <cp:version/>
  <cp:contentType/>
  <cp:contentStatus/>
</cp:coreProperties>
</file>