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PL" sheetId="1" r:id="rId1"/>
    <sheet name="BS" sheetId="2" r:id="rId2"/>
    <sheet name="CF" sheetId="3" r:id="rId3"/>
    <sheet name="Equity" sheetId="4" r:id="rId4"/>
    <sheet name="Part 2" sheetId="5" r:id="rId5"/>
  </sheets>
  <definedNames>
    <definedName name="_xlnm.Print_Area" localSheetId="1">'BS'!$A$1:$H$57</definedName>
  </definedNames>
  <calcPr fullCalcOnLoad="1"/>
</workbook>
</file>

<file path=xl/sharedStrings.xml><?xml version="1.0" encoding="utf-8"?>
<sst xmlns="http://schemas.openxmlformats.org/spreadsheetml/2006/main" count="178" uniqueCount="115">
  <si>
    <t>(The Condensed Consolidated Cash Flow Statements should be read in conjunction with the</t>
  </si>
  <si>
    <t>INDIVIDUAL QUARTER</t>
  </si>
  <si>
    <t>CUMMULATIVE QUARTER</t>
  </si>
  <si>
    <t>YEAR</t>
  </si>
  <si>
    <t>CORRESPONDING</t>
  </si>
  <si>
    <t>PERIOD</t>
  </si>
  <si>
    <t>Finance income</t>
  </si>
  <si>
    <t>Share of associates result</t>
  </si>
  <si>
    <t>Minority interests</t>
  </si>
  <si>
    <t>Operating expenses</t>
  </si>
  <si>
    <t>(The Condensed Consolidated Income Statements should be read in conjunction with the</t>
  </si>
  <si>
    <t xml:space="preserve">   Term loans</t>
  </si>
  <si>
    <t xml:space="preserve">   Bank borrowings</t>
  </si>
  <si>
    <t>(The Condensed Consolidated Balance Sheets should be read in conjunction with the</t>
  </si>
  <si>
    <t xml:space="preserve">Irredeemable convertible unsecured loan stocks </t>
  </si>
  <si>
    <t>Adjustment for non-cash flow items</t>
  </si>
  <si>
    <t>Other cash used (tax payment etc) in operation</t>
  </si>
  <si>
    <t>Cash and cash equivalents at beginning of year</t>
  </si>
  <si>
    <t>Cash and cash equivalents at end of year</t>
  </si>
  <si>
    <t>Non distributable</t>
  </si>
  <si>
    <t>reserves</t>
  </si>
  <si>
    <t>Distributable</t>
  </si>
  <si>
    <t>Retained Profits</t>
  </si>
  <si>
    <t>Cumulative Quarter</t>
  </si>
  <si>
    <t>Profit/(Loss) after tax and minority</t>
  </si>
  <si>
    <t>Basic earning/(loss) per share(sen)</t>
  </si>
  <si>
    <t>KUMPULAN JETSON BERHAD</t>
  </si>
  <si>
    <t xml:space="preserve">CURRENT </t>
  </si>
  <si>
    <t>QUARTER</t>
  </si>
  <si>
    <t>RM'000</t>
  </si>
  <si>
    <t>TODATE</t>
  </si>
  <si>
    <t>Revenue</t>
  </si>
  <si>
    <t>Other operating  income</t>
  </si>
  <si>
    <t>Finance costs</t>
  </si>
  <si>
    <t>Taxation</t>
  </si>
  <si>
    <t>Property, plant and equipment</t>
  </si>
  <si>
    <t>Intangible assets</t>
  </si>
  <si>
    <t>Sinking fund</t>
  </si>
  <si>
    <t>Current Assets</t>
  </si>
  <si>
    <t>Shareholders' Funds</t>
  </si>
  <si>
    <t>Reserves</t>
  </si>
  <si>
    <t xml:space="preserve">Net tangible assets per share (RM) </t>
  </si>
  <si>
    <t>As at</t>
  </si>
  <si>
    <t xml:space="preserve">As at </t>
  </si>
  <si>
    <t xml:space="preserve">   Inventories</t>
  </si>
  <si>
    <t xml:space="preserve">   Trade and other receivables</t>
  </si>
  <si>
    <t xml:space="preserve">   Cash and cash equivalent</t>
  </si>
  <si>
    <t xml:space="preserve">   Trade and other payables</t>
  </si>
  <si>
    <t>Operating profit before changes in working capital</t>
  </si>
  <si>
    <t>Changes in working capital</t>
  </si>
  <si>
    <t>Investing activities</t>
  </si>
  <si>
    <t>Financing activities</t>
  </si>
  <si>
    <t>Net change in cash and cash equivalent</t>
  </si>
  <si>
    <t>Capital</t>
  </si>
  <si>
    <t>Share</t>
  </si>
  <si>
    <t>Total</t>
  </si>
  <si>
    <t>Movements during the period</t>
  </si>
  <si>
    <t>(cumulative)</t>
  </si>
  <si>
    <t>Balance at end of period</t>
  </si>
  <si>
    <t>Balance at beginning of year</t>
  </si>
  <si>
    <t>(The Condensed Consolidated Statement of Changes in Equity should be read in conjunction with the</t>
  </si>
  <si>
    <t>PART A2 : SUMMARY OF KEY FINANCIAL INFORMATION</t>
  </si>
  <si>
    <t>Individual Quarter</t>
  </si>
  <si>
    <t>Cumulative quarter</t>
  </si>
  <si>
    <t>Current Year</t>
  </si>
  <si>
    <t>Preceding Year</t>
  </si>
  <si>
    <t>Quarter</t>
  </si>
  <si>
    <t>Corresponding Quarter</t>
  </si>
  <si>
    <t>to date</t>
  </si>
  <si>
    <t>Corresponding Period</t>
  </si>
  <si>
    <t>interest</t>
  </si>
  <si>
    <t>Dividend per share(sen)</t>
  </si>
  <si>
    <t>AS AT END OF CURRENT QUARTER</t>
  </si>
  <si>
    <t>Net tangible assets per share(RM)</t>
  </si>
  <si>
    <t>Part A3 : ADDITIONAL INFORMATION</t>
  </si>
  <si>
    <t>Gross interest income</t>
  </si>
  <si>
    <t>Gross interest expense</t>
  </si>
  <si>
    <t>Profit/(Loss) before tax</t>
  </si>
  <si>
    <t>Profit/(Loss) after tax</t>
  </si>
  <si>
    <t>Net profit/(loss) for the period</t>
  </si>
  <si>
    <t>Profit from operations</t>
  </si>
  <si>
    <t>E/(L)PS - Basis (sen)</t>
  </si>
  <si>
    <t xml:space="preserve">            - Diluted (sen)</t>
  </si>
  <si>
    <t>31.12.2004</t>
  </si>
  <si>
    <t>Land held for property development</t>
  </si>
  <si>
    <t>Annual Financial Statements for the year ended 31st December 2004)</t>
  </si>
  <si>
    <t>(Unaudited)</t>
  </si>
  <si>
    <t>(Audited)</t>
  </si>
  <si>
    <t>Investment in associates</t>
  </si>
  <si>
    <t>Other investment</t>
  </si>
  <si>
    <t>Goodwill</t>
  </si>
  <si>
    <t xml:space="preserve">   Tax recoverable</t>
  </si>
  <si>
    <t>Current Liabilities</t>
  </si>
  <si>
    <t xml:space="preserve">   Tax payable</t>
  </si>
  <si>
    <t>Net Current Assets</t>
  </si>
  <si>
    <t>Share capital</t>
  </si>
  <si>
    <t>Financed by:</t>
  </si>
  <si>
    <t xml:space="preserve">   Hire purchase payables</t>
  </si>
  <si>
    <t xml:space="preserve">   Deferred tax liabilities</t>
  </si>
  <si>
    <t>Non-current Liabilities</t>
  </si>
  <si>
    <t>ICULS</t>
  </si>
  <si>
    <t>AS AT PRECEDING FINANCIAL YEAR END</t>
  </si>
  <si>
    <t>Unaudited Condensed Consolidated Income Statements for the quarter ended 30.06.2005</t>
  </si>
  <si>
    <t>Unaudited Condensed Consolidated Balance Sheet as at 30.06.2005</t>
  </si>
  <si>
    <t>30.06.2005</t>
  </si>
  <si>
    <t>Unaudited Condensed Consolidated Cash Flow Statements for the quarter ended 30.06.2005</t>
  </si>
  <si>
    <t xml:space="preserve">6 months ended </t>
  </si>
  <si>
    <t>30.06.2004</t>
  </si>
  <si>
    <t>Unaudited Condensed Consolidated Statements of Changes in Equity for the quarter ended 30.06.2005</t>
  </si>
  <si>
    <t>ended 30.06.2005</t>
  </si>
  <si>
    <t>ended 30.06.2004</t>
  </si>
  <si>
    <t xml:space="preserve">6 months quarter </t>
  </si>
  <si>
    <t xml:space="preserve">Summary of key Financial Information for the financial quarter ended 30.06.2005 </t>
  </si>
  <si>
    <t>N/A</t>
  </si>
  <si>
    <t>PRECEDING YEAR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</si>
</sst>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d/mm/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66" fontId="1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Alignment="1">
      <alignment horizontal="center"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0" xfId="15" applyNumberFormat="1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ill="1" applyBorder="1" applyAlignment="1">
      <alignment/>
    </xf>
    <xf numFmtId="166" fontId="0" fillId="0" borderId="4" xfId="15" applyNumberFormat="1" applyBorder="1" applyAlignment="1">
      <alignment/>
    </xf>
    <xf numFmtId="166" fontId="0" fillId="0" borderId="0" xfId="15" applyNumberFormat="1" applyFill="1" applyAlignment="1">
      <alignment/>
    </xf>
    <xf numFmtId="166" fontId="0" fillId="0" borderId="3" xfId="15" applyNumberFormat="1" applyFill="1" applyBorder="1" applyAlignment="1">
      <alignment/>
    </xf>
    <xf numFmtId="166" fontId="0" fillId="0" borderId="0" xfId="15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6" fontId="0" fillId="0" borderId="8" xfId="15" applyNumberFormat="1" applyBorder="1" applyAlignment="1">
      <alignment/>
    </xf>
    <xf numFmtId="43" fontId="0" fillId="0" borderId="8" xfId="15" applyNumberFormat="1" applyBorder="1" applyAlignment="1">
      <alignment/>
    </xf>
    <xf numFmtId="0" fontId="0" fillId="0" borderId="9" xfId="0" applyBorder="1" applyAlignment="1">
      <alignment/>
    </xf>
    <xf numFmtId="166" fontId="0" fillId="0" borderId="9" xfId="15" applyNumberFormat="1" applyBorder="1" applyAlignment="1">
      <alignment/>
    </xf>
    <xf numFmtId="43" fontId="0" fillId="0" borderId="1" xfId="15" applyNumberFormat="1" applyBorder="1" applyAlignment="1">
      <alignment/>
    </xf>
    <xf numFmtId="43" fontId="0" fillId="0" borderId="10" xfId="15" applyNumberFormat="1" applyBorder="1" applyAlignment="1">
      <alignment/>
    </xf>
    <xf numFmtId="167" fontId="0" fillId="0" borderId="0" xfId="15" applyNumberFormat="1" applyAlignment="1">
      <alignment/>
    </xf>
    <xf numFmtId="164" fontId="2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4" fillId="0" borderId="0" xfId="15" applyNumberFormat="1" applyFont="1" applyAlignment="1">
      <alignment/>
    </xf>
    <xf numFmtId="166" fontId="0" fillId="0" borderId="0" xfId="15" applyNumberFormat="1" applyFont="1" applyFill="1" applyAlignment="1">
      <alignment/>
    </xf>
    <xf numFmtId="43" fontId="0" fillId="0" borderId="11" xfId="15" applyFill="1" applyBorder="1" applyAlignment="1">
      <alignment/>
    </xf>
    <xf numFmtId="43" fontId="0" fillId="0" borderId="11" xfId="15" applyBorder="1" applyAlignment="1">
      <alignment/>
    </xf>
    <xf numFmtId="43" fontId="0" fillId="0" borderId="12" xfId="15" applyFont="1" applyBorder="1" applyAlignment="1">
      <alignment horizontal="right"/>
    </xf>
    <xf numFmtId="43" fontId="0" fillId="0" borderId="11" xfId="15" applyNumberFormat="1" applyBorder="1" applyAlignment="1">
      <alignment/>
    </xf>
    <xf numFmtId="166" fontId="0" fillId="0" borderId="12" xfId="15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6" xfId="15" applyNumberFormat="1" applyBorder="1" applyAlignment="1">
      <alignment horizontal="center"/>
    </xf>
    <xf numFmtId="166" fontId="0" fillId="0" borderId="6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G11" sqref="G11"/>
    </sheetView>
  </sheetViews>
  <sheetFormatPr defaultColWidth="9.140625" defaultRowHeight="12.75"/>
  <cols>
    <col min="4" max="4" width="5.00390625" style="0" customWidth="1"/>
    <col min="5" max="5" width="10.7109375" style="0" customWidth="1"/>
    <col min="6" max="6" width="14.28125" style="0" customWidth="1"/>
    <col min="7" max="7" width="10.7109375" style="0" customWidth="1"/>
    <col min="8" max="8" width="14.28125" style="0" customWidth="1"/>
  </cols>
  <sheetData>
    <row r="1" ht="12.75">
      <c r="A1" s="1" t="s">
        <v>26</v>
      </c>
    </row>
    <row r="2" ht="12.75">
      <c r="A2" s="1"/>
    </row>
    <row r="3" ht="12.75">
      <c r="A3" s="1" t="s">
        <v>102</v>
      </c>
    </row>
    <row r="4" ht="12.75">
      <c r="A4" s="1"/>
    </row>
    <row r="5" ht="12.75">
      <c r="A5" s="1"/>
    </row>
    <row r="6" spans="1:8" ht="12.75">
      <c r="A6" s="1"/>
      <c r="E6" s="2"/>
      <c r="F6" s="2"/>
      <c r="G6" s="2"/>
      <c r="H6" s="2"/>
    </row>
    <row r="7" spans="1:8" ht="12.75">
      <c r="A7" s="1"/>
      <c r="E7" s="39" t="s">
        <v>1</v>
      </c>
      <c r="F7" s="39"/>
      <c r="G7" s="39" t="s">
        <v>2</v>
      </c>
      <c r="H7" s="39"/>
    </row>
    <row r="8" spans="5:8" ht="12.75">
      <c r="E8" s="2" t="s">
        <v>27</v>
      </c>
      <c r="F8" s="2" t="s">
        <v>114</v>
      </c>
      <c r="G8" s="2" t="s">
        <v>27</v>
      </c>
      <c r="H8" s="2" t="s">
        <v>114</v>
      </c>
    </row>
    <row r="9" spans="5:8" ht="12.75">
      <c r="E9" s="2" t="s">
        <v>3</v>
      </c>
      <c r="F9" s="2" t="s">
        <v>4</v>
      </c>
      <c r="G9" s="2" t="s">
        <v>3</v>
      </c>
      <c r="H9" s="2" t="s">
        <v>4</v>
      </c>
    </row>
    <row r="10" spans="5:8" ht="12.75">
      <c r="E10" s="2" t="s">
        <v>28</v>
      </c>
      <c r="F10" s="2" t="s">
        <v>28</v>
      </c>
      <c r="G10" s="2" t="s">
        <v>30</v>
      </c>
      <c r="H10" s="2" t="s">
        <v>5</v>
      </c>
    </row>
    <row r="11" spans="5:8" ht="12.75">
      <c r="E11" s="30" t="s">
        <v>104</v>
      </c>
      <c r="F11" s="30" t="s">
        <v>107</v>
      </c>
      <c r="G11" s="30" t="str">
        <f>E11</f>
        <v>30.06.2005</v>
      </c>
      <c r="H11" s="30" t="str">
        <f>F11</f>
        <v>30.06.2004</v>
      </c>
    </row>
    <row r="12" spans="5:8" ht="12.75">
      <c r="E12" s="2" t="s">
        <v>29</v>
      </c>
      <c r="F12" s="2" t="s">
        <v>29</v>
      </c>
      <c r="G12" s="2" t="s">
        <v>29</v>
      </c>
      <c r="H12" s="2" t="s">
        <v>29</v>
      </c>
    </row>
    <row r="14" spans="1:8" ht="12.75">
      <c r="A14" t="s">
        <v>31</v>
      </c>
      <c r="E14" s="6">
        <v>41016</v>
      </c>
      <c r="F14" s="6">
        <v>39404</v>
      </c>
      <c r="G14" s="6">
        <v>83847</v>
      </c>
      <c r="H14" s="6">
        <v>76833</v>
      </c>
    </row>
    <row r="15" spans="5:8" ht="12.75">
      <c r="E15" s="6"/>
      <c r="F15" s="6"/>
      <c r="G15" s="6"/>
      <c r="H15" s="6"/>
    </row>
    <row r="16" spans="1:8" ht="12.75">
      <c r="A16" t="s">
        <v>9</v>
      </c>
      <c r="E16" s="6">
        <v>-40763</v>
      </c>
      <c r="F16" s="6">
        <v>-39418</v>
      </c>
      <c r="G16" s="6">
        <f>-70458-10976-242-153</f>
        <v>-81829</v>
      </c>
      <c r="H16" s="6">
        <v>-77194</v>
      </c>
    </row>
    <row r="17" spans="5:8" ht="12.75">
      <c r="E17" s="6"/>
      <c r="F17" s="6"/>
      <c r="G17" s="6"/>
      <c r="H17" s="6"/>
    </row>
    <row r="18" spans="1:8" ht="12.75">
      <c r="A18" t="s">
        <v>32</v>
      </c>
      <c r="E18" s="9">
        <v>413</v>
      </c>
      <c r="F18" s="9">
        <v>148</v>
      </c>
      <c r="G18" s="9">
        <v>580</v>
      </c>
      <c r="H18" s="9">
        <v>224</v>
      </c>
    </row>
    <row r="19" spans="5:8" ht="12.75">
      <c r="E19" s="6"/>
      <c r="F19" s="6"/>
      <c r="G19" s="6"/>
      <c r="H19" s="6"/>
    </row>
    <row r="20" spans="1:8" ht="12.75">
      <c r="A20" t="s">
        <v>80</v>
      </c>
      <c r="E20" s="11">
        <f>SUM(E14:E18)</f>
        <v>666</v>
      </c>
      <c r="F20" s="11">
        <f>SUM(F14:F18)</f>
        <v>134</v>
      </c>
      <c r="G20" s="11">
        <f>SUM(G14:G18)</f>
        <v>2598</v>
      </c>
      <c r="H20" s="11">
        <f>SUM(H14:H18)</f>
        <v>-137</v>
      </c>
    </row>
    <row r="21" spans="5:8" ht="12.75">
      <c r="E21" s="6"/>
      <c r="F21" s="6"/>
      <c r="G21" s="6"/>
      <c r="H21" s="6"/>
    </row>
    <row r="22" spans="1:8" ht="12.75">
      <c r="A22" t="s">
        <v>33</v>
      </c>
      <c r="E22" s="6">
        <v>-1349</v>
      </c>
      <c r="F22" s="6">
        <v>-1146</v>
      </c>
      <c r="G22" s="6">
        <v>-2382</v>
      </c>
      <c r="H22" s="6">
        <v>-2273</v>
      </c>
    </row>
    <row r="23" spans="5:8" ht="12.75">
      <c r="E23" s="6"/>
      <c r="F23" s="6"/>
      <c r="G23" s="6"/>
      <c r="H23" s="6"/>
    </row>
    <row r="24" spans="1:8" ht="12.75">
      <c r="A24" t="s">
        <v>6</v>
      </c>
      <c r="E24" s="6">
        <v>250</v>
      </c>
      <c r="F24" s="6">
        <v>15</v>
      </c>
      <c r="G24" s="6">
        <v>310</v>
      </c>
      <c r="H24" s="6">
        <v>43</v>
      </c>
    </row>
    <row r="25" spans="5:8" ht="12.75">
      <c r="E25" s="6"/>
      <c r="F25" s="6"/>
      <c r="G25" s="6"/>
      <c r="H25" s="6"/>
    </row>
    <row r="26" spans="1:8" ht="12.75">
      <c r="A26" t="s">
        <v>7</v>
      </c>
      <c r="E26" s="9">
        <v>558</v>
      </c>
      <c r="F26" s="9">
        <v>-1766</v>
      </c>
      <c r="G26" s="9">
        <v>41</v>
      </c>
      <c r="H26" s="9">
        <v>-3186</v>
      </c>
    </row>
    <row r="27" spans="5:8" ht="12.75">
      <c r="E27" s="6"/>
      <c r="F27" s="6"/>
      <c r="G27" s="6"/>
      <c r="H27" s="6"/>
    </row>
    <row r="28" spans="1:8" ht="12.75">
      <c r="A28" t="s">
        <v>77</v>
      </c>
      <c r="E28" s="11">
        <f>SUM(E20:E26)</f>
        <v>125</v>
      </c>
      <c r="F28" s="11">
        <f>SUM(F20:F26)</f>
        <v>-2763</v>
      </c>
      <c r="G28" s="11">
        <f>SUM(G20:G26)</f>
        <v>567</v>
      </c>
      <c r="H28" s="11">
        <f>SUM(H20:H26)</f>
        <v>-5553</v>
      </c>
    </row>
    <row r="29" spans="5:8" ht="12.75">
      <c r="E29" s="6"/>
      <c r="F29" s="6"/>
      <c r="G29" s="6"/>
      <c r="H29" s="6"/>
    </row>
    <row r="30" spans="1:8" ht="12.75">
      <c r="A30" t="s">
        <v>34</v>
      </c>
      <c r="E30" s="9">
        <v>-393</v>
      </c>
      <c r="F30" s="9">
        <v>-247</v>
      </c>
      <c r="G30" s="9">
        <v>-558</v>
      </c>
      <c r="H30" s="9">
        <v>-537</v>
      </c>
    </row>
    <row r="31" spans="5:8" ht="12.75">
      <c r="E31" s="6"/>
      <c r="F31" s="6"/>
      <c r="G31" s="6"/>
      <c r="H31" s="6"/>
    </row>
    <row r="32" spans="1:8" ht="12.75">
      <c r="A32" t="s">
        <v>78</v>
      </c>
      <c r="E32" s="6">
        <f>SUM(E28:E30)</f>
        <v>-268</v>
      </c>
      <c r="F32" s="6">
        <f>SUM(F28:F30)</f>
        <v>-3010</v>
      </c>
      <c r="G32" s="6">
        <f>SUM(G28:G30)</f>
        <v>9</v>
      </c>
      <c r="H32" s="6">
        <f>SUM(H28:H30)</f>
        <v>-6090</v>
      </c>
    </row>
    <row r="33" spans="5:8" ht="12.75">
      <c r="E33" s="6"/>
      <c r="F33" s="6"/>
      <c r="G33" s="6"/>
      <c r="H33" s="6"/>
    </row>
    <row r="34" spans="1:8" ht="12.75">
      <c r="A34" t="s">
        <v>8</v>
      </c>
      <c r="E34" s="9">
        <v>578</v>
      </c>
      <c r="F34" s="9">
        <v>284</v>
      </c>
      <c r="G34" s="6">
        <v>482</v>
      </c>
      <c r="H34" s="6">
        <v>248</v>
      </c>
    </row>
    <row r="35" spans="5:8" ht="12.75">
      <c r="E35" s="15"/>
      <c r="F35" s="15"/>
      <c r="G35" s="15"/>
      <c r="H35" s="15"/>
    </row>
    <row r="36" spans="1:8" ht="12.75">
      <c r="A36" t="s">
        <v>79</v>
      </c>
      <c r="E36" s="9">
        <f>SUM(E32:E34)</f>
        <v>310</v>
      </c>
      <c r="F36" s="9">
        <f>SUM(F32:F34)</f>
        <v>-2726</v>
      </c>
      <c r="G36" s="9">
        <f>SUM(G32:G34)</f>
        <v>491</v>
      </c>
      <c r="H36" s="9">
        <f>SUM(H32:H34)</f>
        <v>-5842</v>
      </c>
    </row>
    <row r="38" spans="1:8" ht="13.5" thickBot="1">
      <c r="A38" t="s">
        <v>81</v>
      </c>
      <c r="E38" s="34">
        <v>0.59</v>
      </c>
      <c r="F38" s="35">
        <v>-5.54</v>
      </c>
      <c r="G38" s="37">
        <v>0.94</v>
      </c>
      <c r="H38" s="37">
        <v>-11.87</v>
      </c>
    </row>
    <row r="39" spans="1:8" ht="14.25" thickBot="1" thickTop="1">
      <c r="A39" t="s">
        <v>82</v>
      </c>
      <c r="E39" s="36" t="s">
        <v>113</v>
      </c>
      <c r="F39" s="36" t="s">
        <v>113</v>
      </c>
      <c r="G39" s="36" t="s">
        <v>113</v>
      </c>
      <c r="H39" s="38" t="s">
        <v>113</v>
      </c>
    </row>
    <row r="40" ht="13.5" thickTop="1"/>
    <row r="42" ht="12.75">
      <c r="A42" s="13" t="s">
        <v>10</v>
      </c>
    </row>
    <row r="43" ht="12.75">
      <c r="A43" s="1" t="s">
        <v>85</v>
      </c>
    </row>
  </sheetData>
  <mergeCells count="2">
    <mergeCell ref="E7:F7"/>
    <mergeCell ref="G7:H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31">
      <selection activeCell="G36" sqref="G36"/>
    </sheetView>
  </sheetViews>
  <sheetFormatPr defaultColWidth="9.140625" defaultRowHeight="12.75"/>
  <cols>
    <col min="1" max="1" width="2.8515625" style="6" customWidth="1"/>
    <col min="2" max="2" width="14.421875" style="6" customWidth="1"/>
    <col min="3" max="6" width="9.140625" style="6" customWidth="1"/>
    <col min="7" max="8" width="13.7109375" style="6" customWidth="1"/>
    <col min="9" max="16384" width="9.140625" style="6" customWidth="1"/>
  </cols>
  <sheetData>
    <row r="1" ht="12.75">
      <c r="A1" s="5" t="s">
        <v>26</v>
      </c>
    </row>
    <row r="3" ht="12.75">
      <c r="A3" s="5" t="s">
        <v>103</v>
      </c>
    </row>
    <row r="4" ht="12.75">
      <c r="A4" s="5"/>
    </row>
    <row r="5" spans="2:8" ht="12.75">
      <c r="B5" s="12"/>
      <c r="G5" s="18" t="s">
        <v>86</v>
      </c>
      <c r="H5" s="18" t="s">
        <v>87</v>
      </c>
    </row>
    <row r="6" spans="7:8" ht="12.75">
      <c r="G6" s="7" t="s">
        <v>42</v>
      </c>
      <c r="H6" s="7" t="s">
        <v>43</v>
      </c>
    </row>
    <row r="7" spans="7:8" ht="12.75">
      <c r="G7" s="18" t="s">
        <v>104</v>
      </c>
      <c r="H7" s="18" t="s">
        <v>83</v>
      </c>
    </row>
    <row r="8" spans="7:8" ht="12.75">
      <c r="G8" s="3" t="s">
        <v>29</v>
      </c>
      <c r="H8" s="3" t="s">
        <v>29</v>
      </c>
    </row>
    <row r="9" ht="12.75">
      <c r="G9" s="3"/>
    </row>
    <row r="10" spans="2:8" ht="12.75">
      <c r="B10" s="6" t="s">
        <v>35</v>
      </c>
      <c r="G10" s="6">
        <v>94952</v>
      </c>
      <c r="H10" s="6">
        <v>96812</v>
      </c>
    </row>
    <row r="12" spans="2:8" ht="12.75">
      <c r="B12" s="12" t="s">
        <v>84</v>
      </c>
      <c r="G12" s="6">
        <v>4300</v>
      </c>
      <c r="H12" s="6">
        <v>4300</v>
      </c>
    </row>
    <row r="14" ht="12.75" hidden="1">
      <c r="B14" s="6" t="s">
        <v>36</v>
      </c>
    </row>
    <row r="15" ht="12.75" hidden="1"/>
    <row r="16" spans="2:8" ht="12.75">
      <c r="B16" s="12" t="s">
        <v>88</v>
      </c>
      <c r="G16" s="6">
        <v>8176</v>
      </c>
      <c r="H16" s="6">
        <v>8405</v>
      </c>
    </row>
    <row r="18" spans="2:8" ht="12.75">
      <c r="B18" s="12" t="s">
        <v>89</v>
      </c>
      <c r="G18" s="6">
        <v>15</v>
      </c>
      <c r="H18" s="6">
        <v>15</v>
      </c>
    </row>
    <row r="20" spans="2:8" ht="12.75">
      <c r="B20" s="6" t="s">
        <v>37</v>
      </c>
      <c r="G20" s="6">
        <v>0</v>
      </c>
      <c r="H20" s="6">
        <v>1027</v>
      </c>
    </row>
    <row r="22" spans="2:8" ht="12.75">
      <c r="B22" s="12" t="s">
        <v>90</v>
      </c>
      <c r="G22" s="6">
        <v>-257</v>
      </c>
      <c r="H22" s="6">
        <v>-257</v>
      </c>
    </row>
    <row r="24" ht="12.75">
      <c r="B24" s="6" t="s">
        <v>38</v>
      </c>
    </row>
    <row r="25" spans="2:8" ht="12.75">
      <c r="B25" s="6" t="s">
        <v>44</v>
      </c>
      <c r="G25" s="6">
        <v>15683</v>
      </c>
      <c r="H25" s="6">
        <v>13524</v>
      </c>
    </row>
    <row r="26" spans="2:8" ht="12.75">
      <c r="B26" s="6" t="s">
        <v>45</v>
      </c>
      <c r="G26" s="6">
        <v>112778</v>
      </c>
      <c r="H26" s="6">
        <f>114070-H27</f>
        <v>110916</v>
      </c>
    </row>
    <row r="27" spans="2:8" ht="12.75">
      <c r="B27" s="12" t="s">
        <v>91</v>
      </c>
      <c r="G27" s="6">
        <v>3380</v>
      </c>
      <c r="H27" s="6">
        <v>3154</v>
      </c>
    </row>
    <row r="28" spans="2:8" ht="12.75">
      <c r="B28" s="6" t="s">
        <v>46</v>
      </c>
      <c r="G28" s="6">
        <v>4850</v>
      </c>
      <c r="H28" s="6">
        <v>3832</v>
      </c>
    </row>
    <row r="29" spans="7:8" ht="12.75">
      <c r="G29" s="8">
        <f>SUM(G25:G28)</f>
        <v>136691</v>
      </c>
      <c r="H29" s="8">
        <f>SUM(H25:H28)</f>
        <v>131426</v>
      </c>
    </row>
    <row r="31" ht="12.75">
      <c r="B31" s="12" t="s">
        <v>92</v>
      </c>
    </row>
    <row r="32" spans="2:8" ht="12.75">
      <c r="B32" s="6" t="s">
        <v>47</v>
      </c>
      <c r="G32" s="6">
        <v>60536</v>
      </c>
      <c r="H32" s="6">
        <v>65183</v>
      </c>
    </row>
    <row r="33" spans="2:8" ht="12.75">
      <c r="B33" s="12" t="s">
        <v>97</v>
      </c>
      <c r="G33" s="6">
        <v>3709</v>
      </c>
      <c r="H33" s="6">
        <v>3449</v>
      </c>
    </row>
    <row r="34" spans="2:8" ht="12.75">
      <c r="B34" s="12" t="s">
        <v>11</v>
      </c>
      <c r="G34" s="6">
        <v>3316</v>
      </c>
      <c r="H34" s="6">
        <v>6777</v>
      </c>
    </row>
    <row r="35" spans="2:8" ht="12.75">
      <c r="B35" s="12" t="s">
        <v>12</v>
      </c>
      <c r="G35" s="6">
        <v>47290</v>
      </c>
      <c r="H35" s="6">
        <v>51060</v>
      </c>
    </row>
    <row r="36" spans="2:8" ht="12.75">
      <c r="B36" s="12" t="s">
        <v>93</v>
      </c>
      <c r="G36" s="6">
        <v>1135</v>
      </c>
      <c r="H36" s="6">
        <v>1104</v>
      </c>
    </row>
    <row r="37" spans="7:8" ht="12.75">
      <c r="G37" s="8">
        <f>SUM(G32:G36)</f>
        <v>115986</v>
      </c>
      <c r="H37" s="8">
        <f>SUM(H32:H36)</f>
        <v>127573</v>
      </c>
    </row>
    <row r="39" spans="2:8" ht="12.75">
      <c r="B39" s="12" t="s">
        <v>94</v>
      </c>
      <c r="G39" s="9">
        <f>G29-G37</f>
        <v>20705</v>
      </c>
      <c r="H39" s="9">
        <f>H29-H37</f>
        <v>3853</v>
      </c>
    </row>
    <row r="40" spans="7:8" ht="13.5" thickBot="1">
      <c r="G40" s="17">
        <f>G10+G12+G14+G16+G18+G20+G22+G39</f>
        <v>127891</v>
      </c>
      <c r="H40" s="17">
        <f>H10+H12+H14+H16+H18+H20+H22+H39</f>
        <v>114155</v>
      </c>
    </row>
    <row r="41" spans="7:8" ht="13.5" thickTop="1">
      <c r="G41" s="11"/>
      <c r="H41" s="11"/>
    </row>
    <row r="42" ht="12.75">
      <c r="B42" s="12" t="s">
        <v>96</v>
      </c>
    </row>
    <row r="44" spans="2:8" ht="12.75">
      <c r="B44" s="12" t="s">
        <v>95</v>
      </c>
      <c r="G44" s="6">
        <v>52397</v>
      </c>
      <c r="H44" s="6">
        <v>52091</v>
      </c>
    </row>
    <row r="45" spans="2:8" ht="12.75">
      <c r="B45" s="6" t="s">
        <v>40</v>
      </c>
      <c r="G45" s="6">
        <v>33321</v>
      </c>
      <c r="H45" s="6">
        <v>32805</v>
      </c>
    </row>
    <row r="46" spans="2:8" ht="12.75">
      <c r="B46" s="12" t="s">
        <v>14</v>
      </c>
      <c r="G46" s="9">
        <v>7330</v>
      </c>
      <c r="H46" s="9">
        <v>7659</v>
      </c>
    </row>
    <row r="47" spans="2:8" ht="12.75">
      <c r="B47" s="6" t="s">
        <v>39</v>
      </c>
      <c r="G47" s="6">
        <f>SUM(G44:G46)</f>
        <v>93048</v>
      </c>
      <c r="H47" s="6">
        <f>SUM(H44:H46)</f>
        <v>92555</v>
      </c>
    </row>
    <row r="49" spans="2:8" ht="12.75">
      <c r="B49" s="12" t="s">
        <v>8</v>
      </c>
      <c r="G49" s="6">
        <v>4002</v>
      </c>
      <c r="H49" s="6">
        <v>4484</v>
      </c>
    </row>
    <row r="50" ht="12.75">
      <c r="B50" s="12" t="s">
        <v>99</v>
      </c>
    </row>
    <row r="51" spans="2:8" ht="12.75">
      <c r="B51" s="12" t="s">
        <v>11</v>
      </c>
      <c r="G51" s="6">
        <v>26549</v>
      </c>
      <c r="H51" s="6">
        <v>12000</v>
      </c>
    </row>
    <row r="52" spans="2:8" ht="12.75">
      <c r="B52" s="12" t="s">
        <v>97</v>
      </c>
      <c r="G52" s="6">
        <v>4180</v>
      </c>
      <c r="H52" s="6">
        <v>5004</v>
      </c>
    </row>
    <row r="53" spans="2:8" ht="12.75">
      <c r="B53" s="12" t="s">
        <v>98</v>
      </c>
      <c r="G53" s="6">
        <v>112</v>
      </c>
      <c r="H53" s="6">
        <v>112</v>
      </c>
    </row>
    <row r="54" spans="7:8" ht="13.5" thickBot="1">
      <c r="G54" s="17">
        <f>SUM(G47:G53)</f>
        <v>127891</v>
      </c>
      <c r="H54" s="10">
        <f>SUM(H47:H53)</f>
        <v>114155</v>
      </c>
    </row>
    <row r="55" ht="13.5" thickTop="1"/>
    <row r="56" ht="12.75">
      <c r="A56" s="1" t="s">
        <v>13</v>
      </c>
    </row>
    <row r="57" ht="12.75">
      <c r="A57" s="1" t="s">
        <v>85</v>
      </c>
    </row>
    <row r="62" spans="2:8" ht="12.75">
      <c r="B62" s="6" t="s">
        <v>41</v>
      </c>
      <c r="G62" s="29">
        <f>G47/G44</f>
        <v>1.7758268603164302</v>
      </c>
      <c r="H62" s="29">
        <f>H47/H44</f>
        <v>1.776794455856098</v>
      </c>
    </row>
  </sheetData>
  <printOptions/>
  <pageMargins left="0.75" right="0.75" top="1" bottom="1" header="0.5" footer="0.5"/>
  <pageSetup horizontalDpi="300" verticalDpi="300" orientation="portrait" scale="93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8">
      <selection activeCell="G19" sqref="G19"/>
    </sheetView>
  </sheetViews>
  <sheetFormatPr defaultColWidth="9.140625" defaultRowHeight="12.75"/>
  <cols>
    <col min="7" max="7" width="16.28125" style="0" customWidth="1"/>
    <col min="8" max="8" width="15.7109375" style="0" customWidth="1"/>
  </cols>
  <sheetData>
    <row r="1" ht="12.75">
      <c r="A1" s="1" t="s">
        <v>26</v>
      </c>
    </row>
    <row r="3" ht="12.75">
      <c r="A3" s="1" t="s">
        <v>105</v>
      </c>
    </row>
    <row r="6" spans="7:8" ht="12.75">
      <c r="G6" s="3"/>
      <c r="H6" s="3"/>
    </row>
    <row r="7" spans="7:8" ht="12.75">
      <c r="G7" s="3" t="s">
        <v>106</v>
      </c>
      <c r="H7" s="3" t="str">
        <f>G7</f>
        <v>6 months ended </v>
      </c>
    </row>
    <row r="8" spans="7:8" ht="12.75">
      <c r="G8" s="18" t="s">
        <v>104</v>
      </c>
      <c r="H8" s="18" t="s">
        <v>107</v>
      </c>
    </row>
    <row r="9" spans="7:8" ht="12.75">
      <c r="G9" s="3" t="s">
        <v>29</v>
      </c>
      <c r="H9" s="3" t="s">
        <v>29</v>
      </c>
    </row>
    <row r="10" ht="12.75">
      <c r="G10" s="6"/>
    </row>
    <row r="11" spans="1:8" ht="12.75">
      <c r="A11" t="s">
        <v>77</v>
      </c>
      <c r="G11" s="6">
        <f>PL!G28</f>
        <v>567</v>
      </c>
      <c r="H11" s="6">
        <v>-5553</v>
      </c>
    </row>
    <row r="12" spans="7:8" ht="12.75">
      <c r="G12" s="6"/>
      <c r="H12" s="6"/>
    </row>
    <row r="13" spans="1:8" ht="12.75">
      <c r="A13" t="s">
        <v>15</v>
      </c>
      <c r="G13" s="6">
        <v>6201</v>
      </c>
      <c r="H13" s="6">
        <v>9790</v>
      </c>
    </row>
    <row r="14" spans="7:8" ht="12.75">
      <c r="G14" s="9"/>
      <c r="H14" s="9"/>
    </row>
    <row r="15" spans="1:8" ht="12.75">
      <c r="A15" t="s">
        <v>48</v>
      </c>
      <c r="G15" s="6">
        <f>SUM(G10:G14)</f>
        <v>6768</v>
      </c>
      <c r="H15" s="6">
        <f>SUM(H10:H14)</f>
        <v>4237</v>
      </c>
    </row>
    <row r="16" spans="7:8" ht="12.75">
      <c r="G16" s="6"/>
      <c r="H16" s="6"/>
    </row>
    <row r="17" spans="1:8" ht="12.75">
      <c r="A17" t="s">
        <v>49</v>
      </c>
      <c r="G17" s="6">
        <v>-9420</v>
      </c>
      <c r="H17" s="6">
        <v>-1697</v>
      </c>
    </row>
    <row r="18" spans="7:8" ht="12.75">
      <c r="G18" s="6"/>
      <c r="H18" s="6"/>
    </row>
    <row r="19" spans="1:8" ht="12.75">
      <c r="A19" t="s">
        <v>16</v>
      </c>
      <c r="G19" s="6">
        <v>-2201</v>
      </c>
      <c r="H19" s="6">
        <v>-2227</v>
      </c>
    </row>
    <row r="20" spans="7:8" ht="12.75">
      <c r="G20" s="6"/>
      <c r="H20" s="6"/>
    </row>
    <row r="21" spans="1:8" ht="12.75">
      <c r="A21" t="s">
        <v>50</v>
      </c>
      <c r="G21" s="6">
        <v>-2310</v>
      </c>
      <c r="H21" s="6">
        <v>-1417</v>
      </c>
    </row>
    <row r="22" spans="7:8" ht="12.75">
      <c r="G22" s="6"/>
      <c r="H22" s="6"/>
    </row>
    <row r="23" spans="1:8" ht="12.75">
      <c r="A23" t="s">
        <v>51</v>
      </c>
      <c r="G23" s="6">
        <v>12739</v>
      </c>
      <c r="H23" s="6">
        <v>26</v>
      </c>
    </row>
    <row r="24" spans="7:8" ht="12.75">
      <c r="G24" s="9"/>
      <c r="H24" s="9"/>
    </row>
    <row r="25" spans="1:8" ht="12.75">
      <c r="A25" t="s">
        <v>52</v>
      </c>
      <c r="G25" s="6">
        <f>SUM(G15:G24)</f>
        <v>5576</v>
      </c>
      <c r="H25" s="6">
        <f>SUM(H15:H24)</f>
        <v>-1078</v>
      </c>
    </row>
    <row r="26" spans="7:8" ht="12.75">
      <c r="G26" s="6"/>
      <c r="H26" s="6"/>
    </row>
    <row r="27" spans="1:8" ht="12.75">
      <c r="A27" t="s">
        <v>17</v>
      </c>
      <c r="G27" s="6">
        <v>-16306</v>
      </c>
      <c r="H27" s="6">
        <v>-10240</v>
      </c>
    </row>
    <row r="28" ht="12.75">
      <c r="G28" s="6"/>
    </row>
    <row r="29" spans="1:8" ht="13.5" thickBot="1">
      <c r="A29" t="s">
        <v>18</v>
      </c>
      <c r="G29" s="10">
        <f>SUM(G25:G28)</f>
        <v>-10730</v>
      </c>
      <c r="H29" s="10">
        <f>SUM(H25:H28)</f>
        <v>-11318</v>
      </c>
    </row>
    <row r="30" ht="13.5" thickTop="1"/>
    <row r="34" ht="12.75">
      <c r="A34" s="1" t="s">
        <v>0</v>
      </c>
    </row>
    <row r="35" ht="12.75">
      <c r="A35" s="1" t="s">
        <v>85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E16" sqref="E16"/>
    </sheetView>
  </sheetViews>
  <sheetFormatPr defaultColWidth="9.140625" defaultRowHeight="12.75"/>
  <cols>
    <col min="4" max="4" width="11.7109375" style="0" customWidth="1"/>
    <col min="5" max="7" width="15.7109375" style="0" customWidth="1"/>
    <col min="8" max="8" width="11.7109375" style="0" customWidth="1"/>
    <col min="9" max="9" width="9.28125" style="0" customWidth="1"/>
  </cols>
  <sheetData>
    <row r="1" ht="12.75">
      <c r="A1" s="1" t="s">
        <v>26</v>
      </c>
    </row>
    <row r="3" ht="12.75">
      <c r="A3" s="1" t="s">
        <v>108</v>
      </c>
    </row>
    <row r="6" spans="4:8" ht="12.75">
      <c r="D6" s="3" t="s">
        <v>54</v>
      </c>
      <c r="E6" s="3" t="s">
        <v>19</v>
      </c>
      <c r="F6" s="3" t="s">
        <v>21</v>
      </c>
      <c r="G6" s="3" t="s">
        <v>100</v>
      </c>
      <c r="H6" s="3" t="s">
        <v>55</v>
      </c>
    </row>
    <row r="7" spans="4:7" ht="12.75">
      <c r="D7" s="3" t="s">
        <v>53</v>
      </c>
      <c r="E7" s="3" t="s">
        <v>20</v>
      </c>
      <c r="F7" s="3" t="s">
        <v>22</v>
      </c>
      <c r="G7" s="3"/>
    </row>
    <row r="8" spans="4:8" ht="12.75"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</row>
    <row r="10" ht="12.75">
      <c r="A10" t="s">
        <v>111</v>
      </c>
    </row>
    <row r="11" ht="12.75">
      <c r="A11" s="4" t="s">
        <v>109</v>
      </c>
    </row>
    <row r="13" spans="1:8" ht="12.75">
      <c r="A13" t="s">
        <v>59</v>
      </c>
      <c r="D13" s="6">
        <v>52091</v>
      </c>
      <c r="E13" s="6">
        <v>6180</v>
      </c>
      <c r="F13" s="6">
        <v>26625</v>
      </c>
      <c r="G13" s="6">
        <v>7659</v>
      </c>
      <c r="H13" s="6">
        <f>SUM(D13:G13)</f>
        <v>92555</v>
      </c>
    </row>
    <row r="14" spans="4:8" ht="12.75">
      <c r="D14" s="6"/>
      <c r="E14" s="6"/>
      <c r="F14" s="6"/>
      <c r="G14" s="6"/>
      <c r="H14" s="6"/>
    </row>
    <row r="15" spans="1:8" ht="12.75">
      <c r="A15" t="s">
        <v>56</v>
      </c>
      <c r="D15" s="6">
        <v>306</v>
      </c>
      <c r="E15" s="33">
        <v>25</v>
      </c>
      <c r="F15" s="16">
        <v>491</v>
      </c>
      <c r="G15" s="16">
        <v>-329</v>
      </c>
      <c r="H15" s="6">
        <f>SUM(D15:G15)</f>
        <v>493</v>
      </c>
    </row>
    <row r="16" spans="1:8" ht="12.75">
      <c r="A16" t="s">
        <v>57</v>
      </c>
      <c r="D16" s="6"/>
      <c r="E16" s="6"/>
      <c r="F16" s="6"/>
      <c r="G16" s="6"/>
      <c r="H16" s="6"/>
    </row>
    <row r="17" spans="4:8" ht="12.75">
      <c r="D17" s="6"/>
      <c r="E17" s="6"/>
      <c r="F17" s="6"/>
      <c r="G17" s="6"/>
      <c r="H17" s="6"/>
    </row>
    <row r="18" spans="1:8" ht="12.75">
      <c r="A18" t="s">
        <v>58</v>
      </c>
      <c r="D18" s="8">
        <f>SUM(D13:D17)</f>
        <v>52397</v>
      </c>
      <c r="E18" s="8">
        <f>SUM(E13:E17)</f>
        <v>6205</v>
      </c>
      <c r="F18" s="8">
        <f>SUM(F13:F17)</f>
        <v>27116</v>
      </c>
      <c r="G18" s="8">
        <f>SUM(G13:G17)</f>
        <v>7330</v>
      </c>
      <c r="H18" s="8">
        <f>SUM(H13:H17)</f>
        <v>93048</v>
      </c>
    </row>
    <row r="19" spans="4:8" ht="12.75">
      <c r="D19" s="6"/>
      <c r="E19" s="6"/>
      <c r="F19" s="6"/>
      <c r="G19" s="6"/>
      <c r="H19" s="32"/>
    </row>
    <row r="20" spans="4:8" ht="12.75">
      <c r="D20" s="6"/>
      <c r="E20" s="6"/>
      <c r="F20" s="6"/>
      <c r="G20" s="6"/>
      <c r="H20" s="6"/>
    </row>
    <row r="21" spans="1:8" ht="12.75">
      <c r="A21" t="str">
        <f>10:10</f>
        <v>6 months quarter </v>
      </c>
      <c r="D21" s="6"/>
      <c r="E21" s="6"/>
      <c r="F21" s="6"/>
      <c r="G21" s="6"/>
      <c r="H21" s="6"/>
    </row>
    <row r="22" spans="1:8" ht="12.75">
      <c r="A22" s="4" t="s">
        <v>110</v>
      </c>
      <c r="D22" s="6"/>
      <c r="E22" s="6"/>
      <c r="F22" s="6"/>
      <c r="G22" s="6"/>
      <c r="H22" s="6"/>
    </row>
    <row r="23" spans="4:8" ht="12.75">
      <c r="D23" s="6"/>
      <c r="E23" s="6"/>
      <c r="F23" s="6"/>
      <c r="G23" s="6"/>
      <c r="H23" s="6"/>
    </row>
    <row r="24" spans="1:8" ht="12.75">
      <c r="A24" t="s">
        <v>59</v>
      </c>
      <c r="D24" s="6">
        <v>48766</v>
      </c>
      <c r="E24" s="6">
        <v>6161</v>
      </c>
      <c r="F24" s="6">
        <v>29773</v>
      </c>
      <c r="G24" s="6">
        <v>7895</v>
      </c>
      <c r="H24" s="6">
        <f>SUM(D24:G24)</f>
        <v>92595</v>
      </c>
    </row>
    <row r="25" spans="4:8" ht="12.75">
      <c r="D25" s="6"/>
      <c r="E25" s="6"/>
      <c r="F25" s="6"/>
      <c r="G25" s="6"/>
      <c r="H25" s="6"/>
    </row>
    <row r="26" spans="1:8" ht="12.75">
      <c r="A26" t="s">
        <v>56</v>
      </c>
      <c r="D26" s="6">
        <v>475</v>
      </c>
      <c r="E26" s="6">
        <v>18</v>
      </c>
      <c r="F26" s="6">
        <v>-5841</v>
      </c>
      <c r="G26" s="6">
        <v>-236</v>
      </c>
      <c r="H26" s="6">
        <f>SUM(D26:G26)</f>
        <v>-5584</v>
      </c>
    </row>
    <row r="27" spans="1:8" ht="12.75">
      <c r="A27" t="s">
        <v>57</v>
      </c>
      <c r="D27" s="6"/>
      <c r="E27" s="6"/>
      <c r="F27" s="6"/>
      <c r="G27" s="6"/>
      <c r="H27" s="6"/>
    </row>
    <row r="28" spans="4:8" ht="12.75">
      <c r="D28" s="6"/>
      <c r="E28" s="6"/>
      <c r="F28" s="6"/>
      <c r="G28" s="6"/>
      <c r="H28" s="6"/>
    </row>
    <row r="29" spans="1:10" ht="12.75">
      <c r="A29" t="s">
        <v>58</v>
      </c>
      <c r="D29" s="8">
        <f>SUM(D24:D28)</f>
        <v>49241</v>
      </c>
      <c r="E29" s="8">
        <f>SUM(E24:E28)</f>
        <v>6179</v>
      </c>
      <c r="F29" s="8">
        <f>SUM(F24:F28)</f>
        <v>23932</v>
      </c>
      <c r="G29" s="8">
        <f>SUM(G24:G28)</f>
        <v>7659</v>
      </c>
      <c r="H29" s="8">
        <f>SUM(H24:H28)</f>
        <v>87011</v>
      </c>
      <c r="I29" s="14"/>
      <c r="J29" s="14"/>
    </row>
    <row r="30" spans="6:8" ht="12.75">
      <c r="F30" s="31"/>
      <c r="G30" s="31"/>
      <c r="H30" s="31"/>
    </row>
    <row r="32" ht="12.75">
      <c r="A32" s="1" t="s">
        <v>60</v>
      </c>
    </row>
    <row r="33" ht="12.75">
      <c r="A33" s="1" t="s">
        <v>85</v>
      </c>
    </row>
  </sheetData>
  <printOptions/>
  <pageMargins left="0.75" right="0.31" top="1" bottom="1" header="0.5" footer="0.5"/>
  <pageSetup fitToHeight="1" fitToWidth="1" horizontalDpi="600" verticalDpi="600" orientation="portrait" paperSize="9" scale="95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F45" sqref="F45"/>
    </sheetView>
  </sheetViews>
  <sheetFormatPr defaultColWidth="9.140625" defaultRowHeight="12.75"/>
  <cols>
    <col min="1" max="1" width="4.421875" style="0" customWidth="1"/>
    <col min="2" max="2" width="31.28125" style="0" customWidth="1"/>
    <col min="3" max="3" width="15.421875" style="0" customWidth="1"/>
    <col min="4" max="4" width="20.28125" style="0" customWidth="1"/>
    <col min="5" max="5" width="15.421875" style="0" customWidth="1"/>
    <col min="6" max="6" width="22.7109375" style="0" customWidth="1"/>
  </cols>
  <sheetData>
    <row r="1" ht="12.75">
      <c r="A1" s="1" t="s">
        <v>26</v>
      </c>
    </row>
    <row r="3" ht="12.75">
      <c r="A3" s="1" t="s">
        <v>61</v>
      </c>
    </row>
    <row r="5" ht="12.75">
      <c r="A5" s="1" t="s">
        <v>112</v>
      </c>
    </row>
    <row r="9" spans="3:6" ht="12.75">
      <c r="C9" s="40" t="s">
        <v>62</v>
      </c>
      <c r="D9" s="41"/>
      <c r="E9" s="40" t="s">
        <v>23</v>
      </c>
      <c r="F9" s="41"/>
    </row>
    <row r="10" spans="3:6" ht="12.75">
      <c r="C10" s="19" t="s">
        <v>64</v>
      </c>
      <c r="D10" s="3" t="s">
        <v>65</v>
      </c>
      <c r="E10" s="19" t="s">
        <v>64</v>
      </c>
      <c r="F10" s="20" t="s">
        <v>65</v>
      </c>
    </row>
    <row r="11" spans="3:6" ht="12.75">
      <c r="C11" s="19" t="s">
        <v>66</v>
      </c>
      <c r="D11" s="3" t="s">
        <v>67</v>
      </c>
      <c r="E11" s="19" t="s">
        <v>68</v>
      </c>
      <c r="F11" s="19" t="s">
        <v>69</v>
      </c>
    </row>
    <row r="12" spans="3:6" ht="12.75">
      <c r="C12" s="19" t="s">
        <v>104</v>
      </c>
      <c r="D12" s="19" t="s">
        <v>107</v>
      </c>
      <c r="E12" s="19" t="str">
        <f>C12</f>
        <v>30.06.2005</v>
      </c>
      <c r="F12" s="19" t="str">
        <f>D12</f>
        <v>30.06.2004</v>
      </c>
    </row>
    <row r="13" spans="3:6" ht="12.75">
      <c r="C13" s="19" t="s">
        <v>29</v>
      </c>
      <c r="D13" s="3" t="s">
        <v>29</v>
      </c>
      <c r="E13" s="19" t="s">
        <v>29</v>
      </c>
      <c r="F13" s="19" t="s">
        <v>29</v>
      </c>
    </row>
    <row r="14" spans="3:6" ht="12.75">
      <c r="C14" s="21"/>
      <c r="E14" s="21"/>
      <c r="F14" s="21"/>
    </row>
    <row r="15" spans="1:6" ht="12.75">
      <c r="A15" s="22">
        <v>1</v>
      </c>
      <c r="B15" s="22" t="s">
        <v>31</v>
      </c>
      <c r="C15" s="23">
        <f>PL!E14</f>
        <v>41016</v>
      </c>
      <c r="D15" s="23">
        <f>PL!F14</f>
        <v>39404</v>
      </c>
      <c r="E15" s="23">
        <f>PL!G14</f>
        <v>83847</v>
      </c>
      <c r="F15" s="23">
        <f>PL!H14</f>
        <v>76833</v>
      </c>
    </row>
    <row r="16" spans="1:6" ht="12.75">
      <c r="A16" s="22"/>
      <c r="B16" s="22"/>
      <c r="C16" s="23"/>
      <c r="D16" s="23"/>
      <c r="E16" s="23"/>
      <c r="F16" s="23"/>
    </row>
    <row r="17" spans="1:6" ht="12.75">
      <c r="A17" s="22">
        <v>2</v>
      </c>
      <c r="B17" s="22" t="s">
        <v>77</v>
      </c>
      <c r="C17" s="23">
        <f>PL!E28</f>
        <v>125</v>
      </c>
      <c r="D17" s="23">
        <f>PL!F28</f>
        <v>-2763</v>
      </c>
      <c r="E17" s="23">
        <f>PL!G28</f>
        <v>567</v>
      </c>
      <c r="F17" s="23">
        <f>PL!H28</f>
        <v>-5553</v>
      </c>
    </row>
    <row r="18" spans="1:6" ht="12.75">
      <c r="A18" s="22"/>
      <c r="B18" s="22"/>
      <c r="C18" s="23"/>
      <c r="D18" s="23"/>
      <c r="E18" s="23"/>
      <c r="F18" s="23"/>
    </row>
    <row r="19" spans="1:6" ht="12.75">
      <c r="A19" s="22">
        <v>3</v>
      </c>
      <c r="B19" s="22" t="s">
        <v>24</v>
      </c>
      <c r="C19" s="23">
        <f>PL!E36</f>
        <v>310</v>
      </c>
      <c r="D19" s="23">
        <f>PL!F36</f>
        <v>-2726</v>
      </c>
      <c r="E19" s="23">
        <f>PL!G36</f>
        <v>491</v>
      </c>
      <c r="F19" s="23">
        <f>PL!H36</f>
        <v>-5842</v>
      </c>
    </row>
    <row r="20" spans="1:6" ht="12.75">
      <c r="A20" s="22"/>
      <c r="B20" s="22" t="s">
        <v>70</v>
      </c>
      <c r="C20" s="23"/>
      <c r="D20" s="23"/>
      <c r="E20" s="23"/>
      <c r="F20" s="23"/>
    </row>
    <row r="21" spans="1:6" ht="12.75">
      <c r="A21" s="22"/>
      <c r="B21" s="22"/>
      <c r="C21" s="23"/>
      <c r="D21" s="23"/>
      <c r="E21" s="23"/>
      <c r="F21" s="23"/>
    </row>
    <row r="22" spans="1:6" ht="12.75">
      <c r="A22" s="22">
        <v>4</v>
      </c>
      <c r="B22" s="22" t="s">
        <v>79</v>
      </c>
      <c r="C22" s="23">
        <f>C19</f>
        <v>310</v>
      </c>
      <c r="D22" s="23">
        <f>D19</f>
        <v>-2726</v>
      </c>
      <c r="E22" s="23">
        <f>E19</f>
        <v>491</v>
      </c>
      <c r="F22" s="23">
        <f>F19</f>
        <v>-5842</v>
      </c>
    </row>
    <row r="23" spans="1:6" ht="12.75">
      <c r="A23" s="22"/>
      <c r="B23" s="22"/>
      <c r="C23" s="23"/>
      <c r="D23" s="23"/>
      <c r="E23" s="23"/>
      <c r="F23" s="23"/>
    </row>
    <row r="24" spans="1:6" ht="12.75">
      <c r="A24" s="22">
        <v>5</v>
      </c>
      <c r="B24" s="22" t="s">
        <v>25</v>
      </c>
      <c r="C24" s="24">
        <f>PL!E38</f>
        <v>0.59</v>
      </c>
      <c r="D24" s="24">
        <f>PL!F38</f>
        <v>-5.54</v>
      </c>
      <c r="E24" s="24">
        <f>PL!G38</f>
        <v>0.94</v>
      </c>
      <c r="F24" s="24">
        <f>PL!H38</f>
        <v>-11.87</v>
      </c>
    </row>
    <row r="25" spans="1:6" ht="12.75">
      <c r="A25" s="22"/>
      <c r="B25" s="22"/>
      <c r="C25" s="23"/>
      <c r="D25" s="23"/>
      <c r="E25" s="23"/>
      <c r="F25" s="23"/>
    </row>
    <row r="26" spans="1:6" ht="12.75">
      <c r="A26" s="22">
        <v>6</v>
      </c>
      <c r="B26" s="22" t="s">
        <v>71</v>
      </c>
      <c r="C26" s="24">
        <v>0</v>
      </c>
      <c r="D26" s="24">
        <v>0</v>
      </c>
      <c r="E26" s="24">
        <f>C26</f>
        <v>0</v>
      </c>
      <c r="F26" s="24">
        <f>D26</f>
        <v>0</v>
      </c>
    </row>
    <row r="27" spans="3:6" ht="12.75">
      <c r="C27" s="6"/>
      <c r="D27" s="6"/>
      <c r="E27" s="6"/>
      <c r="F27" s="6"/>
    </row>
    <row r="28" spans="3:6" ht="12.75">
      <c r="C28" s="6"/>
      <c r="D28" s="6"/>
      <c r="E28" s="6"/>
      <c r="F28" s="6"/>
    </row>
    <row r="29" spans="1:6" ht="12.75">
      <c r="A29" s="22"/>
      <c r="B29" s="22"/>
      <c r="C29" s="42" t="s">
        <v>72</v>
      </c>
      <c r="D29" s="42"/>
      <c r="E29" s="43" t="s">
        <v>101</v>
      </c>
      <c r="F29" s="42"/>
    </row>
    <row r="30" spans="1:6" ht="12.75">
      <c r="A30" s="22">
        <v>7</v>
      </c>
      <c r="B30" s="25" t="s">
        <v>73</v>
      </c>
      <c r="C30" s="26"/>
      <c r="D30" s="27">
        <f>'BS'!G62</f>
        <v>1.7758268603164302</v>
      </c>
      <c r="E30" s="26"/>
      <c r="F30" s="28">
        <f>'BS'!H62</f>
        <v>1.776794455856098</v>
      </c>
    </row>
    <row r="35" ht="12.75">
      <c r="A35" t="s">
        <v>74</v>
      </c>
    </row>
    <row r="37" spans="3:6" ht="12.75">
      <c r="C37" s="40" t="s">
        <v>62</v>
      </c>
      <c r="D37" s="41"/>
      <c r="E37" s="40" t="s">
        <v>63</v>
      </c>
      <c r="F37" s="41"/>
    </row>
    <row r="38" spans="3:6" ht="12.75">
      <c r="C38" s="20" t="s">
        <v>64</v>
      </c>
      <c r="D38" s="20" t="s">
        <v>65</v>
      </c>
      <c r="E38" s="20" t="s">
        <v>64</v>
      </c>
      <c r="F38" s="20" t="s">
        <v>65</v>
      </c>
    </row>
    <row r="39" spans="3:6" ht="12.75">
      <c r="C39" s="19" t="s">
        <v>66</v>
      </c>
      <c r="D39" s="19" t="s">
        <v>67</v>
      </c>
      <c r="E39" s="19" t="s">
        <v>68</v>
      </c>
      <c r="F39" s="19" t="s">
        <v>69</v>
      </c>
    </row>
    <row r="40" spans="3:6" ht="12.75">
      <c r="C40" s="19" t="str">
        <f>C12</f>
        <v>30.06.2005</v>
      </c>
      <c r="D40" s="19" t="str">
        <f>D12</f>
        <v>30.06.2004</v>
      </c>
      <c r="E40" s="19" t="str">
        <f>E12</f>
        <v>30.06.2005</v>
      </c>
      <c r="F40" s="19" t="str">
        <f>F12</f>
        <v>30.06.2004</v>
      </c>
    </row>
    <row r="41" spans="3:6" ht="12.75">
      <c r="C41" s="19" t="s">
        <v>29</v>
      </c>
      <c r="D41" s="19" t="s">
        <v>29</v>
      </c>
      <c r="E41" s="19" t="s">
        <v>29</v>
      </c>
      <c r="F41" s="19" t="s">
        <v>29</v>
      </c>
    </row>
    <row r="42" spans="3:6" ht="12.75">
      <c r="C42" s="21"/>
      <c r="D42" s="21"/>
      <c r="E42" s="21"/>
      <c r="F42" s="21"/>
    </row>
    <row r="43" spans="1:6" ht="12.75">
      <c r="A43" s="22">
        <v>1</v>
      </c>
      <c r="B43" s="22" t="s">
        <v>80</v>
      </c>
      <c r="C43" s="23">
        <f>PL!E20</f>
        <v>666</v>
      </c>
      <c r="D43" s="23">
        <f>PL!F20</f>
        <v>134</v>
      </c>
      <c r="E43" s="23">
        <f>PL!G20</f>
        <v>2598</v>
      </c>
      <c r="F43" s="23">
        <f>PL!H20</f>
        <v>-137</v>
      </c>
    </row>
    <row r="44" spans="1:6" ht="12.75">
      <c r="A44" s="22">
        <v>2</v>
      </c>
      <c r="B44" s="22" t="s">
        <v>75</v>
      </c>
      <c r="C44" s="23">
        <f>PL!E24</f>
        <v>250</v>
      </c>
      <c r="D44" s="23">
        <f>PL!F24</f>
        <v>15</v>
      </c>
      <c r="E44" s="23">
        <f>PL!G24</f>
        <v>310</v>
      </c>
      <c r="F44" s="23">
        <f>PL!H24</f>
        <v>43</v>
      </c>
    </row>
    <row r="45" spans="1:6" ht="12.75">
      <c r="A45" s="22">
        <v>3</v>
      </c>
      <c r="B45" s="22" t="s">
        <v>76</v>
      </c>
      <c r="C45" s="23">
        <f>PL!E22</f>
        <v>-1349</v>
      </c>
      <c r="D45" s="23">
        <f>PL!F22</f>
        <v>-1146</v>
      </c>
      <c r="E45" s="23">
        <f>PL!G22</f>
        <v>-2382</v>
      </c>
      <c r="F45" s="23">
        <f>PL!H22</f>
        <v>-2273</v>
      </c>
    </row>
  </sheetData>
  <mergeCells count="6">
    <mergeCell ref="C37:D37"/>
    <mergeCell ref="E37:F37"/>
    <mergeCell ref="C9:D9"/>
    <mergeCell ref="E9:F9"/>
    <mergeCell ref="C29:D29"/>
    <mergeCell ref="E29:F29"/>
  </mergeCells>
  <printOptions/>
  <pageMargins left="0.75" right="0.75" top="1" bottom="1" header="0.5" footer="0.5"/>
  <pageSetup fitToHeight="1" fitToWidth="1" horizontalDpi="300" verticalDpi="300" orientation="portrait" scale="83" r:id="rId1"/>
  <headerFooter alignWithMargins="0"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Kumpulan Jetson Berhad</cp:lastModifiedBy>
  <cp:lastPrinted>2005-08-22T04:33:41Z</cp:lastPrinted>
  <dcterms:created xsi:type="dcterms:W3CDTF">1996-10-14T23:33:28Z</dcterms:created>
  <dcterms:modified xsi:type="dcterms:W3CDTF">2005-08-22T04:44:47Z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-87201607</vt:i4>
  </property>
  <property fmtid="{D5CDD505-2E9C-101B-9397-08002B2CF9AE}" pid="3" name="_EmailSubject">
    <vt:lpwstr/>
  </property>
  <property fmtid="{D5CDD505-2E9C-101B-9397-08002B2CF9AE}" pid="4" name="_AuthorEmail">
    <vt:lpwstr>mariacheah@jetson.com.my</vt:lpwstr>
  </property>
  <property fmtid="{D5CDD505-2E9C-101B-9397-08002B2CF9AE}" pid="5" name="_AuthorEmailDisplayName">
    <vt:lpwstr>Maria Cheah Wye Leng</vt:lpwstr>
  </property>
</Properties>
</file>