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PL" sheetId="1" r:id="rId1"/>
    <sheet name="BS" sheetId="2" r:id="rId2"/>
    <sheet name="Cash flow" sheetId="3" r:id="rId3"/>
    <sheet name="Equity" sheetId="4" r:id="rId4"/>
    <sheet name="Part 2" sheetId="5" r:id="rId5"/>
  </sheets>
  <definedNames>
    <definedName name="_xlnm.Print_Area" localSheetId="1">'BS'!$A$1:$H$57</definedName>
  </definedNames>
  <calcPr fullCalcOnLoad="1"/>
</workbook>
</file>

<file path=xl/sharedStrings.xml><?xml version="1.0" encoding="utf-8"?>
<sst xmlns="http://schemas.openxmlformats.org/spreadsheetml/2006/main" count="171" uniqueCount="111">
  <si>
    <t>(The Condensed Consolidated Cash Flow Statements should be read in conjunction with the</t>
  </si>
  <si>
    <t>INDIVIDUAL QUARTER</t>
  </si>
  <si>
    <t>CUMMULATIVE QUARTER</t>
  </si>
  <si>
    <t>YEAR</t>
  </si>
  <si>
    <t>PERCEDING YEAR</t>
  </si>
  <si>
    <t>CORRESPONDING</t>
  </si>
  <si>
    <t>PERIOD</t>
  </si>
  <si>
    <t>Finance income</t>
  </si>
  <si>
    <t>Share of associates result</t>
  </si>
  <si>
    <t>Minority interests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</si>
  <si>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</si>
  <si>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</si>
  <si>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</si>
  <si>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</si>
  <si>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</si>
  <si>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</si>
  <si>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Net Current Assets/(Liabilities)</t>
  </si>
  <si>
    <t>Adjustment for non-cash flow items</t>
  </si>
  <si>
    <t>Other cash used (tax payment etc) in operation</t>
  </si>
  <si>
    <t>Cash and cash equivalents at beginning of year</t>
  </si>
  <si>
    <t>Cash and cash equivalents at end of year</t>
  </si>
  <si>
    <t>Non distributable</t>
  </si>
  <si>
    <t>reserves</t>
  </si>
  <si>
    <t>Distributable</t>
  </si>
  <si>
    <t>Retained Profits</t>
  </si>
  <si>
    <t>Cumulative Quarter</t>
  </si>
  <si>
    <t>Annual Financial Report for the year ended 31st December 2003)</t>
  </si>
  <si>
    <t>Deferred taxation asset</t>
  </si>
  <si>
    <t>Profit/(Loss) after tax and minority</t>
  </si>
  <si>
    <t>Basic earning/(loss) per share(sen)</t>
  </si>
  <si>
    <t>KUMPULAN JETSON BERHAD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</si>
  <si>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</si>
  <si>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</si>
  <si>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</si>
  <si>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</si>
  <si>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</si>
  <si>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</si>
  <si>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</si>
  <si>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</si>
  <si>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</si>
  <si>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Investments in associated companies</t>
  </si>
  <si>
    <t>Other investments</t>
  </si>
  <si>
    <t>Intangible assets</t>
  </si>
  <si>
    <t>Sinking fund</t>
  </si>
  <si>
    <t>Current Assets</t>
  </si>
  <si>
    <t>Current liabilities</t>
  </si>
  <si>
    <t>Shareholders' Funds</t>
  </si>
  <si>
    <t>Share Capital</t>
  </si>
  <si>
    <t>Reserves</t>
  </si>
  <si>
    <t xml:space="preserve">Net tangible assets per share (RM) </t>
  </si>
  <si>
    <t>As at</t>
  </si>
  <si>
    <t xml:space="preserve">As at </t>
  </si>
  <si>
    <t>Financed by</t>
  </si>
  <si>
    <t>Minorities Interest</t>
  </si>
  <si>
    <t>Long Term liabilities</t>
  </si>
  <si>
    <t xml:space="preserve">   Other deferred liabilities</t>
  </si>
  <si>
    <t xml:space="preserve">   Hire purchase liabilities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</si>
  <si>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</si>
  <si>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</si>
  <si>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</si>
  <si>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</si>
  <si>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 xml:space="preserve">   Taxation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</si>
  <si>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</si>
  <si>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</si>
  <si>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</si>
  <si>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</si>
  <si>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</si>
  <si>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</si>
  <si>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</si>
  <si>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</si>
  <si>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</si>
  <si>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</si>
  <si>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</si>
  <si>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Balance at beginning of year</t>
  </si>
  <si>
    <t>(The Condensed Consolidated Statement of Changes in Equity should be read in conjunction with the</t>
  </si>
  <si>
    <t>PART A2 : SUMMARY OF KEY FINANCIAL INFORMATION</t>
  </si>
  <si>
    <t>Individual Quarter</t>
  </si>
  <si>
    <t>Cumulative quarter</t>
  </si>
  <si>
    <t>Current Year</t>
  </si>
  <si>
    <t>Preceding Year</t>
  </si>
  <si>
    <t>Quarter</t>
  </si>
  <si>
    <t>Corresponding Quarter</t>
  </si>
  <si>
    <t>to date</t>
  </si>
  <si>
    <t>Corresponding Period</t>
  </si>
  <si>
    <t>interest</t>
  </si>
  <si>
    <t>Dividend per share(sen)</t>
  </si>
  <si>
    <t>AS AT END OF CURRENT QUARTER</t>
  </si>
  <si>
    <t>AS AT PRCEEDING FINANCIAL YEAR END</t>
  </si>
  <si>
    <t>Net tangible assets per share(RM)</t>
  </si>
  <si>
    <t>Part A3 : ADDITIONAL INFORMATION</t>
  </si>
  <si>
    <t>Gross interest income</t>
  </si>
  <si>
    <t>Gross interest expense</t>
  </si>
  <si>
    <t>31.12.2003</t>
  </si>
  <si>
    <t>Profit/(Loss) before tax</t>
  </si>
  <si>
    <t>Profit/(Loss) after tax</t>
  </si>
  <si>
    <t>Net profit/(loss) for the period</t>
  </si>
  <si>
    <t>Profit from operations</t>
  </si>
  <si>
    <t>E/(L)PS - Basis (sen)</t>
  </si>
  <si>
    <t xml:space="preserve">            - Diluted (sen)</t>
  </si>
  <si>
    <t>Unaudited Condensed Consolidated Income Statements for the quarter ended 31.12.2004</t>
  </si>
  <si>
    <t>31.12.2004</t>
  </si>
  <si>
    <t>Unaudited Condensed Consolidated Balance Sheet as at 31.12.2004</t>
  </si>
  <si>
    <t>Unaudited Condensed Consolidated Cash Flow Statements for the quarter ended 31.12.2004</t>
  </si>
  <si>
    <t xml:space="preserve">12 months ended </t>
  </si>
  <si>
    <t>Unaudited Condensed Consolidated Statements of Changes in Equity for the quarter ended 31.12.2004</t>
  </si>
  <si>
    <t xml:space="preserve">12 months quarter </t>
  </si>
  <si>
    <t>ended 31 December 2004</t>
  </si>
  <si>
    <t>ended 31 December 2003</t>
  </si>
  <si>
    <t xml:space="preserve">Summary of key Financial Information for the financial quarter ended 31.12.2004 </t>
  </si>
  <si>
    <t>N/A</t>
  </si>
  <si>
    <t>Land held for property development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</si>
</sst>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15" applyNumberFormat="1" applyFill="1" applyAlignment="1">
      <alignment/>
    </xf>
    <xf numFmtId="166" fontId="0" fillId="0" borderId="3" xfId="15" applyNumberFormat="1" applyFill="1" applyBorder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8" xfId="15" applyNumberFormat="1" applyBorder="1" applyAlignment="1">
      <alignment/>
    </xf>
    <xf numFmtId="43" fontId="0" fillId="0" borderId="8" xfId="15" applyNumberFormat="1" applyBorder="1" applyAlignment="1">
      <alignment/>
    </xf>
    <xf numFmtId="0" fontId="0" fillId="0" borderId="9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0" xfId="15" applyNumberFormat="1" applyBorder="1" applyAlignment="1">
      <alignment/>
    </xf>
    <xf numFmtId="167" fontId="0" fillId="0" borderId="0" xfId="15" applyNumberFormat="1" applyAlignment="1">
      <alignment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43" fontId="0" fillId="0" borderId="11" xfId="15" applyFill="1" applyBorder="1" applyAlignment="1">
      <alignment/>
    </xf>
    <xf numFmtId="166" fontId="4" fillId="0" borderId="0" xfId="15" applyNumberFormat="1" applyFont="1" applyAlignment="1">
      <alignment/>
    </xf>
    <xf numFmtId="166" fontId="0" fillId="0" borderId="0" xfId="15" applyNumberFormat="1" applyFont="1" applyFill="1" applyAlignment="1">
      <alignment/>
    </xf>
    <xf numFmtId="43" fontId="0" fillId="0" borderId="12" xfId="15" applyFill="1" applyBorder="1" applyAlignment="1">
      <alignment/>
    </xf>
    <xf numFmtId="43" fontId="0" fillId="0" borderId="12" xfId="15" applyBorder="1" applyAlignment="1">
      <alignment/>
    </xf>
    <xf numFmtId="43" fontId="0" fillId="0" borderId="11" xfId="15" applyFont="1" applyBorder="1" applyAlignment="1">
      <alignment horizontal="right"/>
    </xf>
    <xf numFmtId="43" fontId="0" fillId="0" borderId="11" xfId="15" applyBorder="1" applyAlignment="1">
      <alignment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6" xfId="15" applyNumberFormat="1" applyBorder="1" applyAlignment="1">
      <alignment horizontal="center"/>
    </xf>
    <xf numFmtId="166" fontId="0" fillId="0" borderId="6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G39" sqref="G39"/>
    </sheetView>
  </sheetViews>
  <sheetFormatPr defaultColWidth="9.140625" defaultRowHeight="12.75"/>
  <cols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30</v>
      </c>
    </row>
    <row r="2" ht="12.75">
      <c r="A2" s="1"/>
    </row>
    <row r="3" ht="12.75">
      <c r="A3" s="1" t="s">
        <v>99</v>
      </c>
    </row>
    <row r="4" ht="12.75">
      <c r="A4" s="1"/>
    </row>
    <row r="5" ht="12.75">
      <c r="A5" s="1"/>
    </row>
    <row r="6" spans="1:8" ht="12.75">
      <c r="A6" s="1"/>
      <c r="E6" s="2"/>
      <c r="F6" s="2"/>
      <c r="G6" s="2"/>
      <c r="H6" s="2"/>
    </row>
    <row r="7" spans="1:8" ht="12.75">
      <c r="A7" s="1"/>
      <c r="E7" s="39" t="s">
        <v>1</v>
      </c>
      <c r="F7" s="39"/>
      <c r="G7" s="39" t="s">
        <v>2</v>
      </c>
      <c r="H7" s="39"/>
    </row>
    <row r="8" spans="5:8" ht="12.75">
      <c r="E8" s="2" t="s">
        <v>31</v>
      </c>
      <c r="F8" s="2" t="s">
        <v>4</v>
      </c>
      <c r="G8" s="2" t="s">
        <v>31</v>
      </c>
      <c r="H8" s="2" t="s">
        <v>4</v>
      </c>
    </row>
    <row r="9" spans="5:8" ht="12.75">
      <c r="E9" s="2" t="s">
        <v>3</v>
      </c>
      <c r="F9" s="2" t="s">
        <v>5</v>
      </c>
      <c r="G9" s="2" t="s">
        <v>3</v>
      </c>
      <c r="H9" s="2" t="s">
        <v>5</v>
      </c>
    </row>
    <row r="10" spans="5:8" ht="12.75">
      <c r="E10" s="2" t="s">
        <v>32</v>
      </c>
      <c r="F10" s="2" t="s">
        <v>32</v>
      </c>
      <c r="G10" s="2" t="s">
        <v>34</v>
      </c>
      <c r="H10" s="2" t="s">
        <v>6</v>
      </c>
    </row>
    <row r="11" spans="5:8" ht="12.75">
      <c r="E11" s="30" t="s">
        <v>100</v>
      </c>
      <c r="F11" s="30" t="s">
        <v>92</v>
      </c>
      <c r="G11" s="30" t="str">
        <f>E11</f>
        <v>31.12.2004</v>
      </c>
      <c r="H11" s="30" t="str">
        <f>F11</f>
        <v>31.12.2003</v>
      </c>
    </row>
    <row r="12" spans="5:8" ht="12.75">
      <c r="E12" s="2" t="s">
        <v>33</v>
      </c>
      <c r="F12" s="2" t="s">
        <v>33</v>
      </c>
      <c r="G12" s="2" t="s">
        <v>33</v>
      </c>
      <c r="H12" s="2" t="s">
        <v>33</v>
      </c>
    </row>
    <row r="14" spans="1:8" ht="12.75">
      <c r="A14" t="s">
        <v>35</v>
      </c>
      <c r="E14" s="6">
        <v>61677</v>
      </c>
      <c r="F14" s="6">
        <v>40654</v>
      </c>
      <c r="G14" s="6">
        <v>188696</v>
      </c>
      <c r="H14" s="6">
        <v>148583</v>
      </c>
    </row>
    <row r="15" spans="5:8" ht="12.75">
      <c r="E15" s="6"/>
      <c r="F15" s="6"/>
      <c r="G15" s="6"/>
      <c r="H15" s="6"/>
    </row>
    <row r="16" spans="1:8" ht="12.75">
      <c r="A16" t="s">
        <v>10</v>
      </c>
      <c r="E16" s="6">
        <v>-59466</v>
      </c>
      <c r="F16" s="6">
        <v>-43454</v>
      </c>
      <c r="G16" s="6">
        <v>-184415</v>
      </c>
      <c r="H16" s="6">
        <v>-145058</v>
      </c>
    </row>
    <row r="17" spans="5:8" ht="12.75">
      <c r="E17" s="6"/>
      <c r="F17" s="6"/>
      <c r="G17" s="6"/>
      <c r="H17" s="6"/>
    </row>
    <row r="18" spans="1:8" ht="12.75">
      <c r="A18" t="s">
        <v>36</v>
      </c>
      <c r="E18" s="9">
        <v>259</v>
      </c>
      <c r="F18" s="9">
        <v>718</v>
      </c>
      <c r="G18" s="9">
        <v>838</v>
      </c>
      <c r="H18" s="9">
        <v>1670</v>
      </c>
    </row>
    <row r="19" spans="5:8" ht="12.75">
      <c r="E19" s="6"/>
      <c r="F19" s="6"/>
      <c r="G19" s="6"/>
      <c r="H19" s="6"/>
    </row>
    <row r="20" spans="1:8" ht="12.75">
      <c r="A20" t="s">
        <v>96</v>
      </c>
      <c r="E20" s="11">
        <f>SUM(E14:E18)</f>
        <v>2470</v>
      </c>
      <c r="F20" s="11">
        <f>SUM(F14:F18)</f>
        <v>-2082</v>
      </c>
      <c r="G20" s="11">
        <f>SUM(G14:G18)</f>
        <v>5119</v>
      </c>
      <c r="H20" s="11">
        <f>SUM(H14:H18)</f>
        <v>5195</v>
      </c>
    </row>
    <row r="21" spans="5:8" ht="12.75">
      <c r="E21" s="6"/>
      <c r="F21" s="6"/>
      <c r="G21" s="6"/>
      <c r="H21" s="6"/>
    </row>
    <row r="22" spans="1:8" ht="12.75">
      <c r="A22" t="s">
        <v>37</v>
      </c>
      <c r="E22" s="6">
        <v>-1169</v>
      </c>
      <c r="F22" s="6">
        <v>-1271</v>
      </c>
      <c r="G22" s="6">
        <v>-4596</v>
      </c>
      <c r="H22" s="6">
        <v>-4717</v>
      </c>
    </row>
    <row r="23" spans="5:8" ht="12.75">
      <c r="E23" s="6"/>
      <c r="F23" s="6"/>
      <c r="G23" s="6"/>
      <c r="H23" s="6"/>
    </row>
    <row r="24" spans="1:8" ht="12.75">
      <c r="A24" t="s">
        <v>7</v>
      </c>
      <c r="E24" s="6">
        <v>25</v>
      </c>
      <c r="F24" s="6">
        <v>9</v>
      </c>
      <c r="G24" s="6">
        <v>82</v>
      </c>
      <c r="H24" s="6">
        <v>329</v>
      </c>
    </row>
    <row r="25" spans="5:8" ht="12.75">
      <c r="E25" s="6"/>
      <c r="F25" s="6"/>
      <c r="G25" s="6"/>
      <c r="H25" s="6"/>
    </row>
    <row r="26" spans="1:8" ht="12.75">
      <c r="A26" t="s">
        <v>8</v>
      </c>
      <c r="E26" s="9">
        <v>96</v>
      </c>
      <c r="F26" s="9">
        <v>52</v>
      </c>
      <c r="G26" s="9">
        <v>-2167</v>
      </c>
      <c r="H26" s="9">
        <v>1120</v>
      </c>
    </row>
    <row r="27" spans="5:8" ht="12.75">
      <c r="E27" s="6"/>
      <c r="F27" s="6"/>
      <c r="G27" s="6"/>
      <c r="H27" s="6"/>
    </row>
    <row r="28" spans="1:8" ht="12.75">
      <c r="A28" t="s">
        <v>93</v>
      </c>
      <c r="E28" s="11">
        <f>SUM(E20:E26)</f>
        <v>1422</v>
      </c>
      <c r="F28" s="11">
        <f>SUM(F20:F26)</f>
        <v>-3292</v>
      </c>
      <c r="G28" s="11">
        <f>SUM(G20:G26)</f>
        <v>-1562</v>
      </c>
      <c r="H28" s="11">
        <f>SUM(H20:H26)</f>
        <v>1927</v>
      </c>
    </row>
    <row r="29" spans="5:8" ht="12.75">
      <c r="E29" s="6"/>
      <c r="F29" s="6"/>
      <c r="G29" s="6"/>
      <c r="H29" s="6"/>
    </row>
    <row r="30" spans="1:8" ht="12.75">
      <c r="A30" t="s">
        <v>38</v>
      </c>
      <c r="E30" s="9">
        <v>373</v>
      </c>
      <c r="F30" s="9">
        <v>2352</v>
      </c>
      <c r="G30" s="9">
        <v>-477</v>
      </c>
      <c r="H30" s="9">
        <v>270</v>
      </c>
    </row>
    <row r="31" spans="5:8" ht="12.75">
      <c r="E31" s="6"/>
      <c r="F31" s="6"/>
      <c r="G31" s="6"/>
      <c r="H31" s="6"/>
    </row>
    <row r="32" spans="1:8" ht="12.75">
      <c r="A32" t="s">
        <v>94</v>
      </c>
      <c r="E32" s="6">
        <f>SUM(E28:E30)</f>
        <v>1795</v>
      </c>
      <c r="F32" s="6">
        <f>SUM(F28:F30)</f>
        <v>-940</v>
      </c>
      <c r="G32" s="6">
        <f>SUM(G28:G30)</f>
        <v>-2039</v>
      </c>
      <c r="H32" s="6">
        <f>SUM(H28:H30)</f>
        <v>2197</v>
      </c>
    </row>
    <row r="33" spans="5:8" ht="12.75">
      <c r="E33" s="6"/>
      <c r="F33" s="6"/>
      <c r="G33" s="6"/>
      <c r="H33" s="6"/>
    </row>
    <row r="34" spans="1:8" ht="12.75">
      <c r="A34" t="s">
        <v>9</v>
      </c>
      <c r="E34" s="9">
        <v>-256</v>
      </c>
      <c r="F34" s="9">
        <v>-5</v>
      </c>
      <c r="G34" s="6">
        <v>-295</v>
      </c>
      <c r="H34" s="6">
        <v>244</v>
      </c>
    </row>
    <row r="35" spans="5:8" ht="12.75">
      <c r="E35" s="15"/>
      <c r="F35" s="15"/>
      <c r="G35" s="15"/>
      <c r="H35" s="15"/>
    </row>
    <row r="36" spans="1:8" ht="12.75">
      <c r="A36" t="s">
        <v>95</v>
      </c>
      <c r="E36" s="9">
        <f>SUM(E32:E34)</f>
        <v>1539</v>
      </c>
      <c r="F36" s="9">
        <f>SUM(F32:F34)</f>
        <v>-945</v>
      </c>
      <c r="G36" s="9">
        <f>SUM(G32:G34)</f>
        <v>-2334</v>
      </c>
      <c r="H36" s="9">
        <f>SUM(H32:H34)</f>
        <v>2441</v>
      </c>
    </row>
    <row r="38" spans="1:8" ht="13.5" thickBot="1">
      <c r="A38" t="s">
        <v>97</v>
      </c>
      <c r="E38" s="35">
        <v>3.03</v>
      </c>
      <c r="F38" s="36">
        <v>-2.02</v>
      </c>
      <c r="G38" s="36">
        <v>-4.64</v>
      </c>
      <c r="H38" s="36">
        <v>5.23</v>
      </c>
    </row>
    <row r="39" spans="1:8" ht="14.25" thickBot="1" thickTop="1">
      <c r="A39" t="s">
        <v>98</v>
      </c>
      <c r="E39" s="32">
        <v>2.74</v>
      </c>
      <c r="F39" s="37" t="s">
        <v>109</v>
      </c>
      <c r="G39" s="37" t="s">
        <v>109</v>
      </c>
      <c r="H39" s="38">
        <v>4.17</v>
      </c>
    </row>
    <row r="40" ht="13.5" thickTop="1"/>
    <row r="42" ht="12.75">
      <c r="A42" s="13" t="s">
        <v>11</v>
      </c>
    </row>
    <row r="43" ht="12.75">
      <c r="A43" s="1" t="s">
        <v>26</v>
      </c>
    </row>
  </sheetData>
  <mergeCells count="2"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G36" sqref="G36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30</v>
      </c>
    </row>
    <row r="3" ht="12.75">
      <c r="A3" s="5" t="s">
        <v>101</v>
      </c>
    </row>
    <row r="4" ht="12.75">
      <c r="A4" s="5"/>
    </row>
    <row r="5" spans="2:8" ht="12.75">
      <c r="B5" s="12"/>
      <c r="H5" s="18"/>
    </row>
    <row r="6" spans="7:8" ht="12.75">
      <c r="G6" s="7" t="s">
        <v>50</v>
      </c>
      <c r="H6" s="7" t="s">
        <v>51</v>
      </c>
    </row>
    <row r="7" spans="7:8" ht="12.75">
      <c r="G7" s="18" t="s">
        <v>100</v>
      </c>
      <c r="H7" s="18" t="s">
        <v>92</v>
      </c>
    </row>
    <row r="8" spans="7:8" ht="12.75">
      <c r="G8" s="3" t="s">
        <v>33</v>
      </c>
      <c r="H8" s="3" t="s">
        <v>33</v>
      </c>
    </row>
    <row r="9" ht="12.75">
      <c r="G9" s="3"/>
    </row>
    <row r="10" spans="2:8" ht="12.75">
      <c r="B10" s="6" t="s">
        <v>39</v>
      </c>
      <c r="G10" s="6">
        <v>96812</v>
      </c>
      <c r="H10" s="6">
        <v>99513</v>
      </c>
    </row>
    <row r="12" spans="2:8" ht="12.75">
      <c r="B12" s="12" t="s">
        <v>110</v>
      </c>
      <c r="G12" s="6">
        <v>4300</v>
      </c>
      <c r="H12" s="6">
        <v>0</v>
      </c>
    </row>
    <row r="14" ht="12.75" hidden="1">
      <c r="B14" s="6" t="s">
        <v>42</v>
      </c>
    </row>
    <row r="15" ht="12.75" hidden="1"/>
    <row r="16" spans="2:8" ht="12.75">
      <c r="B16" s="6" t="s">
        <v>40</v>
      </c>
      <c r="G16" s="6">
        <v>8105</v>
      </c>
      <c r="H16" s="6">
        <v>10952</v>
      </c>
    </row>
    <row r="18" spans="2:8" ht="12.75">
      <c r="B18" s="6" t="s">
        <v>41</v>
      </c>
      <c r="G18" s="6">
        <v>15</v>
      </c>
      <c r="H18" s="6">
        <v>15</v>
      </c>
    </row>
    <row r="20" spans="2:8" ht="12.75">
      <c r="B20" s="6" t="s">
        <v>43</v>
      </c>
      <c r="G20" s="6">
        <v>1027</v>
      </c>
      <c r="H20" s="6">
        <v>1001</v>
      </c>
    </row>
    <row r="22" spans="2:8" ht="12.75">
      <c r="B22" s="12" t="s">
        <v>27</v>
      </c>
      <c r="G22" s="6">
        <v>447</v>
      </c>
      <c r="H22" s="6">
        <v>448</v>
      </c>
    </row>
    <row r="24" ht="12.75">
      <c r="B24" s="6" t="s">
        <v>44</v>
      </c>
    </row>
    <row r="25" spans="2:8" ht="12.75">
      <c r="B25" s="6" t="s">
        <v>57</v>
      </c>
      <c r="G25" s="6">
        <v>13524</v>
      </c>
      <c r="H25" s="6">
        <v>9894</v>
      </c>
    </row>
    <row r="26" spans="2:8" ht="12.75">
      <c r="B26" s="6" t="s">
        <v>58</v>
      </c>
      <c r="G26" s="6">
        <v>114337</v>
      </c>
      <c r="H26" s="6">
        <v>84962</v>
      </c>
    </row>
    <row r="27" spans="2:8" ht="12.75">
      <c r="B27" s="6" t="s">
        <v>59</v>
      </c>
      <c r="G27" s="6">
        <v>3832</v>
      </c>
      <c r="H27" s="6">
        <v>5907</v>
      </c>
    </row>
    <row r="28" spans="7:8" ht="12.75">
      <c r="G28" s="8">
        <f>SUM(G25:G27)</f>
        <v>131693</v>
      </c>
      <c r="H28" s="8">
        <f>SUM(H25:H27)</f>
        <v>100763</v>
      </c>
    </row>
    <row r="30" ht="12.75">
      <c r="B30" s="6" t="s">
        <v>45</v>
      </c>
    </row>
    <row r="31" spans="2:8" ht="12.75">
      <c r="B31" s="6" t="s">
        <v>60</v>
      </c>
      <c r="G31" s="6">
        <v>64916</v>
      </c>
      <c r="H31" s="12">
        <f>44071-2</f>
        <v>44069</v>
      </c>
    </row>
    <row r="32" spans="2:8" ht="12.75">
      <c r="B32" s="6" t="s">
        <v>56</v>
      </c>
      <c r="G32" s="6">
        <v>3613</v>
      </c>
      <c r="H32" s="6">
        <v>3068</v>
      </c>
    </row>
    <row r="33" spans="2:8" ht="12.75">
      <c r="B33" s="12" t="s">
        <v>12</v>
      </c>
      <c r="G33" s="6">
        <v>6777</v>
      </c>
      <c r="H33" s="6">
        <v>5724</v>
      </c>
    </row>
    <row r="34" spans="2:8" ht="12.75">
      <c r="B34" s="12" t="s">
        <v>13</v>
      </c>
      <c r="G34" s="6">
        <v>51110</v>
      </c>
      <c r="H34" s="6">
        <v>36769</v>
      </c>
    </row>
    <row r="35" spans="2:8" ht="12.75">
      <c r="B35" s="6" t="s">
        <v>61</v>
      </c>
      <c r="G35" s="6">
        <v>1115</v>
      </c>
      <c r="H35" s="6">
        <v>1619</v>
      </c>
    </row>
    <row r="36" spans="7:8" ht="12.75">
      <c r="G36" s="8">
        <f>SUM(G31:G35)</f>
        <v>127531</v>
      </c>
      <c r="H36" s="8">
        <f>SUM(H31:H35)</f>
        <v>91249</v>
      </c>
    </row>
    <row r="38" spans="2:8" ht="12.75">
      <c r="B38" s="12" t="s">
        <v>16</v>
      </c>
      <c r="G38" s="9">
        <f>G28-G36</f>
        <v>4162</v>
      </c>
      <c r="H38" s="9">
        <f>H28-H36</f>
        <v>9514</v>
      </c>
    </row>
    <row r="39" spans="7:8" ht="13.5" thickBot="1">
      <c r="G39" s="17">
        <f>G10+G12+G14+G16+G18+G20+G22+G38</f>
        <v>114868</v>
      </c>
      <c r="H39" s="17">
        <f>H10+H14+H16+H18+H20+H22+H38</f>
        <v>121443</v>
      </c>
    </row>
    <row r="40" spans="7:8" ht="13.5" thickTop="1">
      <c r="G40" s="11"/>
      <c r="H40" s="11"/>
    </row>
    <row r="42" ht="12.75">
      <c r="B42" s="6" t="s">
        <v>52</v>
      </c>
    </row>
    <row r="44" spans="2:8" ht="12.75">
      <c r="B44" s="6" t="s">
        <v>47</v>
      </c>
      <c r="G44" s="6">
        <v>52091</v>
      </c>
      <c r="H44" s="6">
        <v>48766</v>
      </c>
    </row>
    <row r="45" spans="2:8" ht="12.75">
      <c r="B45" s="6" t="s">
        <v>48</v>
      </c>
      <c r="G45" s="6">
        <v>33236</v>
      </c>
      <c r="H45" s="6">
        <v>36196</v>
      </c>
    </row>
    <row r="46" spans="2:8" ht="12.75">
      <c r="B46" s="12" t="s">
        <v>15</v>
      </c>
      <c r="G46" s="9">
        <v>7659</v>
      </c>
      <c r="H46" s="9">
        <v>7895</v>
      </c>
    </row>
    <row r="47" spans="2:8" ht="12.75">
      <c r="B47" s="6" t="s">
        <v>46</v>
      </c>
      <c r="G47" s="6">
        <f>SUM(G44:G46)</f>
        <v>92986</v>
      </c>
      <c r="H47" s="6">
        <f>SUM(H44:H46)</f>
        <v>92857</v>
      </c>
    </row>
    <row r="49" spans="2:8" ht="12.75">
      <c r="B49" s="6" t="s">
        <v>53</v>
      </c>
      <c r="G49" s="6">
        <v>4484</v>
      </c>
      <c r="H49" s="6">
        <v>3453</v>
      </c>
    </row>
    <row r="50" ht="12.75">
      <c r="B50" s="6" t="s">
        <v>54</v>
      </c>
    </row>
    <row r="51" spans="2:8" ht="12.75">
      <c r="B51" s="12" t="s">
        <v>12</v>
      </c>
      <c r="G51" s="6">
        <v>12000</v>
      </c>
      <c r="H51" s="6">
        <v>18453</v>
      </c>
    </row>
    <row r="52" spans="2:8" ht="12.75">
      <c r="B52" s="6" t="s">
        <v>56</v>
      </c>
      <c r="G52" s="6">
        <v>4840</v>
      </c>
      <c r="H52" s="6">
        <v>6215</v>
      </c>
    </row>
    <row r="53" spans="2:8" ht="12.75">
      <c r="B53" s="6" t="s">
        <v>55</v>
      </c>
      <c r="G53" s="6">
        <v>558</v>
      </c>
      <c r="H53" s="6">
        <v>465</v>
      </c>
    </row>
    <row r="54" spans="7:8" ht="13.5" thickBot="1">
      <c r="G54" s="17">
        <f>SUM(G47:G53)</f>
        <v>114868</v>
      </c>
      <c r="H54" s="10">
        <f>SUM(H47:H53)</f>
        <v>121443</v>
      </c>
    </row>
    <row r="55" ht="13.5" thickTop="1"/>
    <row r="56" ht="12.75">
      <c r="A56" s="1" t="s">
        <v>14</v>
      </c>
    </row>
    <row r="57" ht="12.75">
      <c r="A57" s="1" t="s">
        <v>26</v>
      </c>
    </row>
    <row r="62" spans="2:8" ht="12.75">
      <c r="B62" s="6" t="s">
        <v>49</v>
      </c>
      <c r="G62" s="29">
        <f>G47/G44</f>
        <v>1.7850684379259374</v>
      </c>
      <c r="H62" s="29">
        <f>H47/H44</f>
        <v>1.9041340278062584</v>
      </c>
    </row>
  </sheetData>
  <printOptions/>
  <pageMargins left="0.75" right="0.75" top="1" bottom="1" header="0.5" footer="0.5"/>
  <pageSetup horizontalDpi="300" verticalDpi="300" orientation="portrait" scale="93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G29" sqref="G29"/>
    </sheetView>
  </sheetViews>
  <sheetFormatPr defaultColWidth="9.140625" defaultRowHeight="12.75"/>
  <cols>
    <col min="7" max="7" width="16.28125" style="0" customWidth="1"/>
    <col min="8" max="8" width="15.7109375" style="0" customWidth="1"/>
  </cols>
  <sheetData>
    <row r="1" ht="12.75">
      <c r="A1" s="1" t="s">
        <v>30</v>
      </c>
    </row>
    <row r="3" ht="12.75">
      <c r="A3" s="1" t="s">
        <v>102</v>
      </c>
    </row>
    <row r="6" spans="7:8" ht="12.75">
      <c r="G6" s="3"/>
      <c r="H6" s="3"/>
    </row>
    <row r="7" spans="7:8" ht="12.75">
      <c r="G7" s="3" t="s">
        <v>103</v>
      </c>
      <c r="H7" s="3" t="str">
        <f>G7</f>
        <v>12 months ended </v>
      </c>
    </row>
    <row r="8" spans="7:8" ht="12.75">
      <c r="G8" s="18" t="s">
        <v>100</v>
      </c>
      <c r="H8" s="18" t="s">
        <v>92</v>
      </c>
    </row>
    <row r="9" spans="7:8" ht="12.75">
      <c r="G9" s="3" t="s">
        <v>33</v>
      </c>
      <c r="H9" s="3" t="s">
        <v>33</v>
      </c>
    </row>
    <row r="10" ht="12.75">
      <c r="G10" s="6"/>
    </row>
    <row r="11" spans="1:8" ht="12.75">
      <c r="A11" t="s">
        <v>93</v>
      </c>
      <c r="G11" s="6">
        <f>PL!G28</f>
        <v>-1562</v>
      </c>
      <c r="H11" s="6">
        <v>1927</v>
      </c>
    </row>
    <row r="12" spans="7:8" ht="12.75">
      <c r="G12" s="6"/>
      <c r="H12" s="6"/>
    </row>
    <row r="13" spans="1:8" ht="12.75">
      <c r="A13" t="s">
        <v>17</v>
      </c>
      <c r="G13" s="6">
        <v>17205</v>
      </c>
      <c r="H13" s="6">
        <v>13746</v>
      </c>
    </row>
    <row r="14" spans="7:8" ht="12.75">
      <c r="G14" s="9"/>
      <c r="H14" s="9"/>
    </row>
    <row r="15" spans="1:8" ht="12.75">
      <c r="A15" t="s">
        <v>62</v>
      </c>
      <c r="G15" s="6">
        <f>SUM(G10:G14)</f>
        <v>15643</v>
      </c>
      <c r="H15" s="6">
        <f>SUM(H10:H14)</f>
        <v>15673</v>
      </c>
    </row>
    <row r="16" spans="7:8" ht="12.75">
      <c r="G16" s="6"/>
      <c r="H16" s="6"/>
    </row>
    <row r="17" spans="1:8" ht="12.75">
      <c r="A17" t="s">
        <v>63</v>
      </c>
      <c r="G17" s="6">
        <v>-11898</v>
      </c>
      <c r="H17" s="6">
        <v>-10696</v>
      </c>
    </row>
    <row r="18" spans="7:8" ht="12.75">
      <c r="G18" s="6"/>
      <c r="H18" s="6"/>
    </row>
    <row r="19" spans="1:8" ht="12.75">
      <c r="A19" t="s">
        <v>18</v>
      </c>
      <c r="G19" s="6">
        <v>-5438</v>
      </c>
      <c r="H19" s="6">
        <v>-2830</v>
      </c>
    </row>
    <row r="20" spans="7:8" ht="12.75">
      <c r="G20" s="6"/>
      <c r="H20" s="6"/>
    </row>
    <row r="21" spans="1:8" ht="12.75">
      <c r="A21" t="s">
        <v>64</v>
      </c>
      <c r="G21" s="6">
        <v>-4514</v>
      </c>
      <c r="H21" s="6">
        <v>-2525</v>
      </c>
    </row>
    <row r="22" spans="7:8" ht="12.75">
      <c r="G22" s="6"/>
      <c r="H22" s="6"/>
    </row>
    <row r="23" spans="1:8" ht="12.75">
      <c r="A23" t="s">
        <v>65</v>
      </c>
      <c r="G23" s="6">
        <v>142</v>
      </c>
      <c r="H23" s="6">
        <v>-9290</v>
      </c>
    </row>
    <row r="24" spans="7:8" ht="12.75">
      <c r="G24" s="9"/>
      <c r="H24" s="9"/>
    </row>
    <row r="25" spans="1:8" ht="12.75">
      <c r="A25" t="s">
        <v>66</v>
      </c>
      <c r="G25" s="6">
        <f>SUM(G15:G24)</f>
        <v>-6065</v>
      </c>
      <c r="H25" s="6">
        <f>SUM(H15:H24)</f>
        <v>-9668</v>
      </c>
    </row>
    <row r="26" spans="7:8" ht="12.75">
      <c r="G26" s="6"/>
      <c r="H26" s="6"/>
    </row>
    <row r="27" spans="1:8" ht="12.75">
      <c r="A27" t="s">
        <v>19</v>
      </c>
      <c r="G27" s="6">
        <f>H29</f>
        <v>-10239</v>
      </c>
      <c r="H27" s="6">
        <v>-571</v>
      </c>
    </row>
    <row r="28" ht="12.75">
      <c r="G28" s="6"/>
    </row>
    <row r="29" spans="1:8" ht="13.5" thickBot="1">
      <c r="A29" t="s">
        <v>20</v>
      </c>
      <c r="G29" s="10">
        <f>SUM(G25:G28)</f>
        <v>-16304</v>
      </c>
      <c r="H29" s="10">
        <f>SUM(H25:H28)</f>
        <v>-10239</v>
      </c>
    </row>
    <row r="30" ht="13.5" thickTop="1"/>
    <row r="34" ht="12.75">
      <c r="A34" s="1" t="s">
        <v>0</v>
      </c>
    </row>
    <row r="35" ht="12.75">
      <c r="A35" s="1" t="s">
        <v>26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16" sqref="F16"/>
    </sheetView>
  </sheetViews>
  <sheetFormatPr defaultColWidth="9.140625" defaultRowHeight="12.75"/>
  <cols>
    <col min="4" max="4" width="11.7109375" style="0" customWidth="1"/>
    <col min="5" max="6" width="15.7109375" style="0" customWidth="1"/>
    <col min="7" max="7" width="11.7109375" style="0" customWidth="1"/>
    <col min="8" max="8" width="9.28125" style="0" customWidth="1"/>
  </cols>
  <sheetData>
    <row r="1" ht="12.75">
      <c r="A1" s="1" t="s">
        <v>30</v>
      </c>
    </row>
    <row r="3" ht="12.75">
      <c r="A3" s="1" t="s">
        <v>104</v>
      </c>
    </row>
    <row r="6" spans="4:7" ht="12.75">
      <c r="D6" s="3" t="s">
        <v>68</v>
      </c>
      <c r="E6" s="3" t="s">
        <v>21</v>
      </c>
      <c r="F6" s="3" t="s">
        <v>23</v>
      </c>
      <c r="G6" s="3" t="s">
        <v>69</v>
      </c>
    </row>
    <row r="7" spans="4:6" ht="12.75">
      <c r="D7" s="3" t="s">
        <v>67</v>
      </c>
      <c r="E7" s="3" t="s">
        <v>22</v>
      </c>
      <c r="F7" s="3" t="s">
        <v>24</v>
      </c>
    </row>
    <row r="8" spans="4:7" ht="12.75">
      <c r="D8" s="3" t="s">
        <v>33</v>
      </c>
      <c r="E8" s="3" t="s">
        <v>33</v>
      </c>
      <c r="F8" s="3" t="s">
        <v>33</v>
      </c>
      <c r="G8" s="3" t="s">
        <v>33</v>
      </c>
    </row>
    <row r="10" ht="12.75">
      <c r="A10" t="s">
        <v>105</v>
      </c>
    </row>
    <row r="11" ht="12.75">
      <c r="A11" s="4" t="s">
        <v>106</v>
      </c>
    </row>
    <row r="13" spans="1:7" ht="12.75">
      <c r="A13" t="s">
        <v>73</v>
      </c>
      <c r="D13" s="6">
        <v>48766</v>
      </c>
      <c r="E13" s="6">
        <f>14056+262</f>
        <v>14318</v>
      </c>
      <c r="F13" s="6">
        <v>29773</v>
      </c>
      <c r="G13" s="6">
        <f>SUM(D13:F13)</f>
        <v>92857</v>
      </c>
    </row>
    <row r="14" spans="4:7" ht="12.75">
      <c r="D14" s="6"/>
      <c r="E14" s="6"/>
      <c r="F14" s="6"/>
      <c r="G14" s="6"/>
    </row>
    <row r="15" spans="1:7" ht="12.75">
      <c r="A15" t="s">
        <v>70</v>
      </c>
      <c r="D15" s="6">
        <v>3325</v>
      </c>
      <c r="E15" s="34">
        <v>-222</v>
      </c>
      <c r="F15" s="16">
        <v>-2974</v>
      </c>
      <c r="G15" s="6">
        <f>SUM(D15:F15)</f>
        <v>129</v>
      </c>
    </row>
    <row r="16" spans="1:7" ht="12.75">
      <c r="A16" t="s">
        <v>71</v>
      </c>
      <c r="D16" s="6"/>
      <c r="E16" s="6"/>
      <c r="F16" s="6"/>
      <c r="G16" s="6"/>
    </row>
    <row r="17" spans="4:7" ht="12.75">
      <c r="D17" s="6"/>
      <c r="E17" s="6"/>
      <c r="F17" s="6"/>
      <c r="G17" s="6"/>
    </row>
    <row r="18" spans="1:7" ht="12.75">
      <c r="A18" t="s">
        <v>72</v>
      </c>
      <c r="D18" s="8">
        <f>SUM(D13:D17)</f>
        <v>52091</v>
      </c>
      <c r="E18" s="8">
        <f>SUM(E13:E17)</f>
        <v>14096</v>
      </c>
      <c r="F18" s="8">
        <f>SUM(F13:F17)</f>
        <v>26799</v>
      </c>
      <c r="G18" s="8">
        <f>SUM(G13:G17)</f>
        <v>92986</v>
      </c>
    </row>
    <row r="19" spans="4:7" ht="12.75">
      <c r="D19" s="6"/>
      <c r="E19" s="6"/>
      <c r="F19" s="6"/>
      <c r="G19" s="33"/>
    </row>
    <row r="20" spans="4:7" ht="12.75">
      <c r="D20" s="6"/>
      <c r="E20" s="6"/>
      <c r="F20" s="6"/>
      <c r="G20" s="6"/>
    </row>
    <row r="21" spans="1:7" ht="12.75">
      <c r="A21" t="str">
        <f>10:10</f>
        <v>12 months quarter </v>
      </c>
      <c r="D21" s="6"/>
      <c r="E21" s="6"/>
      <c r="F21" s="6"/>
      <c r="G21" s="6"/>
    </row>
    <row r="22" spans="1:7" ht="12.75">
      <c r="A22" s="4" t="s">
        <v>107</v>
      </c>
      <c r="D22" s="6"/>
      <c r="E22" s="6"/>
      <c r="F22" s="6"/>
      <c r="G22" s="6"/>
    </row>
    <row r="23" spans="4:7" ht="12.75">
      <c r="D23" s="6"/>
      <c r="E23" s="6"/>
      <c r="F23" s="6"/>
      <c r="G23" s="6"/>
    </row>
    <row r="24" spans="1:7" ht="12.75">
      <c r="A24" t="s">
        <v>73</v>
      </c>
      <c r="D24" s="6">
        <v>45479</v>
      </c>
      <c r="E24" s="6">
        <v>17317</v>
      </c>
      <c r="F24" s="6">
        <v>28731</v>
      </c>
      <c r="G24" s="6">
        <f>SUM(D24:F24)</f>
        <v>91527</v>
      </c>
    </row>
    <row r="25" spans="4:7" ht="12.75">
      <c r="D25" s="6"/>
      <c r="E25" s="6"/>
      <c r="F25" s="6"/>
      <c r="G25" s="6"/>
    </row>
    <row r="26" spans="1:7" ht="12.75">
      <c r="A26" t="s">
        <v>70</v>
      </c>
      <c r="D26" s="6">
        <v>3287</v>
      </c>
      <c r="E26" s="6">
        <v>-2999</v>
      </c>
      <c r="F26" s="6">
        <v>1042</v>
      </c>
      <c r="G26" s="6">
        <f>SUM(D26:F26)</f>
        <v>1330</v>
      </c>
    </row>
    <row r="27" spans="1:7" ht="12.75">
      <c r="A27" t="s">
        <v>71</v>
      </c>
      <c r="D27" s="6"/>
      <c r="E27" s="6"/>
      <c r="F27" s="6"/>
      <c r="G27" s="6"/>
    </row>
    <row r="28" spans="4:7" ht="12.75">
      <c r="D28" s="6"/>
      <c r="E28" s="6"/>
      <c r="F28" s="6"/>
      <c r="G28" s="6"/>
    </row>
    <row r="29" spans="1:9" ht="12.75">
      <c r="A29" t="s">
        <v>72</v>
      </c>
      <c r="D29" s="8">
        <f>SUM(D24:D28)</f>
        <v>48766</v>
      </c>
      <c r="E29" s="8">
        <f>SUM(E24:E28)</f>
        <v>14318</v>
      </c>
      <c r="F29" s="8">
        <f>SUM(F24:F28)</f>
        <v>29773</v>
      </c>
      <c r="G29" s="8">
        <f>SUM(G24:G28)</f>
        <v>92857</v>
      </c>
      <c r="H29" s="14"/>
      <c r="I29" s="14"/>
    </row>
    <row r="30" spans="6:7" ht="12.75">
      <c r="F30" s="31"/>
      <c r="G30" s="31"/>
    </row>
    <row r="32" ht="12.75">
      <c r="A32" s="1" t="s">
        <v>74</v>
      </c>
    </row>
    <row r="33" ht="12.75">
      <c r="A33" s="1" t="s">
        <v>26</v>
      </c>
    </row>
  </sheetData>
  <printOptions/>
  <pageMargins left="0.75" right="0.31" top="1" bottom="1" header="0.5" footer="0.5"/>
  <pageSetup horizontalDpi="600" verticalDpi="6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15.421875" style="0" customWidth="1"/>
    <col min="4" max="4" width="20.28125" style="0" customWidth="1"/>
    <col min="5" max="5" width="15.421875" style="0" customWidth="1"/>
    <col min="6" max="6" width="22.7109375" style="0" customWidth="1"/>
  </cols>
  <sheetData>
    <row r="1" ht="12.75">
      <c r="A1" s="1" t="s">
        <v>30</v>
      </c>
    </row>
    <row r="3" ht="12.75">
      <c r="A3" s="1" t="s">
        <v>75</v>
      </c>
    </row>
    <row r="5" ht="12.75">
      <c r="A5" s="1" t="s">
        <v>108</v>
      </c>
    </row>
    <row r="9" spans="3:6" ht="12.75">
      <c r="C9" s="40" t="s">
        <v>76</v>
      </c>
      <c r="D9" s="41"/>
      <c r="E9" s="40" t="s">
        <v>25</v>
      </c>
      <c r="F9" s="41"/>
    </row>
    <row r="10" spans="3:6" ht="12.75">
      <c r="C10" s="19" t="s">
        <v>78</v>
      </c>
      <c r="D10" s="3" t="s">
        <v>79</v>
      </c>
      <c r="E10" s="19" t="s">
        <v>78</v>
      </c>
      <c r="F10" s="20" t="s">
        <v>79</v>
      </c>
    </row>
    <row r="11" spans="3:6" ht="12.75">
      <c r="C11" s="19" t="s">
        <v>80</v>
      </c>
      <c r="D11" s="3" t="s">
        <v>81</v>
      </c>
      <c r="E11" s="19" t="s">
        <v>82</v>
      </c>
      <c r="F11" s="19" t="s">
        <v>83</v>
      </c>
    </row>
    <row r="12" spans="3:6" ht="12.75">
      <c r="C12" s="19" t="s">
        <v>100</v>
      </c>
      <c r="D12" s="19" t="s">
        <v>92</v>
      </c>
      <c r="E12" s="19" t="str">
        <f>C12</f>
        <v>31.12.2004</v>
      </c>
      <c r="F12" s="19" t="str">
        <f>D12</f>
        <v>31.12.2003</v>
      </c>
    </row>
    <row r="13" spans="3:6" ht="12.75">
      <c r="C13" s="19" t="s">
        <v>33</v>
      </c>
      <c r="D13" s="3" t="s">
        <v>33</v>
      </c>
      <c r="E13" s="19" t="s">
        <v>33</v>
      </c>
      <c r="F13" s="19" t="s">
        <v>33</v>
      </c>
    </row>
    <row r="14" spans="3:6" ht="12.75">
      <c r="C14" s="21"/>
      <c r="E14" s="21"/>
      <c r="F14" s="21"/>
    </row>
    <row r="15" spans="1:6" ht="12.75">
      <c r="A15" s="22">
        <v>1</v>
      </c>
      <c r="B15" s="22" t="s">
        <v>35</v>
      </c>
      <c r="C15" s="23">
        <f>PL!E14</f>
        <v>61677</v>
      </c>
      <c r="D15" s="23">
        <f>PL!F14</f>
        <v>40654</v>
      </c>
      <c r="E15" s="23">
        <f>PL!G14</f>
        <v>188696</v>
      </c>
      <c r="F15" s="23">
        <f>PL!H14</f>
        <v>148583</v>
      </c>
    </row>
    <row r="16" spans="1:6" ht="12.75">
      <c r="A16" s="22"/>
      <c r="B16" s="22"/>
      <c r="C16" s="23"/>
      <c r="D16" s="23"/>
      <c r="E16" s="23"/>
      <c r="F16" s="23"/>
    </row>
    <row r="17" spans="1:6" ht="12.75">
      <c r="A17" s="22">
        <v>2</v>
      </c>
      <c r="B17" s="22" t="s">
        <v>93</v>
      </c>
      <c r="C17" s="23">
        <f>PL!E28</f>
        <v>1422</v>
      </c>
      <c r="D17" s="23">
        <f>PL!F28</f>
        <v>-3292</v>
      </c>
      <c r="E17" s="23">
        <f>PL!G28</f>
        <v>-1562</v>
      </c>
      <c r="F17" s="23">
        <f>PL!H28</f>
        <v>1927</v>
      </c>
    </row>
    <row r="18" spans="1:6" ht="12.75">
      <c r="A18" s="22"/>
      <c r="B18" s="22"/>
      <c r="C18" s="23"/>
      <c r="D18" s="23"/>
      <c r="E18" s="23"/>
      <c r="F18" s="23"/>
    </row>
    <row r="19" spans="1:6" ht="12.75">
      <c r="A19" s="22">
        <v>3</v>
      </c>
      <c r="B19" s="22" t="s">
        <v>28</v>
      </c>
      <c r="C19" s="23">
        <f>PL!E36</f>
        <v>1539</v>
      </c>
      <c r="D19" s="23">
        <f>PL!F36</f>
        <v>-945</v>
      </c>
      <c r="E19" s="23">
        <f>PL!G36</f>
        <v>-2334</v>
      </c>
      <c r="F19" s="23">
        <f>PL!H36</f>
        <v>2441</v>
      </c>
    </row>
    <row r="20" spans="1:6" ht="12.75">
      <c r="A20" s="22"/>
      <c r="B20" s="22" t="s">
        <v>84</v>
      </c>
      <c r="C20" s="23"/>
      <c r="D20" s="23"/>
      <c r="E20" s="23"/>
      <c r="F20" s="23"/>
    </row>
    <row r="21" spans="1:6" ht="12.75">
      <c r="A21" s="22"/>
      <c r="B21" s="22"/>
      <c r="C21" s="23"/>
      <c r="D21" s="23"/>
      <c r="E21" s="23"/>
      <c r="F21" s="23"/>
    </row>
    <row r="22" spans="1:6" ht="12.75">
      <c r="A22" s="22">
        <v>4</v>
      </c>
      <c r="B22" s="22" t="s">
        <v>95</v>
      </c>
      <c r="C22" s="23">
        <f>C19</f>
        <v>1539</v>
      </c>
      <c r="D22" s="23">
        <f>D19</f>
        <v>-945</v>
      </c>
      <c r="E22" s="23">
        <f>E19</f>
        <v>-2334</v>
      </c>
      <c r="F22" s="23">
        <f>F19</f>
        <v>2441</v>
      </c>
    </row>
    <row r="23" spans="1:6" ht="12.75">
      <c r="A23" s="22"/>
      <c r="B23" s="22"/>
      <c r="C23" s="23"/>
      <c r="D23" s="23"/>
      <c r="E23" s="23"/>
      <c r="F23" s="23"/>
    </row>
    <row r="24" spans="1:6" ht="12.75">
      <c r="A24" s="22">
        <v>5</v>
      </c>
      <c r="B24" s="22" t="s">
        <v>29</v>
      </c>
      <c r="C24" s="24">
        <f>PL!E38</f>
        <v>3.03</v>
      </c>
      <c r="D24" s="24">
        <f>PL!F38</f>
        <v>-2.02</v>
      </c>
      <c r="E24" s="24">
        <f>PL!G38</f>
        <v>-4.64</v>
      </c>
      <c r="F24" s="24">
        <f>PL!H38</f>
        <v>5.23</v>
      </c>
    </row>
    <row r="25" spans="1:6" ht="12.75">
      <c r="A25" s="22"/>
      <c r="B25" s="22"/>
      <c r="C25" s="23"/>
      <c r="D25" s="23"/>
      <c r="E25" s="23"/>
      <c r="F25" s="23"/>
    </row>
    <row r="26" spans="1:6" ht="12.75">
      <c r="A26" s="22">
        <v>6</v>
      </c>
      <c r="B26" s="22" t="s">
        <v>85</v>
      </c>
      <c r="C26" s="24">
        <v>0</v>
      </c>
      <c r="D26" s="24">
        <v>0</v>
      </c>
      <c r="E26" s="24">
        <f>C26</f>
        <v>0</v>
      </c>
      <c r="F26" s="24">
        <f>D26</f>
        <v>0</v>
      </c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1:6" ht="12.75">
      <c r="A29" s="22"/>
      <c r="B29" s="22"/>
      <c r="C29" s="42" t="s">
        <v>86</v>
      </c>
      <c r="D29" s="42"/>
      <c r="E29" s="43" t="s">
        <v>87</v>
      </c>
      <c r="F29" s="42"/>
    </row>
    <row r="30" spans="1:6" ht="12.75">
      <c r="A30" s="22">
        <v>7</v>
      </c>
      <c r="B30" s="25" t="s">
        <v>88</v>
      </c>
      <c r="C30" s="26"/>
      <c r="D30" s="27">
        <f>'BS'!G62</f>
        <v>1.7850684379259374</v>
      </c>
      <c r="E30" s="26"/>
      <c r="F30" s="28">
        <f>'BS'!H62</f>
        <v>1.9041340278062584</v>
      </c>
    </row>
    <row r="35" ht="12.75">
      <c r="A35" t="s">
        <v>89</v>
      </c>
    </row>
    <row r="37" spans="3:6" ht="12.75">
      <c r="C37" s="40" t="s">
        <v>76</v>
      </c>
      <c r="D37" s="41"/>
      <c r="E37" s="40" t="s">
        <v>77</v>
      </c>
      <c r="F37" s="41"/>
    </row>
    <row r="38" spans="3:6" ht="12.75">
      <c r="C38" s="20" t="s">
        <v>78</v>
      </c>
      <c r="D38" s="20" t="s">
        <v>79</v>
      </c>
      <c r="E38" s="20" t="s">
        <v>78</v>
      </c>
      <c r="F38" s="20" t="s">
        <v>79</v>
      </c>
    </row>
    <row r="39" spans="3:6" ht="12.75">
      <c r="C39" s="19" t="s">
        <v>80</v>
      </c>
      <c r="D39" s="19" t="s">
        <v>81</v>
      </c>
      <c r="E39" s="19" t="s">
        <v>82</v>
      </c>
      <c r="F39" s="19" t="s">
        <v>83</v>
      </c>
    </row>
    <row r="40" spans="3:6" ht="12.75">
      <c r="C40" s="19" t="str">
        <f>C12</f>
        <v>31.12.2004</v>
      </c>
      <c r="D40" s="19" t="str">
        <f>D12</f>
        <v>31.12.2003</v>
      </c>
      <c r="E40" s="19" t="str">
        <f>E12</f>
        <v>31.12.2004</v>
      </c>
      <c r="F40" s="19" t="str">
        <f>F12</f>
        <v>31.12.2003</v>
      </c>
    </row>
    <row r="41" spans="3:6" ht="12.75">
      <c r="C41" s="19" t="s">
        <v>33</v>
      </c>
      <c r="D41" s="19" t="s">
        <v>33</v>
      </c>
      <c r="E41" s="19" t="s">
        <v>33</v>
      </c>
      <c r="F41" s="19" t="s">
        <v>33</v>
      </c>
    </row>
    <row r="42" spans="3:6" ht="12.75">
      <c r="C42" s="21"/>
      <c r="D42" s="21"/>
      <c r="E42" s="21"/>
      <c r="F42" s="21"/>
    </row>
    <row r="43" spans="1:6" ht="12.75">
      <c r="A43" s="22">
        <v>1</v>
      </c>
      <c r="B43" s="22" t="s">
        <v>96</v>
      </c>
      <c r="C43" s="23">
        <f>PL!E20</f>
        <v>2470</v>
      </c>
      <c r="D43" s="23">
        <f>PL!F20</f>
        <v>-2082</v>
      </c>
      <c r="E43" s="23">
        <f>PL!G20</f>
        <v>5119</v>
      </c>
      <c r="F43" s="23">
        <f>PL!H20</f>
        <v>5195</v>
      </c>
    </row>
    <row r="44" spans="1:6" ht="12.75">
      <c r="A44" s="22">
        <v>2</v>
      </c>
      <c r="B44" s="22" t="s">
        <v>90</v>
      </c>
      <c r="C44" s="23">
        <f>PL!E24</f>
        <v>25</v>
      </c>
      <c r="D44" s="23">
        <f>PL!F24</f>
        <v>9</v>
      </c>
      <c r="E44" s="23">
        <f>PL!G24</f>
        <v>82</v>
      </c>
      <c r="F44" s="23">
        <f>PL!H24</f>
        <v>329</v>
      </c>
    </row>
    <row r="45" spans="1:6" ht="12.75">
      <c r="A45" s="22">
        <v>3</v>
      </c>
      <c r="B45" s="22" t="s">
        <v>91</v>
      </c>
      <c r="C45" s="23">
        <f>PL!E22</f>
        <v>-1169</v>
      </c>
      <c r="D45" s="23">
        <f>PL!F22</f>
        <v>-1271</v>
      </c>
      <c r="E45" s="23">
        <f>PL!G22</f>
        <v>-4596</v>
      </c>
      <c r="F45" s="23">
        <f>PL!H22</f>
        <v>-4717</v>
      </c>
    </row>
  </sheetData>
  <mergeCells count="6">
    <mergeCell ref="C37:D37"/>
    <mergeCell ref="E37:F37"/>
    <mergeCell ref="C9:D9"/>
    <mergeCell ref="E9:F9"/>
    <mergeCell ref="C29:D29"/>
    <mergeCell ref="E29:F29"/>
  </mergeCells>
  <printOptions/>
  <pageMargins left="0.75" right="0.75" top="1" bottom="1" header="0.5" footer="0.5"/>
  <pageSetup fitToHeight="1" fitToWidth="1" horizontalDpi="300" verticalDpi="300" orientation="portrait" scale="83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susan wong</cp:lastModifiedBy>
  <cp:lastPrinted>2005-02-21T08:33:25Z</cp:lastPrinted>
  <dcterms:created xsi:type="dcterms:W3CDTF">1996-10-14T23:33:28Z</dcterms:created>
  <dcterms:modified xsi:type="dcterms:W3CDTF">2005-02-23T09:38:29Z</dcterms:modified>
  <cp:category/>
  <cp:version/>
  <cp:contentType/>
  <cp:contentStatus/>
</cp:coreProperties>
</file>