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PL" sheetId="1" r:id="rId1"/>
    <sheet name="BS" sheetId="2" r:id="rId2"/>
    <sheet name="Cash flow" sheetId="3" r:id="rId3"/>
    <sheet name="Equity" sheetId="4" r:id="rId4"/>
    <sheet name="Part 2" sheetId="5" r:id="rId5"/>
  </sheets>
  <definedNames>
    <definedName name="_xlnm.Print_Area" localSheetId="1">'BS'!$A$1:$H$56</definedName>
  </definedNames>
  <calcPr fullCalcOnLoad="1"/>
</workbook>
</file>

<file path=xl/sharedStrings.xml><?xml version="1.0" encoding="utf-8"?>
<sst xmlns="http://schemas.openxmlformats.org/spreadsheetml/2006/main" count="177" uniqueCount="113">
  <si>
    <t>KUMPULAN JETSON BERHAD</t>
  </si>
  <si>
    <t>QUARTERLY REPORT</t>
  </si>
  <si>
    <t xml:space="preserve">CURRENT </t>
  </si>
  <si>
    <t>QUARTER</t>
  </si>
  <si>
    <t>RM'000</t>
  </si>
  <si>
    <t>TODATE</t>
  </si>
  <si>
    <t>Revenue</t>
  </si>
  <si>
    <t>Other operating  income</t>
  </si>
  <si>
    <t>Finance costs</t>
  </si>
  <si>
    <t>Taxation</t>
  </si>
  <si>
    <t>Property, plant and equipment</t>
  </si>
  <si>
    <t>Investments in associated companies</t>
  </si>
  <si>
    <t>Other investments</t>
  </si>
  <si>
    <t>Intangible assets</t>
  </si>
  <si>
    <t>Sinking fund</t>
  </si>
  <si>
    <t>Current Assets</t>
  </si>
  <si>
    <t>Current liabilities</t>
  </si>
  <si>
    <t>Shareholders' Funds</t>
  </si>
  <si>
    <t>Share Capital</t>
  </si>
  <si>
    <t>Reserves</t>
  </si>
  <si>
    <t xml:space="preserve">Net tangible assets per share (RM) </t>
  </si>
  <si>
    <t>As at</t>
  </si>
  <si>
    <t xml:space="preserve">As at </t>
  </si>
  <si>
    <t>Financed by</t>
  </si>
  <si>
    <t>Minorities Interest</t>
  </si>
  <si>
    <t>Long Term liabilities</t>
  </si>
  <si>
    <t xml:space="preserve">   Other deferred liabilities</t>
  </si>
  <si>
    <t xml:space="preserve">   Hire purchase liabilities</t>
  </si>
  <si>
    <t xml:space="preserve">   Inventories</t>
  </si>
  <si>
    <t xml:space="preserve">   Trade and other receivables</t>
  </si>
  <si>
    <t xml:space="preserve">   Cash and cash equivalent</t>
  </si>
  <si>
    <t xml:space="preserve">   Trade and other payables</t>
  </si>
  <si>
    <t xml:space="preserve">   Taxation</t>
  </si>
  <si>
    <t>(RM'000)</t>
  </si>
  <si>
    <t>Operating profit before changes in working capital</t>
  </si>
  <si>
    <t>Changes in working capital</t>
  </si>
  <si>
    <t>Investing activities</t>
  </si>
  <si>
    <t>Financing activities</t>
  </si>
  <si>
    <t>Net change in cash and cash equivalent</t>
  </si>
  <si>
    <t>Capital</t>
  </si>
  <si>
    <t>Share</t>
  </si>
  <si>
    <t>Total</t>
  </si>
  <si>
    <t>Movements during the period</t>
  </si>
  <si>
    <t>(cumulative)</t>
  </si>
  <si>
    <t>Balance at end of period</t>
  </si>
  <si>
    <t>Balance at beginning of year</t>
  </si>
  <si>
    <t>(The Condensed Consolidated Statement of Changes in Equity should be read in conjunction with the</t>
  </si>
  <si>
    <t>PART A2 : SUMMARY OF KEY FINANCIAL INFORMATION</t>
  </si>
  <si>
    <t>Individual Quarter</t>
  </si>
  <si>
    <t>Cumulative quarter</t>
  </si>
  <si>
    <t>Current Year</t>
  </si>
  <si>
    <t>Preceding Year</t>
  </si>
  <si>
    <t>Quarter</t>
  </si>
  <si>
    <t>Corresponding Quarter</t>
  </si>
  <si>
    <t>to date</t>
  </si>
  <si>
    <t>Corresponding Period</t>
  </si>
  <si>
    <t>interest</t>
  </si>
  <si>
    <t>Dividend per share(sen)</t>
  </si>
  <si>
    <t>AS AT END OF CURRENT QUARTER</t>
  </si>
  <si>
    <t>AS AT PRCEEDING FINANCIAL YEAR END</t>
  </si>
  <si>
    <t>Net tangible assets per share(RM)</t>
  </si>
  <si>
    <t>Part A3 : ADDITIONAL INFORMATION</t>
  </si>
  <si>
    <t>Gross interest income</t>
  </si>
  <si>
    <t>Gross interest expense</t>
  </si>
  <si>
    <t>31.12.2003</t>
  </si>
  <si>
    <t>Unaudited Condensed Consolidated Balance Sheet as at 31.03.2004</t>
  </si>
  <si>
    <t xml:space="preserve">3 months ended </t>
  </si>
  <si>
    <t>Unaudited Condensed Consolidated Cash Flow Statements for the quarter ended 31.03.2004</t>
  </si>
  <si>
    <t>Unaudited Condensed Consolidated Statements of Changes in Equity for the quarter ended 31.03.2004</t>
  </si>
  <si>
    <t xml:space="preserve">3 months quarter </t>
  </si>
  <si>
    <t>ended 31 March 2004</t>
  </si>
  <si>
    <t>ended 31 March 2003</t>
  </si>
  <si>
    <t>Profit/(Loss) from operations</t>
  </si>
  <si>
    <t>Profit/(Loss) before tax</t>
  </si>
  <si>
    <t>Profit/(Loss) after tax</t>
  </si>
  <si>
    <t>Net profit/(loss) for the period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</si>
  <si>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</si>
  <si>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(The Condensed Consolidated Cash Flow Statements should be read in conjunction with the</t>
  </si>
  <si>
    <t>INDIVIDUAL QUARTER</t>
  </si>
  <si>
    <t>CUMMULATIVE QUARTER</t>
  </si>
  <si>
    <t>YEAR</t>
  </si>
  <si>
    <t>PERCEDING YEAR</t>
  </si>
  <si>
    <t>CORRESPONDING</t>
  </si>
  <si>
    <t>PERIOD</t>
  </si>
  <si>
    <t>Finance income</t>
  </si>
  <si>
    <t>Share of associates result</t>
  </si>
  <si>
    <t>Minority interests</t>
  </si>
  <si>
    <t>EPS - Basis (sen)</t>
  </si>
  <si>
    <t xml:space="preserve">        - Diluted (sen)</t>
  </si>
  <si>
    <t>Operating expenses</t>
  </si>
  <si>
    <t>(The Condensed Consolidated Income Statements should be read in conjunction with the</t>
  </si>
  <si>
    <t xml:space="preserve">   Term loans</t>
  </si>
  <si>
    <t xml:space="preserve">   Bank borrowings</t>
  </si>
  <si>
    <t>(The Condensed Consolidated Balance Sheets should be read in conjunction with the</t>
  </si>
  <si>
    <t xml:space="preserve">Irredeemable convertible unsecured loan stocks </t>
  </si>
  <si>
    <t>Net Current Assets/(Liabilities)</t>
  </si>
  <si>
    <t>Adjustment for non-cash flow items</t>
  </si>
  <si>
    <t>Other cash used (tax payment etc) in operation</t>
  </si>
  <si>
    <t>Cash and cash equivalents at beginning of year</t>
  </si>
  <si>
    <t>Cash and cash equivalents at end of year</t>
  </si>
  <si>
    <t>Non distributable</t>
  </si>
  <si>
    <t>reserves</t>
  </si>
  <si>
    <t>Distributable</t>
  </si>
  <si>
    <t>Retained Profits</t>
  </si>
  <si>
    <t>Cumulative Quarter</t>
  </si>
  <si>
    <t xml:space="preserve">Summary of key Financial Information for the financial quarter ended 31.03.2004 </t>
  </si>
  <si>
    <t>31.03.2004</t>
  </si>
  <si>
    <t>31.03.2003</t>
  </si>
  <si>
    <t>Unaudited Condensed Consolidated Income Statements for the quarter ended 31.03.2004</t>
  </si>
  <si>
    <t>Annual Financial Report for the year ended 31st December 2003)</t>
  </si>
  <si>
    <t>Deferred taxation asset</t>
  </si>
  <si>
    <t>Profit/(Loss) after tax and minority</t>
  </si>
  <si>
    <t>Basic earning/(loss) per share(sen)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</si>
</sst>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m/yy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d/mm/yy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166" fontId="1" fillId="0" borderId="0" xfId="15" applyNumberFormat="1" applyFont="1" applyAlignment="1">
      <alignment/>
    </xf>
    <xf numFmtId="166" fontId="0" fillId="0" borderId="0" xfId="15" applyNumberFormat="1" applyAlignment="1">
      <alignment/>
    </xf>
    <xf numFmtId="166" fontId="0" fillId="0" borderId="0" xfId="15" applyNumberFormat="1" applyAlignment="1">
      <alignment horizontal="center"/>
    </xf>
    <xf numFmtId="166" fontId="0" fillId="0" borderId="1" xfId="15" applyNumberFormat="1" applyBorder="1" applyAlignment="1">
      <alignment/>
    </xf>
    <xf numFmtId="166" fontId="0" fillId="0" borderId="2" xfId="15" applyNumberFormat="1" applyBorder="1" applyAlignment="1">
      <alignment/>
    </xf>
    <xf numFmtId="166" fontId="0" fillId="0" borderId="3" xfId="15" applyNumberFormat="1" applyBorder="1" applyAlignment="1">
      <alignment/>
    </xf>
    <xf numFmtId="166" fontId="0" fillId="0" borderId="0" xfId="15" applyNumberFormat="1" applyBorder="1" applyAlignment="1">
      <alignment/>
    </xf>
    <xf numFmtId="166" fontId="0" fillId="0" borderId="0" xfId="15" applyNumberFormat="1" applyFont="1" applyAlignment="1">
      <alignment/>
    </xf>
    <xf numFmtId="0" fontId="1" fillId="0" borderId="0" xfId="0" applyFont="1" applyAlignment="1" quotePrefix="1">
      <alignment/>
    </xf>
    <xf numFmtId="0" fontId="0" fillId="0" borderId="0" xfId="0" applyFill="1" applyBorder="1" applyAlignment="1">
      <alignment/>
    </xf>
    <xf numFmtId="166" fontId="0" fillId="0" borderId="4" xfId="15" applyNumberFormat="1" applyBorder="1" applyAlignment="1">
      <alignment/>
    </xf>
    <xf numFmtId="0" fontId="0" fillId="0" borderId="5" xfId="0" applyBorder="1" applyAlignment="1">
      <alignment/>
    </xf>
    <xf numFmtId="43" fontId="0" fillId="0" borderId="5" xfId="15" applyNumberFormat="1" applyBorder="1" applyAlignment="1">
      <alignment/>
    </xf>
    <xf numFmtId="43" fontId="0" fillId="0" borderId="6" xfId="15" applyNumberFormat="1" applyBorder="1" applyAlignment="1">
      <alignment/>
    </xf>
    <xf numFmtId="166" fontId="0" fillId="0" borderId="0" xfId="15" applyNumberFormat="1" applyFill="1" applyAlignment="1">
      <alignment/>
    </xf>
    <xf numFmtId="166" fontId="0" fillId="0" borderId="3" xfId="15" applyNumberFormat="1" applyFill="1" applyBorder="1" applyAlignment="1">
      <alignment/>
    </xf>
    <xf numFmtId="166" fontId="0" fillId="0" borderId="0" xfId="15" applyNumberFormat="1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6" fontId="0" fillId="0" borderId="10" xfId="15" applyNumberFormat="1" applyBorder="1" applyAlignment="1">
      <alignment/>
    </xf>
    <xf numFmtId="43" fontId="0" fillId="0" borderId="10" xfId="15" applyNumberFormat="1" applyBorder="1" applyAlignment="1">
      <alignment/>
    </xf>
    <xf numFmtId="0" fontId="0" fillId="0" borderId="11" xfId="0" applyBorder="1" applyAlignment="1">
      <alignment/>
    </xf>
    <xf numFmtId="166" fontId="0" fillId="0" borderId="11" xfId="15" applyNumberFormat="1" applyBorder="1" applyAlignment="1">
      <alignment/>
    </xf>
    <xf numFmtId="43" fontId="0" fillId="0" borderId="1" xfId="15" applyNumberFormat="1" applyBorder="1" applyAlignment="1">
      <alignment/>
    </xf>
    <xf numFmtId="43" fontId="0" fillId="0" borderId="12" xfId="15" applyNumberFormat="1" applyBorder="1" applyAlignment="1">
      <alignment/>
    </xf>
    <xf numFmtId="167" fontId="0" fillId="0" borderId="0" xfId="15" applyNumberFormat="1" applyAlignment="1">
      <alignment/>
    </xf>
    <xf numFmtId="164" fontId="2" fillId="0" borderId="0" xfId="0" applyNumberFormat="1" applyFont="1" applyAlignment="1">
      <alignment horizontal="center"/>
    </xf>
    <xf numFmtId="43" fontId="0" fillId="0" borderId="5" xfId="0" applyNumberFormat="1" applyFill="1" applyBorder="1" applyAlignment="1">
      <alignment/>
    </xf>
    <xf numFmtId="166" fontId="0" fillId="0" borderId="0" xfId="0" applyNumberFormat="1" applyAlignment="1">
      <alignment/>
    </xf>
    <xf numFmtId="43" fontId="0" fillId="0" borderId="6" xfId="15" applyFill="1" applyBorder="1" applyAlignment="1">
      <alignment/>
    </xf>
    <xf numFmtId="166" fontId="4" fillId="0" borderId="0" xfId="15" applyNumberFormat="1" applyFont="1" applyAlignment="1">
      <alignment/>
    </xf>
    <xf numFmtId="43" fontId="0" fillId="0" borderId="6" xfId="15" applyNumberForma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6" fontId="0" fillId="0" borderId="8" xfId="15" applyNumberFormat="1" applyBorder="1" applyAlignment="1">
      <alignment horizontal="center"/>
    </xf>
    <xf numFmtId="166" fontId="0" fillId="0" borderId="8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C21" sqref="C21"/>
    </sheetView>
  </sheetViews>
  <sheetFormatPr defaultColWidth="9.140625" defaultRowHeight="12.75"/>
  <cols>
    <col min="4" max="4" width="5.00390625" style="0" customWidth="1"/>
    <col min="5" max="5" width="10.7109375" style="0" customWidth="1"/>
    <col min="6" max="6" width="14.28125" style="0" customWidth="1"/>
    <col min="7" max="7" width="10.7109375" style="0" customWidth="1"/>
    <col min="8" max="8" width="14.2812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/>
    </row>
    <row r="4" ht="12.75">
      <c r="A4" s="1" t="s">
        <v>108</v>
      </c>
    </row>
    <row r="5" ht="12.75">
      <c r="A5" s="1"/>
    </row>
    <row r="6" ht="12.75">
      <c r="A6" s="1"/>
    </row>
    <row r="7" spans="1:8" ht="12.75">
      <c r="A7" s="1"/>
      <c r="E7" s="2"/>
      <c r="F7" s="2"/>
      <c r="G7" s="2"/>
      <c r="H7" s="2"/>
    </row>
    <row r="8" spans="1:8" ht="12.75">
      <c r="A8" s="1"/>
      <c r="E8" s="39" t="s">
        <v>78</v>
      </c>
      <c r="F8" s="39"/>
      <c r="G8" s="39" t="s">
        <v>79</v>
      </c>
      <c r="H8" s="39"/>
    </row>
    <row r="9" spans="5:8" ht="12.75">
      <c r="E9" s="2" t="s">
        <v>2</v>
      </c>
      <c r="F9" s="2" t="s">
        <v>81</v>
      </c>
      <c r="G9" s="2" t="s">
        <v>2</v>
      </c>
      <c r="H9" s="2" t="s">
        <v>81</v>
      </c>
    </row>
    <row r="10" spans="5:8" ht="12.75">
      <c r="E10" s="2" t="s">
        <v>80</v>
      </c>
      <c r="F10" s="2" t="s">
        <v>82</v>
      </c>
      <c r="G10" s="2" t="s">
        <v>80</v>
      </c>
      <c r="H10" s="2" t="s">
        <v>82</v>
      </c>
    </row>
    <row r="11" spans="5:8" ht="12.75">
      <c r="E11" s="2" t="s">
        <v>3</v>
      </c>
      <c r="F11" s="2" t="s">
        <v>3</v>
      </c>
      <c r="G11" s="2" t="s">
        <v>5</v>
      </c>
      <c r="H11" s="2" t="s">
        <v>83</v>
      </c>
    </row>
    <row r="12" spans="5:8" ht="12.75">
      <c r="E12" s="33" t="s">
        <v>106</v>
      </c>
      <c r="F12" s="33" t="s">
        <v>107</v>
      </c>
      <c r="G12" s="33" t="s">
        <v>106</v>
      </c>
      <c r="H12" s="33" t="s">
        <v>107</v>
      </c>
    </row>
    <row r="13" spans="5:8" ht="12.75">
      <c r="E13" s="2" t="s">
        <v>4</v>
      </c>
      <c r="F13" s="2" t="s">
        <v>4</v>
      </c>
      <c r="G13" s="2" t="s">
        <v>4</v>
      </c>
      <c r="H13" s="2" t="s">
        <v>4</v>
      </c>
    </row>
    <row r="15" spans="1:8" ht="12.75">
      <c r="A15" t="s">
        <v>6</v>
      </c>
      <c r="E15" s="6">
        <v>37428</v>
      </c>
      <c r="F15" s="6">
        <v>37046</v>
      </c>
      <c r="G15" s="6">
        <f>E15</f>
        <v>37428</v>
      </c>
      <c r="H15" s="6">
        <f>F15</f>
        <v>37046</v>
      </c>
    </row>
    <row r="16" spans="5:8" ht="12.75">
      <c r="E16" s="6"/>
      <c r="F16" s="6"/>
      <c r="G16" s="6"/>
      <c r="H16" s="6"/>
    </row>
    <row r="17" spans="1:8" ht="12.75">
      <c r="A17" t="s">
        <v>89</v>
      </c>
      <c r="E17" s="6">
        <v>-37775</v>
      </c>
      <c r="F17" s="6">
        <v>-34785</v>
      </c>
      <c r="G17" s="6">
        <f>E17</f>
        <v>-37775</v>
      </c>
      <c r="H17" s="6">
        <f>F17</f>
        <v>-34785</v>
      </c>
    </row>
    <row r="18" spans="5:8" ht="12.75">
      <c r="E18" s="6"/>
      <c r="F18" s="6"/>
      <c r="G18" s="6"/>
      <c r="H18" s="6"/>
    </row>
    <row r="19" spans="1:8" ht="12.75">
      <c r="A19" t="s">
        <v>7</v>
      </c>
      <c r="E19" s="9">
        <v>76</v>
      </c>
      <c r="F19" s="9">
        <v>314</v>
      </c>
      <c r="G19" s="9">
        <f>E19</f>
        <v>76</v>
      </c>
      <c r="H19" s="9">
        <f>F19</f>
        <v>314</v>
      </c>
    </row>
    <row r="20" spans="5:8" ht="12.75">
      <c r="E20" s="6"/>
      <c r="F20" s="6"/>
      <c r="G20" s="6"/>
      <c r="H20" s="6"/>
    </row>
    <row r="21" spans="1:8" ht="12.75">
      <c r="A21" t="s">
        <v>72</v>
      </c>
      <c r="E21" s="11">
        <f>SUM(E15:E19)</f>
        <v>-271</v>
      </c>
      <c r="F21" s="11">
        <f>SUM(F15:F19)</f>
        <v>2575</v>
      </c>
      <c r="G21" s="11">
        <f>SUM(G15:G19)</f>
        <v>-271</v>
      </c>
      <c r="H21" s="11">
        <f>SUM(H15:H19)</f>
        <v>2575</v>
      </c>
    </row>
    <row r="22" spans="5:8" ht="12.75">
      <c r="E22" s="6"/>
      <c r="F22" s="6"/>
      <c r="G22" s="6"/>
      <c r="H22" s="6"/>
    </row>
    <row r="23" spans="1:8" ht="12.75">
      <c r="A23" t="s">
        <v>8</v>
      </c>
      <c r="E23" s="6">
        <v>-1127</v>
      </c>
      <c r="F23" s="6">
        <v>-990</v>
      </c>
      <c r="G23" s="6">
        <f>E23</f>
        <v>-1127</v>
      </c>
      <c r="H23" s="6">
        <f>F23</f>
        <v>-990</v>
      </c>
    </row>
    <row r="24" spans="5:8" ht="12.75">
      <c r="E24" s="6"/>
      <c r="F24" s="6"/>
      <c r="G24" s="6"/>
      <c r="H24" s="6"/>
    </row>
    <row r="25" spans="1:8" ht="12.75">
      <c r="A25" t="s">
        <v>84</v>
      </c>
      <c r="E25" s="6">
        <v>28</v>
      </c>
      <c r="F25" s="6">
        <v>133</v>
      </c>
      <c r="G25" s="6">
        <f>E25</f>
        <v>28</v>
      </c>
      <c r="H25" s="6">
        <f>F25</f>
        <v>133</v>
      </c>
    </row>
    <row r="26" spans="5:8" ht="12.75">
      <c r="E26" s="6"/>
      <c r="F26" s="6"/>
      <c r="G26" s="6"/>
      <c r="H26" s="6"/>
    </row>
    <row r="27" spans="1:8" ht="12.75">
      <c r="A27" t="s">
        <v>85</v>
      </c>
      <c r="E27" s="9">
        <v>-1419</v>
      </c>
      <c r="F27" s="9">
        <v>70</v>
      </c>
      <c r="G27" s="9">
        <f>E27</f>
        <v>-1419</v>
      </c>
      <c r="H27" s="9">
        <f>F27</f>
        <v>70</v>
      </c>
    </row>
    <row r="28" spans="5:8" ht="12.75">
      <c r="E28" s="6"/>
      <c r="F28" s="6"/>
      <c r="G28" s="6"/>
      <c r="H28" s="6"/>
    </row>
    <row r="29" spans="1:8" ht="12.75">
      <c r="A29" t="s">
        <v>73</v>
      </c>
      <c r="E29" s="11">
        <f>SUM(E21:E27)</f>
        <v>-2789</v>
      </c>
      <c r="F29" s="11">
        <f>SUM(F21:F27)</f>
        <v>1788</v>
      </c>
      <c r="G29" s="11">
        <f>SUM(G21:G27)</f>
        <v>-2789</v>
      </c>
      <c r="H29" s="11">
        <f>SUM(H21:H27)</f>
        <v>1788</v>
      </c>
    </row>
    <row r="30" spans="5:8" ht="12.75">
      <c r="E30" s="6"/>
      <c r="F30" s="6"/>
      <c r="G30" s="6"/>
      <c r="H30" s="6"/>
    </row>
    <row r="31" spans="1:8" ht="12.75">
      <c r="A31" t="s">
        <v>9</v>
      </c>
      <c r="E31" s="9">
        <v>-290</v>
      </c>
      <c r="F31" s="9">
        <v>-728</v>
      </c>
      <c r="G31" s="9">
        <f>E31</f>
        <v>-290</v>
      </c>
      <c r="H31" s="9">
        <f>F31</f>
        <v>-728</v>
      </c>
    </row>
    <row r="32" spans="5:8" ht="12.75">
      <c r="E32" s="6"/>
      <c r="F32" s="6"/>
      <c r="G32" s="6"/>
      <c r="H32" s="6"/>
    </row>
    <row r="33" spans="1:8" ht="12.75">
      <c r="A33" t="s">
        <v>74</v>
      </c>
      <c r="E33" s="6">
        <f>SUM(E29:E31)</f>
        <v>-3079</v>
      </c>
      <c r="F33" s="6">
        <f>SUM(F29:F31)</f>
        <v>1060</v>
      </c>
      <c r="G33" s="6">
        <f>SUM(G29:G31)</f>
        <v>-3079</v>
      </c>
      <c r="H33" s="6">
        <f>SUM(H29:H31)</f>
        <v>1060</v>
      </c>
    </row>
    <row r="34" spans="5:8" ht="12.75">
      <c r="E34" s="6"/>
      <c r="F34" s="6"/>
      <c r="G34" s="6"/>
      <c r="H34" s="6"/>
    </row>
    <row r="35" spans="1:8" ht="12.75">
      <c r="A35" t="s">
        <v>86</v>
      </c>
      <c r="E35" s="9">
        <v>-37</v>
      </c>
      <c r="F35" s="9">
        <v>-59</v>
      </c>
      <c r="G35" s="6">
        <f>E35</f>
        <v>-37</v>
      </c>
      <c r="H35" s="6">
        <f>F35</f>
        <v>-59</v>
      </c>
    </row>
    <row r="36" spans="5:8" ht="12.75">
      <c r="E36" s="15"/>
      <c r="F36" s="15"/>
      <c r="G36" s="15"/>
      <c r="H36" s="15"/>
    </row>
    <row r="37" spans="1:8" ht="12.75">
      <c r="A37" t="s">
        <v>75</v>
      </c>
      <c r="E37" s="9">
        <f>SUM(E33:E35)</f>
        <v>-3116</v>
      </c>
      <c r="F37" s="9">
        <f>SUM(F33:F35)</f>
        <v>1001</v>
      </c>
      <c r="G37" s="9">
        <f>SUM(G33:G35)</f>
        <v>-3116</v>
      </c>
      <c r="H37" s="9">
        <f>SUM(H33:H35)</f>
        <v>1001</v>
      </c>
    </row>
    <row r="39" spans="1:8" ht="13.5" thickBot="1">
      <c r="A39" t="s">
        <v>87</v>
      </c>
      <c r="E39" s="34">
        <v>-6.35</v>
      </c>
      <c r="F39" s="16">
        <v>2.18</v>
      </c>
      <c r="G39" s="17">
        <f>E39</f>
        <v>-6.35</v>
      </c>
      <c r="H39" s="17">
        <f>F39</f>
        <v>2.18</v>
      </c>
    </row>
    <row r="40" spans="1:8" ht="14.25" thickBot="1" thickTop="1">
      <c r="A40" t="s">
        <v>88</v>
      </c>
      <c r="E40" s="36">
        <v>-4.91</v>
      </c>
      <c r="F40" s="38">
        <v>1.98</v>
      </c>
      <c r="G40" s="18">
        <v>-5.07</v>
      </c>
      <c r="H40" s="18">
        <f>F40</f>
        <v>1.98</v>
      </c>
    </row>
    <row r="41" ht="13.5" thickTop="1"/>
    <row r="43" ht="12.75">
      <c r="A43" s="13" t="s">
        <v>90</v>
      </c>
    </row>
    <row r="44" ht="12.75">
      <c r="A44" s="1" t="s">
        <v>109</v>
      </c>
    </row>
  </sheetData>
  <mergeCells count="2">
    <mergeCell ref="E8:F8"/>
    <mergeCell ref="G8:H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D22" sqref="D22"/>
    </sheetView>
  </sheetViews>
  <sheetFormatPr defaultColWidth="9.140625" defaultRowHeight="12.75"/>
  <cols>
    <col min="1" max="1" width="2.8515625" style="6" customWidth="1"/>
    <col min="2" max="2" width="14.421875" style="6" customWidth="1"/>
    <col min="3" max="6" width="9.140625" style="6" customWidth="1"/>
    <col min="7" max="8" width="13.7109375" style="6" customWidth="1"/>
    <col min="9" max="16384" width="9.140625" style="6" customWidth="1"/>
  </cols>
  <sheetData>
    <row r="1" ht="12.75">
      <c r="A1" s="5" t="s">
        <v>0</v>
      </c>
    </row>
    <row r="3" ht="12.75">
      <c r="A3" s="5" t="s">
        <v>65</v>
      </c>
    </row>
    <row r="4" ht="12.75">
      <c r="A4" s="5"/>
    </row>
    <row r="5" spans="2:8" ht="12.75">
      <c r="B5" s="12" t="s">
        <v>76</v>
      </c>
      <c r="H5" s="21"/>
    </row>
    <row r="6" spans="7:8" ht="12.75">
      <c r="G6" s="7" t="s">
        <v>21</v>
      </c>
      <c r="H6" s="7" t="s">
        <v>22</v>
      </c>
    </row>
    <row r="7" spans="7:8" ht="12.75">
      <c r="G7" s="21" t="s">
        <v>106</v>
      </c>
      <c r="H7" s="21" t="s">
        <v>64</v>
      </c>
    </row>
    <row r="9" spans="2:8" ht="12.75">
      <c r="B9" s="6" t="s">
        <v>10</v>
      </c>
      <c r="G9" s="6">
        <v>98481</v>
      </c>
      <c r="H9" s="6">
        <v>99513</v>
      </c>
    </row>
    <row r="11" ht="12.75" hidden="1">
      <c r="B11" s="6" t="s">
        <v>13</v>
      </c>
    </row>
    <row r="12" ht="12.75" hidden="1"/>
    <row r="13" spans="2:8" ht="12.75">
      <c r="B13" s="6" t="s">
        <v>11</v>
      </c>
      <c r="G13" s="6">
        <v>9355</v>
      </c>
      <c r="H13" s="6">
        <v>10952</v>
      </c>
    </row>
    <row r="15" spans="2:8" ht="12.75">
      <c r="B15" s="6" t="s">
        <v>12</v>
      </c>
      <c r="G15" s="6">
        <v>15</v>
      </c>
      <c r="H15" s="6">
        <v>15</v>
      </c>
    </row>
    <row r="17" spans="2:8" ht="12.75">
      <c r="B17" s="6" t="s">
        <v>14</v>
      </c>
      <c r="G17" s="6">
        <v>1007</v>
      </c>
      <c r="H17" s="6">
        <v>1001</v>
      </c>
    </row>
    <row r="19" spans="2:8" ht="12.75">
      <c r="B19" s="12" t="s">
        <v>110</v>
      </c>
      <c r="G19" s="6">
        <v>448</v>
      </c>
      <c r="H19" s="6">
        <v>448</v>
      </c>
    </row>
    <row r="21" ht="12.75">
      <c r="B21" s="6" t="s">
        <v>15</v>
      </c>
    </row>
    <row r="22" spans="2:8" ht="12.75">
      <c r="B22" s="6" t="s">
        <v>28</v>
      </c>
      <c r="G22" s="6">
        <v>10679</v>
      </c>
      <c r="H22" s="6">
        <v>9894</v>
      </c>
    </row>
    <row r="23" spans="2:8" ht="12.75">
      <c r="B23" s="6" t="s">
        <v>29</v>
      </c>
      <c r="G23" s="6">
        <v>97123</v>
      </c>
      <c r="H23" s="6">
        <v>84962</v>
      </c>
    </row>
    <row r="24" spans="2:8" ht="12.75">
      <c r="B24" s="6" t="s">
        <v>30</v>
      </c>
      <c r="G24" s="6">
        <v>6651</v>
      </c>
      <c r="H24" s="6">
        <v>5907</v>
      </c>
    </row>
    <row r="25" spans="7:8" ht="12.75">
      <c r="G25" s="8">
        <f>SUM(G22:G24)</f>
        <v>114453</v>
      </c>
      <c r="H25" s="8">
        <f>SUM(H22:H24)</f>
        <v>100763</v>
      </c>
    </row>
    <row r="27" ht="12.75">
      <c r="B27" s="6" t="s">
        <v>16</v>
      </c>
    </row>
    <row r="28" spans="2:8" ht="12.75">
      <c r="B28" s="6" t="s">
        <v>31</v>
      </c>
      <c r="G28" s="6">
        <f>55167-3</f>
        <v>55164</v>
      </c>
      <c r="H28" s="12">
        <f>44071-2</f>
        <v>44069</v>
      </c>
    </row>
    <row r="29" spans="2:8" ht="12.75">
      <c r="B29" s="6" t="s">
        <v>27</v>
      </c>
      <c r="G29" s="6">
        <v>5457</v>
      </c>
      <c r="H29" s="6">
        <v>3068</v>
      </c>
    </row>
    <row r="30" spans="2:8" ht="12.75">
      <c r="B30" s="12" t="s">
        <v>91</v>
      </c>
      <c r="G30" s="6">
        <v>6070</v>
      </c>
      <c r="H30" s="6">
        <v>5724</v>
      </c>
    </row>
    <row r="31" spans="2:8" ht="12.75">
      <c r="B31" s="12" t="s">
        <v>92</v>
      </c>
      <c r="G31" s="6">
        <v>40791</v>
      </c>
      <c r="H31" s="6">
        <v>36769</v>
      </c>
    </row>
    <row r="32" spans="2:8" ht="12.75">
      <c r="B32" s="6" t="s">
        <v>32</v>
      </c>
      <c r="G32" s="6">
        <v>1518</v>
      </c>
      <c r="H32" s="6">
        <v>1619</v>
      </c>
    </row>
    <row r="33" spans="7:8" ht="12.75">
      <c r="G33" s="8">
        <f>SUM(G28:G32)</f>
        <v>109000</v>
      </c>
      <c r="H33" s="8">
        <f>SUM(H28:H32)</f>
        <v>91249</v>
      </c>
    </row>
    <row r="35" spans="2:8" ht="12.75">
      <c r="B35" s="12" t="s">
        <v>95</v>
      </c>
      <c r="G35" s="9">
        <f>G25-G33</f>
        <v>5453</v>
      </c>
      <c r="H35" s="9">
        <f>H25-H33</f>
        <v>9514</v>
      </c>
    </row>
    <row r="36" spans="7:8" ht="13.5" thickBot="1">
      <c r="G36" s="20">
        <f>G9+G11+G13+G15+G17+G19+G35</f>
        <v>114759</v>
      </c>
      <c r="H36" s="20">
        <f>H9+H11+H13+H15+H17+H19+H35</f>
        <v>121443</v>
      </c>
    </row>
    <row r="37" spans="7:8" ht="13.5" thickTop="1">
      <c r="G37" s="11"/>
      <c r="H37" s="11"/>
    </row>
    <row r="39" ht="12.75">
      <c r="B39" s="6" t="s">
        <v>23</v>
      </c>
    </row>
    <row r="41" spans="2:8" ht="12.75">
      <c r="B41" s="6" t="s">
        <v>18</v>
      </c>
      <c r="G41" s="6">
        <v>49162</v>
      </c>
      <c r="H41" s="6">
        <v>48766</v>
      </c>
    </row>
    <row r="42" spans="2:8" ht="12.75">
      <c r="B42" s="6" t="s">
        <v>19</v>
      </c>
      <c r="G42" s="6">
        <v>33181</v>
      </c>
      <c r="H42" s="6">
        <v>36196</v>
      </c>
    </row>
    <row r="43" spans="2:8" ht="12.75">
      <c r="B43" s="12" t="s">
        <v>94</v>
      </c>
      <c r="G43" s="9">
        <v>7659</v>
      </c>
      <c r="H43" s="9">
        <v>7895</v>
      </c>
    </row>
    <row r="44" spans="2:8" ht="12.75">
      <c r="B44" s="6" t="s">
        <v>17</v>
      </c>
      <c r="G44" s="6">
        <f>SUM(G41:G43)</f>
        <v>90002</v>
      </c>
      <c r="H44" s="6">
        <f>SUM(H41:H43)</f>
        <v>92857</v>
      </c>
    </row>
    <row r="46" spans="2:8" ht="12.75">
      <c r="B46" s="6" t="s">
        <v>24</v>
      </c>
      <c r="G46" s="6">
        <v>3467</v>
      </c>
      <c r="H46" s="6">
        <v>3453</v>
      </c>
    </row>
    <row r="47" ht="12.75">
      <c r="B47" s="6" t="s">
        <v>25</v>
      </c>
    </row>
    <row r="48" spans="2:8" ht="12.75">
      <c r="B48" s="12" t="s">
        <v>91</v>
      </c>
      <c r="G48" s="6">
        <v>17177</v>
      </c>
      <c r="H48" s="6">
        <v>18453</v>
      </c>
    </row>
    <row r="49" spans="2:8" ht="12.75">
      <c r="B49" s="6" t="s">
        <v>27</v>
      </c>
      <c r="G49" s="6">
        <v>3648</v>
      </c>
      <c r="H49" s="6">
        <v>6215</v>
      </c>
    </row>
    <row r="50" spans="2:8" ht="12.75">
      <c r="B50" s="6" t="s">
        <v>26</v>
      </c>
      <c r="G50" s="6">
        <v>465</v>
      </c>
      <c r="H50" s="6">
        <v>465</v>
      </c>
    </row>
    <row r="51" spans="7:8" ht="13.5" thickBot="1">
      <c r="G51" s="20">
        <f>SUM(G44:G50)</f>
        <v>114759</v>
      </c>
      <c r="H51" s="10">
        <f>SUM(H44:H50)</f>
        <v>121443</v>
      </c>
    </row>
    <row r="52" ht="13.5" thickTop="1"/>
    <row r="54" ht="12.75">
      <c r="A54" s="1" t="s">
        <v>93</v>
      </c>
    </row>
    <row r="55" ht="12.75">
      <c r="A55" s="1" t="s">
        <v>109</v>
      </c>
    </row>
    <row r="60" spans="2:8" ht="12.75">
      <c r="B60" s="6" t="s">
        <v>20</v>
      </c>
      <c r="G60" s="32">
        <f>G44/G41</f>
        <v>1.83072291607339</v>
      </c>
      <c r="H60" s="32">
        <f>H44/H41</f>
        <v>1.9041340278062584</v>
      </c>
    </row>
  </sheetData>
  <printOptions/>
  <pageMargins left="0.75" right="0.75" top="1" bottom="1" header="0.5" footer="0.5"/>
  <pageSetup horizontalDpi="300" verticalDpi="3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E17" sqref="E17"/>
    </sheetView>
  </sheetViews>
  <sheetFormatPr defaultColWidth="9.140625" defaultRowHeight="12.75"/>
  <cols>
    <col min="7" max="7" width="16.421875" style="0" customWidth="1"/>
    <col min="8" max="8" width="14.8515625" style="0" customWidth="1"/>
  </cols>
  <sheetData>
    <row r="1" ht="12.75">
      <c r="A1" s="1" t="s">
        <v>0</v>
      </c>
    </row>
    <row r="3" ht="12.75">
      <c r="A3" s="1" t="s">
        <v>67</v>
      </c>
    </row>
    <row r="6" spans="7:8" ht="12.75">
      <c r="G6" s="3"/>
      <c r="H6" s="3"/>
    </row>
    <row r="7" spans="7:8" ht="12.75">
      <c r="G7" s="3" t="s">
        <v>66</v>
      </c>
      <c r="H7" s="3" t="s">
        <v>66</v>
      </c>
    </row>
    <row r="8" spans="7:8" ht="12.75">
      <c r="G8" s="21" t="s">
        <v>106</v>
      </c>
      <c r="H8" s="21" t="s">
        <v>107</v>
      </c>
    </row>
    <row r="9" spans="7:8" ht="12.75">
      <c r="G9" s="3" t="s">
        <v>33</v>
      </c>
      <c r="H9" s="3" t="s">
        <v>33</v>
      </c>
    </row>
    <row r="10" ht="12.75">
      <c r="G10" s="6"/>
    </row>
    <row r="11" spans="1:8" ht="12.75">
      <c r="A11" t="s">
        <v>73</v>
      </c>
      <c r="G11" s="6">
        <f>PL!E29</f>
        <v>-2789</v>
      </c>
      <c r="H11" s="6">
        <v>1788</v>
      </c>
    </row>
    <row r="12" spans="7:8" ht="12.75">
      <c r="G12" s="6"/>
      <c r="H12" s="6"/>
    </row>
    <row r="13" spans="1:8" ht="12.75">
      <c r="A13" t="s">
        <v>96</v>
      </c>
      <c r="G13" s="6">
        <v>4817</v>
      </c>
      <c r="H13" s="6">
        <v>2784</v>
      </c>
    </row>
    <row r="14" spans="7:8" ht="12.75">
      <c r="G14" s="9"/>
      <c r="H14" s="9"/>
    </row>
    <row r="15" spans="1:8" ht="12.75">
      <c r="A15" t="s">
        <v>34</v>
      </c>
      <c r="G15" s="6">
        <f>SUM(G10:G14)</f>
        <v>2028</v>
      </c>
      <c r="H15" s="6">
        <f>SUM(H10:H14)</f>
        <v>4572</v>
      </c>
    </row>
    <row r="16" spans="7:8" ht="12.75">
      <c r="G16" s="6"/>
      <c r="H16" s="6"/>
    </row>
    <row r="17" spans="1:8" ht="12.75">
      <c r="A17" t="s">
        <v>35</v>
      </c>
      <c r="G17" s="6">
        <v>-1850</v>
      </c>
      <c r="H17" s="6">
        <v>-2944</v>
      </c>
    </row>
    <row r="18" spans="7:8" ht="12.75">
      <c r="G18" s="6"/>
      <c r="H18" s="6"/>
    </row>
    <row r="19" spans="1:8" ht="12.75">
      <c r="A19" t="s">
        <v>97</v>
      </c>
      <c r="G19" s="6">
        <v>-1076</v>
      </c>
      <c r="H19" s="6">
        <v>-1212</v>
      </c>
    </row>
    <row r="20" spans="7:8" ht="12.75">
      <c r="G20" s="6"/>
      <c r="H20" s="6"/>
    </row>
    <row r="21" spans="1:8" ht="12.75">
      <c r="A21" t="s">
        <v>36</v>
      </c>
      <c r="G21" s="6">
        <v>-522</v>
      </c>
      <c r="H21" s="6">
        <v>425</v>
      </c>
    </row>
    <row r="22" spans="7:8" ht="12.75">
      <c r="G22" s="6"/>
      <c r="H22" s="6"/>
    </row>
    <row r="23" spans="1:8" ht="12.75">
      <c r="A23" t="s">
        <v>37</v>
      </c>
      <c r="G23" s="6">
        <v>3263</v>
      </c>
      <c r="H23" s="6">
        <v>-2555</v>
      </c>
    </row>
    <row r="24" spans="7:8" ht="12.75">
      <c r="G24" s="9"/>
      <c r="H24" s="9"/>
    </row>
    <row r="25" spans="1:8" ht="12.75">
      <c r="A25" t="s">
        <v>38</v>
      </c>
      <c r="G25" s="6">
        <f>SUM(G15:G24)</f>
        <v>1843</v>
      </c>
      <c r="H25" s="6">
        <f>SUM(H15:H24)</f>
        <v>-1714</v>
      </c>
    </row>
    <row r="26" spans="7:8" ht="12.75">
      <c r="G26" s="6"/>
      <c r="H26" s="6"/>
    </row>
    <row r="27" spans="1:8" ht="12.75">
      <c r="A27" t="s">
        <v>98</v>
      </c>
      <c r="G27" s="6">
        <v>-10240</v>
      </c>
      <c r="H27" s="6">
        <v>-571</v>
      </c>
    </row>
    <row r="28" ht="12.75">
      <c r="G28" s="6"/>
    </row>
    <row r="29" spans="1:8" ht="13.5" thickBot="1">
      <c r="A29" t="s">
        <v>99</v>
      </c>
      <c r="G29" s="10">
        <f>SUM(G25:G28)</f>
        <v>-8397</v>
      </c>
      <c r="H29" s="10">
        <f>SUM(H25:H28)</f>
        <v>-2285</v>
      </c>
    </row>
    <row r="30" ht="13.5" thickTop="1"/>
    <row r="34" ht="12.75">
      <c r="A34" s="1" t="s">
        <v>77</v>
      </c>
    </row>
    <row r="35" ht="12.75">
      <c r="A35" s="1" t="s">
        <v>109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3">
      <selection activeCell="B20" sqref="B20"/>
    </sheetView>
  </sheetViews>
  <sheetFormatPr defaultColWidth="9.140625" defaultRowHeight="12.75"/>
  <cols>
    <col min="4" max="4" width="11.7109375" style="0" customWidth="1"/>
    <col min="5" max="6" width="15.7109375" style="0" customWidth="1"/>
    <col min="7" max="7" width="11.7109375" style="0" customWidth="1"/>
    <col min="8" max="8" width="9.28125" style="0" customWidth="1"/>
  </cols>
  <sheetData>
    <row r="1" ht="12.75">
      <c r="A1" s="1" t="s">
        <v>0</v>
      </c>
    </row>
    <row r="3" ht="12.75">
      <c r="A3" s="1" t="s">
        <v>68</v>
      </c>
    </row>
    <row r="6" spans="4:7" ht="12.75">
      <c r="D6" s="3" t="s">
        <v>40</v>
      </c>
      <c r="E6" s="3" t="s">
        <v>100</v>
      </c>
      <c r="F6" s="3" t="s">
        <v>102</v>
      </c>
      <c r="G6" s="3" t="s">
        <v>41</v>
      </c>
    </row>
    <row r="7" spans="4:6" ht="12.75">
      <c r="D7" s="3" t="s">
        <v>39</v>
      </c>
      <c r="E7" s="3" t="s">
        <v>101</v>
      </c>
      <c r="F7" s="3" t="s">
        <v>103</v>
      </c>
    </row>
    <row r="8" spans="4:7" ht="12.75">
      <c r="D8" s="3" t="s">
        <v>33</v>
      </c>
      <c r="E8" s="3" t="s">
        <v>33</v>
      </c>
      <c r="F8" s="3" t="s">
        <v>33</v>
      </c>
      <c r="G8" s="3" t="s">
        <v>33</v>
      </c>
    </row>
    <row r="10" ht="12.75">
      <c r="A10" t="s">
        <v>69</v>
      </c>
    </row>
    <row r="11" ht="12.75">
      <c r="A11" s="4" t="s">
        <v>70</v>
      </c>
    </row>
    <row r="13" spans="1:7" ht="12.75">
      <c r="A13" t="s">
        <v>45</v>
      </c>
      <c r="D13" s="6">
        <v>48766</v>
      </c>
      <c r="E13" s="6">
        <f>14056+262</f>
        <v>14318</v>
      </c>
      <c r="F13" s="6">
        <v>29773</v>
      </c>
      <c r="G13" s="6">
        <f>SUM(D13:F13)</f>
        <v>92857</v>
      </c>
    </row>
    <row r="14" spans="4:7" ht="12.75">
      <c r="D14" s="6"/>
      <c r="E14" s="6"/>
      <c r="F14" s="6"/>
      <c r="G14" s="6"/>
    </row>
    <row r="15" spans="1:7" ht="12.75">
      <c r="A15" t="s">
        <v>42</v>
      </c>
      <c r="D15" s="6">
        <v>396</v>
      </c>
      <c r="E15" s="19">
        <v>-135</v>
      </c>
      <c r="F15" s="19">
        <f>PL!E37</f>
        <v>-3116</v>
      </c>
      <c r="G15" s="6">
        <f>SUM(D15:F15)</f>
        <v>-2855</v>
      </c>
    </row>
    <row r="16" spans="1:7" ht="12.75">
      <c r="A16" t="s">
        <v>43</v>
      </c>
      <c r="D16" s="6"/>
      <c r="E16" s="6"/>
      <c r="F16" s="6"/>
      <c r="G16" s="6"/>
    </row>
    <row r="17" spans="4:7" ht="12.75">
      <c r="D17" s="6"/>
      <c r="E17" s="6"/>
      <c r="F17" s="6"/>
      <c r="G17" s="6"/>
    </row>
    <row r="18" spans="1:7" ht="12.75">
      <c r="A18" t="s">
        <v>44</v>
      </c>
      <c r="D18" s="8">
        <f>SUM(D13:D17)</f>
        <v>49162</v>
      </c>
      <c r="E18" s="8">
        <f>SUM(E13:E17)</f>
        <v>14183</v>
      </c>
      <c r="F18" s="8">
        <f>SUM(F13:F17)</f>
        <v>26657</v>
      </c>
      <c r="G18" s="8">
        <f>SUM(G13:G17)</f>
        <v>90002</v>
      </c>
    </row>
    <row r="19" spans="4:7" ht="12.75">
      <c r="D19" s="6"/>
      <c r="E19" s="6"/>
      <c r="F19" s="6"/>
      <c r="G19" s="37"/>
    </row>
    <row r="20" spans="4:7" ht="12.75">
      <c r="D20" s="6"/>
      <c r="E20" s="6"/>
      <c r="F20" s="6"/>
      <c r="G20" s="6"/>
    </row>
    <row r="21" spans="1:7" ht="12.75">
      <c r="A21" t="s">
        <v>69</v>
      </c>
      <c r="D21" s="6"/>
      <c r="E21" s="6"/>
      <c r="F21" s="6"/>
      <c r="G21" s="6"/>
    </row>
    <row r="22" spans="1:7" ht="12.75">
      <c r="A22" s="4" t="s">
        <v>71</v>
      </c>
      <c r="D22" s="6"/>
      <c r="E22" s="6"/>
      <c r="F22" s="6"/>
      <c r="G22" s="6"/>
    </row>
    <row r="23" spans="4:7" ht="12.75">
      <c r="D23" s="6"/>
      <c r="E23" s="6"/>
      <c r="F23" s="6"/>
      <c r="G23" s="6"/>
    </row>
    <row r="24" spans="1:7" ht="12.75">
      <c r="A24" t="s">
        <v>45</v>
      </c>
      <c r="D24" s="6">
        <v>45479</v>
      </c>
      <c r="E24" s="6">
        <v>7632</v>
      </c>
      <c r="F24" s="6">
        <v>24460</v>
      </c>
      <c r="G24" s="6">
        <f>SUM(D24:F24)</f>
        <v>77571</v>
      </c>
    </row>
    <row r="25" spans="4:7" ht="12.75">
      <c r="D25" s="6"/>
      <c r="E25" s="6"/>
      <c r="F25" s="6"/>
      <c r="G25" s="6"/>
    </row>
    <row r="26" spans="1:7" ht="12.75">
      <c r="A26" t="s">
        <v>42</v>
      </c>
      <c r="D26" s="6">
        <v>549</v>
      </c>
      <c r="E26" s="6">
        <v>44</v>
      </c>
      <c r="F26" s="6">
        <v>1001</v>
      </c>
      <c r="G26" s="6">
        <f>SUM(D26:F26)</f>
        <v>1594</v>
      </c>
    </row>
    <row r="27" spans="1:7" ht="12.75">
      <c r="A27" t="s">
        <v>43</v>
      </c>
      <c r="D27" s="6"/>
      <c r="E27" s="6"/>
      <c r="F27" s="6"/>
      <c r="G27" s="6"/>
    </row>
    <row r="28" spans="4:7" ht="12.75">
      <c r="D28" s="6"/>
      <c r="E28" s="6"/>
      <c r="F28" s="6"/>
      <c r="G28" s="6"/>
    </row>
    <row r="29" spans="1:9" ht="12.75">
      <c r="A29" t="s">
        <v>44</v>
      </c>
      <c r="D29" s="8">
        <f>SUM(D24:D28)</f>
        <v>46028</v>
      </c>
      <c r="E29" s="8">
        <f>SUM(E24:E28)</f>
        <v>7676</v>
      </c>
      <c r="F29" s="8">
        <f>SUM(F24:F28)</f>
        <v>25461</v>
      </c>
      <c r="G29" s="8">
        <f>SUM(G24:G28)</f>
        <v>79165</v>
      </c>
      <c r="H29" s="14"/>
      <c r="I29" s="14"/>
    </row>
    <row r="30" spans="6:7" ht="12.75">
      <c r="F30" s="35"/>
      <c r="G30" s="35"/>
    </row>
    <row r="32" ht="12.75">
      <c r="A32" s="1" t="s">
        <v>46</v>
      </c>
    </row>
    <row r="33" ht="12.75">
      <c r="A33" s="1" t="s">
        <v>109</v>
      </c>
    </row>
  </sheetData>
  <printOptions/>
  <pageMargins left="0.75" right="0.31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4.421875" style="0" customWidth="1"/>
    <col min="2" max="2" width="31.28125" style="0" customWidth="1"/>
    <col min="3" max="3" width="15.421875" style="0" customWidth="1"/>
    <col min="4" max="4" width="20.28125" style="0" customWidth="1"/>
    <col min="5" max="5" width="15.421875" style="0" customWidth="1"/>
    <col min="6" max="6" width="22.7109375" style="0" customWidth="1"/>
  </cols>
  <sheetData>
    <row r="1" ht="12.75">
      <c r="A1" t="s">
        <v>47</v>
      </c>
    </row>
    <row r="3" ht="12.75">
      <c r="A3" t="s">
        <v>105</v>
      </c>
    </row>
    <row r="7" spans="3:6" ht="12.75">
      <c r="C7" s="40" t="s">
        <v>48</v>
      </c>
      <c r="D7" s="41"/>
      <c r="E7" s="40" t="s">
        <v>104</v>
      </c>
      <c r="F7" s="41"/>
    </row>
    <row r="8" spans="3:6" ht="12.75">
      <c r="C8" s="22" t="s">
        <v>50</v>
      </c>
      <c r="D8" s="3" t="s">
        <v>51</v>
      </c>
      <c r="E8" s="22" t="s">
        <v>50</v>
      </c>
      <c r="F8" s="23" t="s">
        <v>51</v>
      </c>
    </row>
    <row r="9" spans="3:6" ht="12.75">
      <c r="C9" s="22" t="s">
        <v>52</v>
      </c>
      <c r="D9" s="3" t="s">
        <v>53</v>
      </c>
      <c r="E9" s="22" t="s">
        <v>54</v>
      </c>
      <c r="F9" s="22" t="s">
        <v>55</v>
      </c>
    </row>
    <row r="10" spans="3:6" ht="12.75">
      <c r="C10" s="22" t="s">
        <v>106</v>
      </c>
      <c r="D10" s="22" t="s">
        <v>107</v>
      </c>
      <c r="E10" s="22" t="s">
        <v>106</v>
      </c>
      <c r="F10" s="22" t="s">
        <v>107</v>
      </c>
    </row>
    <row r="11" spans="3:6" ht="12.75">
      <c r="C11" s="22" t="s">
        <v>4</v>
      </c>
      <c r="D11" s="3" t="s">
        <v>4</v>
      </c>
      <c r="E11" s="22" t="s">
        <v>4</v>
      </c>
      <c r="F11" s="22" t="s">
        <v>4</v>
      </c>
    </row>
    <row r="12" spans="3:6" ht="12.75">
      <c r="C12" s="24"/>
      <c r="E12" s="24"/>
      <c r="F12" s="24"/>
    </row>
    <row r="13" spans="1:6" ht="12.75">
      <c r="A13" s="25">
        <v>1</v>
      </c>
      <c r="B13" s="25" t="s">
        <v>6</v>
      </c>
      <c r="C13" s="26">
        <f>PL!E15</f>
        <v>37428</v>
      </c>
      <c r="D13" s="26">
        <f>PL!F15</f>
        <v>37046</v>
      </c>
      <c r="E13" s="26">
        <f>PL!G15</f>
        <v>37428</v>
      </c>
      <c r="F13" s="26">
        <f>PL!H15</f>
        <v>37046</v>
      </c>
    </row>
    <row r="14" spans="1:6" ht="12.75">
      <c r="A14" s="25"/>
      <c r="B14" s="25"/>
      <c r="C14" s="26"/>
      <c r="D14" s="26"/>
      <c r="E14" s="26"/>
      <c r="F14" s="26"/>
    </row>
    <row r="15" spans="1:6" ht="12.75">
      <c r="A15" s="25">
        <v>2</v>
      </c>
      <c r="B15" s="25" t="s">
        <v>73</v>
      </c>
      <c r="C15" s="26">
        <f>PL!E29</f>
        <v>-2789</v>
      </c>
      <c r="D15" s="26">
        <f>PL!F29</f>
        <v>1788</v>
      </c>
      <c r="E15" s="26">
        <f>PL!G29</f>
        <v>-2789</v>
      </c>
      <c r="F15" s="26">
        <f>PL!H29</f>
        <v>1788</v>
      </c>
    </row>
    <row r="16" spans="1:6" ht="12.75">
      <c r="A16" s="25"/>
      <c r="B16" s="25"/>
      <c r="C16" s="26"/>
      <c r="D16" s="26"/>
      <c r="E16" s="26"/>
      <c r="F16" s="26"/>
    </row>
    <row r="17" spans="1:6" ht="12.75">
      <c r="A17" s="25">
        <v>3</v>
      </c>
      <c r="B17" s="25" t="s">
        <v>111</v>
      </c>
      <c r="C17" s="26">
        <f>PL!E37</f>
        <v>-3116</v>
      </c>
      <c r="D17" s="26">
        <f>PL!F37</f>
        <v>1001</v>
      </c>
      <c r="E17" s="26">
        <f>PL!G37</f>
        <v>-3116</v>
      </c>
      <c r="F17" s="26">
        <f>PL!H37</f>
        <v>1001</v>
      </c>
    </row>
    <row r="18" spans="1:6" ht="12.75">
      <c r="A18" s="25"/>
      <c r="B18" s="25" t="s">
        <v>56</v>
      </c>
      <c r="C18" s="26"/>
      <c r="D18" s="26"/>
      <c r="E18" s="26"/>
      <c r="F18" s="26"/>
    </row>
    <row r="19" spans="1:6" ht="12.75">
      <c r="A19" s="25"/>
      <c r="B19" s="25"/>
      <c r="C19" s="26"/>
      <c r="D19" s="26"/>
      <c r="E19" s="26"/>
      <c r="F19" s="26"/>
    </row>
    <row r="20" spans="1:6" ht="12.75">
      <c r="A20" s="25">
        <v>4</v>
      </c>
      <c r="B20" s="25" t="s">
        <v>75</v>
      </c>
      <c r="C20" s="26">
        <f>C17</f>
        <v>-3116</v>
      </c>
      <c r="D20" s="26">
        <f>D17</f>
        <v>1001</v>
      </c>
      <c r="E20" s="26">
        <f>E17</f>
        <v>-3116</v>
      </c>
      <c r="F20" s="26">
        <f>F17</f>
        <v>1001</v>
      </c>
    </row>
    <row r="21" spans="1:6" ht="12.75">
      <c r="A21" s="25"/>
      <c r="B21" s="25"/>
      <c r="C21" s="26"/>
      <c r="D21" s="26"/>
      <c r="E21" s="26"/>
      <c r="F21" s="26"/>
    </row>
    <row r="22" spans="1:6" ht="12.75">
      <c r="A22" s="25">
        <v>5</v>
      </c>
      <c r="B22" s="25" t="s">
        <v>112</v>
      </c>
      <c r="C22" s="27">
        <f>PL!E39</f>
        <v>-6.35</v>
      </c>
      <c r="D22" s="27">
        <f>PL!F39</f>
        <v>2.18</v>
      </c>
      <c r="E22" s="27">
        <f>PL!G39</f>
        <v>-6.35</v>
      </c>
      <c r="F22" s="27">
        <f>PL!H39</f>
        <v>2.18</v>
      </c>
    </row>
    <row r="23" spans="1:6" ht="12.75">
      <c r="A23" s="25"/>
      <c r="B23" s="25"/>
      <c r="C23" s="26"/>
      <c r="D23" s="26"/>
      <c r="E23" s="26"/>
      <c r="F23" s="26"/>
    </row>
    <row r="24" spans="1:6" ht="12.75">
      <c r="A24" s="25">
        <v>6</v>
      </c>
      <c r="B24" s="25" t="s">
        <v>57</v>
      </c>
      <c r="C24" s="27">
        <v>0</v>
      </c>
      <c r="D24" s="27">
        <v>0</v>
      </c>
      <c r="E24" s="27">
        <f>C24</f>
        <v>0</v>
      </c>
      <c r="F24" s="27">
        <f>D24</f>
        <v>0</v>
      </c>
    </row>
    <row r="25" spans="3:6" ht="12.75">
      <c r="C25" s="6"/>
      <c r="D25" s="6"/>
      <c r="E25" s="6"/>
      <c r="F25" s="6"/>
    </row>
    <row r="26" spans="3:6" ht="12.75">
      <c r="C26" s="6"/>
      <c r="D26" s="6"/>
      <c r="E26" s="6"/>
      <c r="F26" s="6"/>
    </row>
    <row r="27" spans="1:6" ht="12.75">
      <c r="A27" s="25"/>
      <c r="B27" s="25"/>
      <c r="C27" s="42" t="s">
        <v>58</v>
      </c>
      <c r="D27" s="42"/>
      <c r="E27" s="43" t="s">
        <v>59</v>
      </c>
      <c r="F27" s="42"/>
    </row>
    <row r="28" spans="1:6" ht="12.75">
      <c r="A28" s="25">
        <v>7</v>
      </c>
      <c r="B28" s="28" t="s">
        <v>60</v>
      </c>
      <c r="C28" s="29"/>
      <c r="D28" s="30">
        <f>'BS'!G60</f>
        <v>1.83072291607339</v>
      </c>
      <c r="E28" s="29"/>
      <c r="F28" s="31">
        <f>'BS'!H60</f>
        <v>1.9041340278062584</v>
      </c>
    </row>
    <row r="33" ht="12.75">
      <c r="A33" t="s">
        <v>61</v>
      </c>
    </row>
    <row r="35" spans="3:6" ht="12.75">
      <c r="C35" s="40" t="s">
        <v>48</v>
      </c>
      <c r="D35" s="41"/>
      <c r="E35" s="40" t="s">
        <v>49</v>
      </c>
      <c r="F35" s="41"/>
    </row>
    <row r="36" spans="3:6" ht="12.75">
      <c r="C36" s="23" t="s">
        <v>50</v>
      </c>
      <c r="D36" s="23" t="s">
        <v>51</v>
      </c>
      <c r="E36" s="23" t="s">
        <v>50</v>
      </c>
      <c r="F36" s="23" t="s">
        <v>51</v>
      </c>
    </row>
    <row r="37" spans="3:6" ht="12.75">
      <c r="C37" s="22" t="s">
        <v>52</v>
      </c>
      <c r="D37" s="22" t="s">
        <v>53</v>
      </c>
      <c r="E37" s="22" t="s">
        <v>54</v>
      </c>
      <c r="F37" s="22" t="s">
        <v>55</v>
      </c>
    </row>
    <row r="38" spans="3:6" ht="12.75">
      <c r="C38" s="22" t="s">
        <v>106</v>
      </c>
      <c r="D38" s="3" t="s">
        <v>107</v>
      </c>
      <c r="E38" s="22" t="s">
        <v>106</v>
      </c>
      <c r="F38" s="22" t="s">
        <v>107</v>
      </c>
    </row>
    <row r="39" spans="3:6" ht="12.75">
      <c r="C39" s="22" t="s">
        <v>4</v>
      </c>
      <c r="D39" s="22" t="s">
        <v>4</v>
      </c>
      <c r="E39" s="22" t="s">
        <v>4</v>
      </c>
      <c r="F39" s="22" t="s">
        <v>4</v>
      </c>
    </row>
    <row r="40" spans="3:6" ht="12.75">
      <c r="C40" s="24"/>
      <c r="D40" s="24"/>
      <c r="E40" s="24"/>
      <c r="F40" s="24"/>
    </row>
    <row r="41" spans="1:6" ht="12.75">
      <c r="A41" s="25">
        <v>1</v>
      </c>
      <c r="B41" s="25" t="s">
        <v>72</v>
      </c>
      <c r="C41" s="26">
        <f>PL!E21</f>
        <v>-271</v>
      </c>
      <c r="D41" s="26">
        <f>PL!F21</f>
        <v>2575</v>
      </c>
      <c r="E41" s="26">
        <f>PL!G21</f>
        <v>-271</v>
      </c>
      <c r="F41" s="26">
        <f>PL!H21</f>
        <v>2575</v>
      </c>
    </row>
    <row r="42" spans="1:6" ht="12.75">
      <c r="A42" s="25">
        <v>2</v>
      </c>
      <c r="B42" s="25" t="s">
        <v>62</v>
      </c>
      <c r="C42" s="26">
        <f>PL!E25</f>
        <v>28</v>
      </c>
      <c r="D42" s="26">
        <f>PL!F25</f>
        <v>133</v>
      </c>
      <c r="E42" s="26">
        <f>PL!G25</f>
        <v>28</v>
      </c>
      <c r="F42" s="26">
        <f>PL!H25</f>
        <v>133</v>
      </c>
    </row>
    <row r="43" spans="1:6" ht="12.75">
      <c r="A43" s="25">
        <v>3</v>
      </c>
      <c r="B43" s="25" t="s">
        <v>63</v>
      </c>
      <c r="C43" s="26">
        <f>PL!E23</f>
        <v>-1127</v>
      </c>
      <c r="D43" s="26">
        <f>PL!F23</f>
        <v>-990</v>
      </c>
      <c r="E43" s="26">
        <f>PL!G23</f>
        <v>-1127</v>
      </c>
      <c r="F43" s="26">
        <f>PL!H23</f>
        <v>-990</v>
      </c>
    </row>
  </sheetData>
  <mergeCells count="6">
    <mergeCell ref="C35:D35"/>
    <mergeCell ref="E35:F35"/>
    <mergeCell ref="C7:D7"/>
    <mergeCell ref="E7:F7"/>
    <mergeCell ref="C27:D27"/>
    <mergeCell ref="E27:F27"/>
  </mergeCells>
  <printOptions/>
  <pageMargins left="0.75" right="0.75" top="1" bottom="1" header="0.5" footer="0.5"/>
  <pageSetup fitToHeight="1" fitToWidth="1" horizontalDpi="300" verticalDpi="3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2004-05-25T02:22:46Z</cp:lastPrinted>
  <dcterms:created xsi:type="dcterms:W3CDTF">1996-10-14T23:33:28Z</dcterms:created>
  <dcterms:modified xsi:type="dcterms:W3CDTF">2004-05-25T09:04:10Z</dcterms:modified>
  <cp:category/>
  <cp:version/>
  <cp:contentType/>
  <cp:contentStatus/>
</cp:coreProperties>
</file>