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PL" sheetId="1" r:id="rId1"/>
    <sheet name="BS" sheetId="2" r:id="rId2"/>
    <sheet name="Cash flow" sheetId="3" r:id="rId3"/>
    <sheet name="Equity" sheetId="4" r:id="rId4"/>
    <sheet name="Part 2" sheetId="5" r:id="rId5"/>
  </sheets>
  <definedNames>
    <definedName name="_xlnm.Print_Area" localSheetId="1">'BS'!$A$1:$H$54</definedName>
  </definedNames>
  <calcPr fullCalcOnLoad="1"/>
</workbook>
</file>

<file path=xl/sharedStrings.xml><?xml version="1.0" encoding="utf-8"?>
<sst xmlns="http://schemas.openxmlformats.org/spreadsheetml/2006/main" count="171" uniqueCount="117">
  <si>
    <t>KUMPULAN JETSON BERHAD</t>
  </si>
  <si>
    <t>QUARTERLY REPORT</t>
  </si>
  <si>
    <t xml:space="preserve">CURRENT </t>
  </si>
  <si>
    <t>QUARTER</t>
  </si>
  <si>
    <t>RM'000</t>
  </si>
  <si>
    <t>TODATE</t>
  </si>
  <si>
    <t>Revenue</t>
  </si>
  <si>
    <t>Other operating  income</t>
  </si>
  <si>
    <t>Profit from operations</t>
  </si>
  <si>
    <t>Finance costs</t>
  </si>
  <si>
    <t>Profit before tax</t>
  </si>
  <si>
    <t>Taxation</t>
  </si>
  <si>
    <t>Profit after tax</t>
  </si>
  <si>
    <t>Property, plant and equipment</t>
  </si>
  <si>
    <t>Investments in associated companies</t>
  </si>
  <si>
    <t>Other investments</t>
  </si>
  <si>
    <t>Intangible assets</t>
  </si>
  <si>
    <t>Sinking fund</t>
  </si>
  <si>
    <t>Current Assets</t>
  </si>
  <si>
    <t>Current liabilities</t>
  </si>
  <si>
    <t>Shareholders' Funds</t>
  </si>
  <si>
    <t>Share Capital</t>
  </si>
  <si>
    <t>Reserves</t>
  </si>
  <si>
    <t xml:space="preserve">Net tangible assets per share (RM) </t>
  </si>
  <si>
    <t>As at</t>
  </si>
  <si>
    <t xml:space="preserve">As at </t>
  </si>
  <si>
    <t>Financed by</t>
  </si>
  <si>
    <t>Minorities Interest</t>
  </si>
  <si>
    <t>Long Term liabilities</t>
  </si>
  <si>
    <t xml:space="preserve">   Other deferred liabilities</t>
  </si>
  <si>
    <t xml:space="preserve">   Hire purchase liabilities</t>
  </si>
  <si>
    <t xml:space="preserve">   Inventories</t>
  </si>
  <si>
    <t xml:space="preserve">   Trade and other receivables</t>
  </si>
  <si>
    <t xml:space="preserve">   Cash and cash equivalent</t>
  </si>
  <si>
    <t xml:space="preserve">   Trade and other payables</t>
  </si>
  <si>
    <t xml:space="preserve">   Taxation</t>
  </si>
  <si>
    <t>(RM'000)</t>
  </si>
  <si>
    <t>Operating profit before changes in working capital</t>
  </si>
  <si>
    <t>Changes in working capital</t>
  </si>
  <si>
    <t>Investing activities</t>
  </si>
  <si>
    <t>Financing activities</t>
  </si>
  <si>
    <t>Net change in cash and cash equivalent</t>
  </si>
  <si>
    <t>Capital</t>
  </si>
  <si>
    <t>Share</t>
  </si>
  <si>
    <t>Total</t>
  </si>
  <si>
    <t>Movements during the period</t>
  </si>
  <si>
    <t>(cumulative)</t>
  </si>
  <si>
    <t>Balance at end of period</t>
  </si>
  <si>
    <t>Balance at beginning of year</t>
  </si>
  <si>
    <t>(The Condensed Consolidated Statement of Changes in Equity should be read in conjunction with the</t>
  </si>
  <si>
    <t>PART A2 : SUMMARY OF KEY FINANCIAL INFORMATION</t>
  </si>
  <si>
    <t>Individual Quarter</t>
  </si>
  <si>
    <t>Cumulative quarter</t>
  </si>
  <si>
    <t>Current Year</t>
  </si>
  <si>
    <t>Preceding Year</t>
  </si>
  <si>
    <t>Quarter</t>
  </si>
  <si>
    <t>Corresponding Quarter</t>
  </si>
  <si>
    <t>to date</t>
  </si>
  <si>
    <t>Corresponding Period</t>
  </si>
  <si>
    <t>Profit/(loss) before tax</t>
  </si>
  <si>
    <t>Profit/(loss) after tax and minority</t>
  </si>
  <si>
    <t>interest</t>
  </si>
  <si>
    <t>Net Profit/(loss) for the period</t>
  </si>
  <si>
    <t>Basic earming/(loss) per share(sen)</t>
  </si>
  <si>
    <t>Dividend per share(sen)</t>
  </si>
  <si>
    <t>AS AT END OF CURRENT QUARTER</t>
  </si>
  <si>
    <t>AS AT PRCEEDING FINANCIAL YEAR END</t>
  </si>
  <si>
    <t>Net tangible assets per share(RM)</t>
  </si>
  <si>
    <t>Part A3 : ADDITIONAL INFORMATION</t>
  </si>
  <si>
    <t>Profit/(loss) from operations</t>
  </si>
  <si>
    <t>Gross interest income</t>
  </si>
  <si>
    <t>Gross interest expense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</si>
  <si>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</si>
  <si>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(The Condensed Consolidated Cash Flow Statements should be read in conjunction with the</t>
  </si>
  <si>
    <t>INDIVIDUAL QUARTER</t>
  </si>
  <si>
    <t>CUMMULATIVE QUARTER</t>
  </si>
  <si>
    <t>YEAR</t>
  </si>
  <si>
    <t>PERCEDING YEAR</t>
  </si>
  <si>
    <t>CORRESPONDING</t>
  </si>
  <si>
    <t>PERIOD</t>
  </si>
  <si>
    <t>Finance income</t>
  </si>
  <si>
    <t>Share of associates result</t>
  </si>
  <si>
    <t>Minority interests</t>
  </si>
  <si>
    <t>Net profit for the period</t>
  </si>
  <si>
    <t>EPS - Basis (sen)</t>
  </si>
  <si>
    <t xml:space="preserve">        - Diluted (sen)</t>
  </si>
  <si>
    <t>Operating expenses</t>
  </si>
  <si>
    <t>Annual Financial Report for the year ended 31st December 2002)</t>
  </si>
  <si>
    <t>(The Condensed Consolidated Income Statements should be read in conjunction with the</t>
  </si>
  <si>
    <t xml:space="preserve">   Term loans</t>
  </si>
  <si>
    <t xml:space="preserve">   Bank borrowings</t>
  </si>
  <si>
    <t>(The Condensed Consolidated Balance Sheets should be read in conjunction with the</t>
  </si>
  <si>
    <t xml:space="preserve">Irredeemable convertible unsecured loan stocks </t>
  </si>
  <si>
    <t>Net Current Assets/(Liabilities)</t>
  </si>
  <si>
    <t>Adjustment for non-cash flow items</t>
  </si>
  <si>
    <t>Other cash used (tax payment etc) in operation</t>
  </si>
  <si>
    <t>Cash and cash equivalents at beginning of year</t>
  </si>
  <si>
    <t>Cash and cash equivalents at end of year</t>
  </si>
  <si>
    <t>Non distributable</t>
  </si>
  <si>
    <t>reserves</t>
  </si>
  <si>
    <t>Distributable</t>
  </si>
  <si>
    <t>Retained Profits</t>
  </si>
  <si>
    <t>31.12.2002</t>
  </si>
  <si>
    <t>(Restated)</t>
  </si>
  <si>
    <t>Cumulative Quarter</t>
  </si>
  <si>
    <t>(restated)</t>
  </si>
  <si>
    <t>Unaudited Condensed Consolidated Income Statements for the quarter ended 30.06.2003</t>
  </si>
  <si>
    <t>30.06.2003</t>
  </si>
  <si>
    <t>Unaudited Condensed Consolidated Balance Sheet as at 30.06.2003</t>
  </si>
  <si>
    <t>Unaudited Condensed Consolidated Cash Flow Statements for the quarter ended 30.06.2003</t>
  </si>
  <si>
    <t xml:space="preserve">6 months ended </t>
  </si>
  <si>
    <t>Unaudited Condensed Consolidated Statements of Changes in Equity for the quarter ended 30.06.2003</t>
  </si>
  <si>
    <t xml:space="preserve">6 months quarter </t>
  </si>
  <si>
    <t>ended 30 Jun 2003</t>
  </si>
  <si>
    <t>ended 30 Jun 2002</t>
  </si>
  <si>
    <t xml:space="preserve">Summary of key Financial Information for the financial quarter ended 30.06.2003 </t>
  </si>
  <si>
    <t>30.06.2002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</si>
</sst>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d/mm/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6" fontId="1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Alignment="1">
      <alignment horizontal="center"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ill="1" applyBorder="1" applyAlignment="1">
      <alignment/>
    </xf>
    <xf numFmtId="166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43" fontId="0" fillId="0" borderId="5" xfId="15" applyNumberFormat="1" applyBorder="1" applyAlignment="1">
      <alignment/>
    </xf>
    <xf numFmtId="43" fontId="0" fillId="0" borderId="6" xfId="15" applyNumberFormat="1" applyBorder="1" applyAlignment="1">
      <alignment/>
    </xf>
    <xf numFmtId="0" fontId="0" fillId="0" borderId="0" xfId="0" applyBorder="1" applyAlignment="1">
      <alignment/>
    </xf>
    <xf numFmtId="166" fontId="0" fillId="0" borderId="0" xfId="15" applyNumberFormat="1" applyFill="1" applyAlignment="1">
      <alignment/>
    </xf>
    <xf numFmtId="166" fontId="0" fillId="0" borderId="3" xfId="15" applyNumberFormat="1" applyFill="1" applyBorder="1" applyAlignment="1">
      <alignment/>
    </xf>
    <xf numFmtId="166" fontId="0" fillId="0" borderId="0" xfId="15" applyNumberFormat="1" applyFont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6" fontId="0" fillId="0" borderId="10" xfId="15" applyNumberFormat="1" applyBorder="1" applyAlignment="1">
      <alignment/>
    </xf>
    <xf numFmtId="43" fontId="0" fillId="0" borderId="10" xfId="15" applyNumberFormat="1" applyBorder="1" applyAlignment="1">
      <alignment/>
    </xf>
    <xf numFmtId="0" fontId="0" fillId="0" borderId="11" xfId="0" applyBorder="1" applyAlignment="1">
      <alignment/>
    </xf>
    <xf numFmtId="166" fontId="0" fillId="0" borderId="11" xfId="15" applyNumberFormat="1" applyBorder="1" applyAlignment="1">
      <alignment/>
    </xf>
    <xf numFmtId="43" fontId="0" fillId="0" borderId="1" xfId="15" applyNumberFormat="1" applyBorder="1" applyAlignment="1">
      <alignment/>
    </xf>
    <xf numFmtId="43" fontId="0" fillId="0" borderId="12" xfId="15" applyNumberFormat="1" applyBorder="1" applyAlignment="1">
      <alignment/>
    </xf>
    <xf numFmtId="167" fontId="0" fillId="0" borderId="0" xfId="15" applyNumberForma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8" xfId="15" applyNumberFormat="1" applyBorder="1" applyAlignment="1">
      <alignment horizontal="center"/>
    </xf>
    <xf numFmtId="166" fontId="0" fillId="0" borderId="8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"/>
    </sheetView>
  </sheetViews>
  <sheetFormatPr defaultColWidth="9.140625" defaultRowHeight="12.75"/>
  <cols>
    <col min="4" max="4" width="5.00390625" style="0" customWidth="1"/>
    <col min="5" max="5" width="10.7109375" style="0" customWidth="1"/>
    <col min="6" max="6" width="14.28125" style="0" customWidth="1"/>
    <col min="7" max="7" width="10.7109375" style="0" customWidth="1"/>
    <col min="8" max="8" width="14.281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1" t="s">
        <v>106</v>
      </c>
    </row>
    <row r="5" ht="12.75">
      <c r="A5" s="1"/>
    </row>
    <row r="6" ht="12.75">
      <c r="A6" s="1"/>
    </row>
    <row r="7" spans="1:8" ht="12.75">
      <c r="A7" s="1"/>
      <c r="E7" s="2"/>
      <c r="F7" s="2"/>
      <c r="G7" s="2"/>
      <c r="H7" s="2"/>
    </row>
    <row r="8" spans="1:8" ht="12.75">
      <c r="A8" s="1"/>
      <c r="E8" s="37" t="s">
        <v>74</v>
      </c>
      <c r="F8" s="37"/>
      <c r="G8" s="37" t="s">
        <v>75</v>
      </c>
      <c r="H8" s="37"/>
    </row>
    <row r="9" spans="5:8" ht="12.75">
      <c r="E9" s="2" t="s">
        <v>2</v>
      </c>
      <c r="F9" s="2" t="s">
        <v>77</v>
      </c>
      <c r="G9" s="2" t="s">
        <v>2</v>
      </c>
      <c r="H9" s="2" t="s">
        <v>77</v>
      </c>
    </row>
    <row r="10" spans="5:8" ht="12.75">
      <c r="E10" s="2" t="s">
        <v>76</v>
      </c>
      <c r="F10" s="2" t="s">
        <v>78</v>
      </c>
      <c r="G10" s="2" t="s">
        <v>76</v>
      </c>
      <c r="H10" s="2" t="s">
        <v>78</v>
      </c>
    </row>
    <row r="11" spans="5:8" ht="12.75">
      <c r="E11" s="2" t="s">
        <v>3</v>
      </c>
      <c r="F11" s="2" t="s">
        <v>3</v>
      </c>
      <c r="G11" s="2" t="s">
        <v>5</v>
      </c>
      <c r="H11" s="2" t="s">
        <v>79</v>
      </c>
    </row>
    <row r="12" spans="5:8" ht="12.75">
      <c r="E12" s="36">
        <v>37802</v>
      </c>
      <c r="F12" s="36">
        <v>37437</v>
      </c>
      <c r="G12" s="36">
        <v>37802</v>
      </c>
      <c r="H12" s="36">
        <v>37437</v>
      </c>
    </row>
    <row r="13" spans="5:8" ht="12.75">
      <c r="E13" s="2" t="s">
        <v>4</v>
      </c>
      <c r="F13" s="2" t="s">
        <v>4</v>
      </c>
      <c r="G13" s="2" t="s">
        <v>4</v>
      </c>
      <c r="H13" s="2" t="s">
        <v>4</v>
      </c>
    </row>
    <row r="15" spans="1:8" ht="12.75">
      <c r="A15" t="s">
        <v>6</v>
      </c>
      <c r="E15" s="6">
        <v>35361</v>
      </c>
      <c r="F15" s="6">
        <v>45339</v>
      </c>
      <c r="G15" s="6">
        <v>72407</v>
      </c>
      <c r="H15" s="6">
        <v>81684</v>
      </c>
    </row>
    <row r="16" spans="5:8" ht="12.75">
      <c r="E16" s="6"/>
      <c r="F16" s="6"/>
      <c r="G16" s="6"/>
      <c r="H16" s="6"/>
    </row>
    <row r="17" spans="1:8" ht="12.75">
      <c r="A17" t="s">
        <v>86</v>
      </c>
      <c r="E17" s="6">
        <v>-33036</v>
      </c>
      <c r="F17" s="6">
        <v>-42808</v>
      </c>
      <c r="G17" s="6">
        <v>-67821</v>
      </c>
      <c r="H17" s="6">
        <v>-76065</v>
      </c>
    </row>
    <row r="18" spans="5:8" ht="12.75">
      <c r="E18" s="6"/>
      <c r="F18" s="6"/>
      <c r="G18" s="6"/>
      <c r="H18" s="6"/>
    </row>
    <row r="19" spans="1:8" ht="12.75">
      <c r="A19" t="s">
        <v>7</v>
      </c>
      <c r="E19" s="9">
        <v>226</v>
      </c>
      <c r="F19" s="9">
        <v>302</v>
      </c>
      <c r="G19" s="9">
        <v>540</v>
      </c>
      <c r="H19" s="9">
        <v>722</v>
      </c>
    </row>
    <row r="20" spans="5:8" ht="12.75">
      <c r="E20" s="6"/>
      <c r="F20" s="6"/>
      <c r="G20" s="6"/>
      <c r="H20" s="6"/>
    </row>
    <row r="21" spans="1:8" ht="12.75">
      <c r="A21" t="s">
        <v>8</v>
      </c>
      <c r="E21" s="11">
        <f>SUM(E15:E19)</f>
        <v>2551</v>
      </c>
      <c r="F21" s="11">
        <f>SUM(F15:F19)</f>
        <v>2833</v>
      </c>
      <c r="G21" s="11">
        <f>SUM(G15:G19)</f>
        <v>5126</v>
      </c>
      <c r="H21" s="11">
        <f>SUM(H15:H19)</f>
        <v>6341</v>
      </c>
    </row>
    <row r="22" spans="5:8" ht="12.75">
      <c r="E22" s="6"/>
      <c r="F22" s="6"/>
      <c r="G22" s="6"/>
      <c r="H22" s="6"/>
    </row>
    <row r="23" spans="1:8" ht="12.75">
      <c r="A23" t="s">
        <v>9</v>
      </c>
      <c r="E23" s="6">
        <v>-1296</v>
      </c>
      <c r="F23" s="6">
        <v>-1259</v>
      </c>
      <c r="G23" s="6">
        <v>-2286</v>
      </c>
      <c r="H23" s="6">
        <v>-2568</v>
      </c>
    </row>
    <row r="24" spans="5:8" ht="12.75">
      <c r="E24" s="6"/>
      <c r="F24" s="6"/>
      <c r="G24" s="6"/>
      <c r="H24" s="6"/>
    </row>
    <row r="25" spans="1:8" ht="12.75">
      <c r="A25" t="s">
        <v>80</v>
      </c>
      <c r="E25" s="6">
        <v>82</v>
      </c>
      <c r="F25" s="6">
        <v>205</v>
      </c>
      <c r="G25" s="6">
        <v>215</v>
      </c>
      <c r="H25" s="6">
        <v>385</v>
      </c>
    </row>
    <row r="26" spans="5:8" ht="12.75">
      <c r="E26" s="6"/>
      <c r="F26" s="6"/>
      <c r="G26" s="6"/>
      <c r="H26" s="6"/>
    </row>
    <row r="27" spans="1:8" ht="12.75">
      <c r="A27" t="s">
        <v>81</v>
      </c>
      <c r="E27" s="9">
        <v>492</v>
      </c>
      <c r="F27" s="9">
        <v>818</v>
      </c>
      <c r="G27" s="9">
        <v>562</v>
      </c>
      <c r="H27" s="9">
        <v>1957</v>
      </c>
    </row>
    <row r="28" spans="5:8" ht="12.75">
      <c r="E28" s="6"/>
      <c r="F28" s="6"/>
      <c r="G28" s="6"/>
      <c r="H28" s="6"/>
    </row>
    <row r="29" spans="1:8" ht="12.75">
      <c r="A29" t="s">
        <v>10</v>
      </c>
      <c r="E29" s="11">
        <f>SUM(E21:E27)</f>
        <v>1829</v>
      </c>
      <c r="F29" s="11">
        <f>SUM(F21:F27)</f>
        <v>2597</v>
      </c>
      <c r="G29" s="11">
        <f>SUM(G21:G27)</f>
        <v>3617</v>
      </c>
      <c r="H29" s="11">
        <f>SUM(H21:H27)</f>
        <v>6115</v>
      </c>
    </row>
    <row r="30" spans="5:8" ht="12.75">
      <c r="E30" s="6"/>
      <c r="F30" s="6"/>
      <c r="G30" s="6"/>
      <c r="H30" s="6"/>
    </row>
    <row r="31" spans="1:8" ht="12.75">
      <c r="A31" t="s">
        <v>11</v>
      </c>
      <c r="E31" s="9">
        <v>-957</v>
      </c>
      <c r="F31" s="9">
        <v>-433</v>
      </c>
      <c r="G31" s="9">
        <v>-1685</v>
      </c>
      <c r="H31" s="9">
        <v>-828</v>
      </c>
    </row>
    <row r="32" spans="5:8" ht="12.75">
      <c r="E32" s="6"/>
      <c r="F32" s="6"/>
      <c r="G32" s="6"/>
      <c r="H32" s="6"/>
    </row>
    <row r="33" spans="1:8" ht="12.75">
      <c r="A33" t="s">
        <v>12</v>
      </c>
      <c r="E33" s="6">
        <f>SUM(E29:E31)</f>
        <v>872</v>
      </c>
      <c r="F33" s="6">
        <f>SUM(F29:F31)</f>
        <v>2164</v>
      </c>
      <c r="G33" s="6">
        <f>SUM(G29:G31)</f>
        <v>1932</v>
      </c>
      <c r="H33" s="6">
        <f>SUM(H29:H31)</f>
        <v>5287</v>
      </c>
    </row>
    <row r="34" spans="5:8" ht="12.75">
      <c r="E34" s="6"/>
      <c r="F34" s="6"/>
      <c r="G34" s="6"/>
      <c r="H34" s="6"/>
    </row>
    <row r="35" spans="1:8" ht="12.75">
      <c r="A35" t="s">
        <v>82</v>
      </c>
      <c r="E35" s="9">
        <v>493</v>
      </c>
      <c r="F35" s="9">
        <v>118</v>
      </c>
      <c r="G35" s="6">
        <v>433</v>
      </c>
      <c r="H35" s="6">
        <v>-52</v>
      </c>
    </row>
    <row r="36" spans="5:8" ht="12.75">
      <c r="E36" s="15"/>
      <c r="F36" s="15"/>
      <c r="G36" s="15"/>
      <c r="H36" s="15"/>
    </row>
    <row r="37" spans="1:8" ht="12.75">
      <c r="A37" t="s">
        <v>83</v>
      </c>
      <c r="E37" s="9">
        <f>SUM(E33:E35)</f>
        <v>1365</v>
      </c>
      <c r="F37" s="9">
        <f>SUM(F33:F35)</f>
        <v>2282</v>
      </c>
      <c r="G37" s="9">
        <f>SUM(G33:G35)</f>
        <v>2365</v>
      </c>
      <c r="H37" s="9">
        <f>SUM(H33:H35)</f>
        <v>5235</v>
      </c>
    </row>
    <row r="39" spans="1:8" ht="13.5" thickBot="1">
      <c r="A39" t="s">
        <v>84</v>
      </c>
      <c r="E39" s="23">
        <v>2.98</v>
      </c>
      <c r="F39" s="16">
        <v>5.75</v>
      </c>
      <c r="G39" s="17">
        <v>5.16</v>
      </c>
      <c r="H39" s="17">
        <v>13.19</v>
      </c>
    </row>
    <row r="40" spans="1:8" ht="14.25" thickBot="1" thickTop="1">
      <c r="A40" t="s">
        <v>85</v>
      </c>
      <c r="E40" s="24">
        <v>2.69</v>
      </c>
      <c r="F40" s="18">
        <v>0</v>
      </c>
      <c r="G40" s="18">
        <v>4.47</v>
      </c>
      <c r="H40" s="18">
        <v>0</v>
      </c>
    </row>
    <row r="41" ht="13.5" thickTop="1"/>
    <row r="43" ht="12.75">
      <c r="A43" s="13" t="s">
        <v>88</v>
      </c>
    </row>
    <row r="44" ht="12.75">
      <c r="A44" s="1" t="s">
        <v>87</v>
      </c>
    </row>
  </sheetData>
  <mergeCells count="2">
    <mergeCell ref="E8:F8"/>
    <mergeCell ref="G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6" customWidth="1"/>
    <col min="2" max="2" width="14.421875" style="6" customWidth="1"/>
    <col min="3" max="6" width="9.140625" style="6" customWidth="1"/>
    <col min="7" max="8" width="13.7109375" style="6" customWidth="1"/>
    <col min="9" max="16384" width="9.140625" style="6" customWidth="1"/>
  </cols>
  <sheetData>
    <row r="1" ht="12.75">
      <c r="A1" s="5" t="s">
        <v>0</v>
      </c>
    </row>
    <row r="3" ht="12.75">
      <c r="A3" s="5" t="s">
        <v>108</v>
      </c>
    </row>
    <row r="4" ht="12.75">
      <c r="A4" s="5"/>
    </row>
    <row r="5" spans="2:8" ht="12.75">
      <c r="B5" s="12" t="s">
        <v>72</v>
      </c>
      <c r="H5" s="22" t="s">
        <v>103</v>
      </c>
    </row>
    <row r="6" spans="7:8" ht="12.75">
      <c r="G6" s="7" t="s">
        <v>24</v>
      </c>
      <c r="H6" s="7" t="s">
        <v>25</v>
      </c>
    </row>
    <row r="7" spans="7:8" ht="12.75">
      <c r="G7" s="22" t="s">
        <v>107</v>
      </c>
      <c r="H7" s="22" t="s">
        <v>102</v>
      </c>
    </row>
    <row r="9" spans="2:8" ht="12.75">
      <c r="B9" s="6" t="s">
        <v>13</v>
      </c>
      <c r="G9" s="6">
        <v>98818</v>
      </c>
      <c r="H9" s="6">
        <v>99256</v>
      </c>
    </row>
    <row r="11" ht="12.75" hidden="1">
      <c r="B11" s="6" t="s">
        <v>16</v>
      </c>
    </row>
    <row r="12" ht="12.75" hidden="1"/>
    <row r="13" spans="2:8" ht="12.75">
      <c r="B13" s="6" t="s">
        <v>14</v>
      </c>
      <c r="G13" s="6">
        <v>10586</v>
      </c>
      <c r="H13" s="6">
        <v>10089</v>
      </c>
    </row>
    <row r="15" spans="2:8" ht="12.75">
      <c r="B15" s="6" t="s">
        <v>15</v>
      </c>
      <c r="G15" s="6">
        <v>15</v>
      </c>
      <c r="H15" s="6">
        <v>15</v>
      </c>
    </row>
    <row r="17" spans="2:8" ht="12.75">
      <c r="B17" s="6" t="s">
        <v>17</v>
      </c>
      <c r="G17" s="6">
        <v>2139</v>
      </c>
      <c r="H17" s="6">
        <v>2112</v>
      </c>
    </row>
    <row r="19" ht="12.75">
      <c r="B19" s="6" t="s">
        <v>18</v>
      </c>
    </row>
    <row r="20" spans="2:8" ht="12.75">
      <c r="B20" s="6" t="s">
        <v>31</v>
      </c>
      <c r="G20" s="6">
        <v>8364</v>
      </c>
      <c r="H20" s="6">
        <v>8142</v>
      </c>
    </row>
    <row r="21" spans="2:8" ht="12.75">
      <c r="B21" s="6" t="s">
        <v>32</v>
      </c>
      <c r="G21" s="6">
        <v>78550</v>
      </c>
      <c r="H21" s="6">
        <v>74703</v>
      </c>
    </row>
    <row r="22" spans="2:8" ht="12.75">
      <c r="B22" s="6" t="s">
        <v>33</v>
      </c>
      <c r="G22" s="6">
        <v>5283</v>
      </c>
      <c r="H22" s="6">
        <v>8162</v>
      </c>
    </row>
    <row r="23" spans="7:8" ht="12.75">
      <c r="G23" s="8">
        <f>SUM(G20:G22)</f>
        <v>92197</v>
      </c>
      <c r="H23" s="8">
        <f>SUM(H20:H22)</f>
        <v>91007</v>
      </c>
    </row>
    <row r="25" ht="12.75">
      <c r="B25" s="6" t="s">
        <v>19</v>
      </c>
    </row>
    <row r="26" spans="2:8" ht="12.75">
      <c r="B26" s="6" t="s">
        <v>34</v>
      </c>
      <c r="G26" s="6">
        <v>36668</v>
      </c>
      <c r="H26" s="6">
        <v>42468</v>
      </c>
    </row>
    <row r="27" spans="2:8" ht="12.75">
      <c r="B27" s="6" t="s">
        <v>30</v>
      </c>
      <c r="G27" s="6">
        <v>2856</v>
      </c>
      <c r="H27" s="6">
        <v>2048</v>
      </c>
    </row>
    <row r="28" spans="2:8" ht="12.75">
      <c r="B28" s="12" t="s">
        <v>89</v>
      </c>
      <c r="G28" s="6">
        <v>5939</v>
      </c>
      <c r="H28" s="6">
        <v>5664</v>
      </c>
    </row>
    <row r="29" spans="2:8" ht="12.75">
      <c r="B29" s="12" t="s">
        <v>90</v>
      </c>
      <c r="G29" s="6">
        <v>32391</v>
      </c>
      <c r="H29" s="6">
        <v>27823</v>
      </c>
    </row>
    <row r="30" spans="2:8" ht="12.75">
      <c r="B30" s="6" t="s">
        <v>35</v>
      </c>
      <c r="G30" s="6">
        <v>1674</v>
      </c>
      <c r="H30" s="6">
        <v>895</v>
      </c>
    </row>
    <row r="31" spans="7:8" ht="12.75">
      <c r="G31" s="8">
        <f>SUM(G26:G30)</f>
        <v>79528</v>
      </c>
      <c r="H31" s="8">
        <f>SUM(H26:H30)</f>
        <v>78898</v>
      </c>
    </row>
    <row r="33" spans="2:8" ht="12.75">
      <c r="B33" s="12" t="s">
        <v>93</v>
      </c>
      <c r="G33" s="9">
        <f>G23-G31</f>
        <v>12669</v>
      </c>
      <c r="H33" s="9">
        <f>H23-H31</f>
        <v>12109</v>
      </c>
    </row>
    <row r="34" spans="7:8" ht="13.5" thickBot="1">
      <c r="G34" s="21">
        <f>G9+G11+G13+G15+G17+G33</f>
        <v>124227</v>
      </c>
      <c r="H34" s="10">
        <f>H9+H11+H13+H15+H17+H33</f>
        <v>123581</v>
      </c>
    </row>
    <row r="35" spans="7:8" ht="13.5" thickTop="1">
      <c r="G35" s="11"/>
      <c r="H35" s="11"/>
    </row>
    <row r="37" ht="12.75">
      <c r="B37" s="6" t="s">
        <v>26</v>
      </c>
    </row>
    <row r="39" spans="2:8" ht="12.75">
      <c r="B39" s="6" t="s">
        <v>21</v>
      </c>
      <c r="G39" s="6">
        <v>47994</v>
      </c>
      <c r="H39" s="6">
        <v>45479</v>
      </c>
    </row>
    <row r="40" spans="2:8" ht="12.75">
      <c r="B40" s="6" t="s">
        <v>22</v>
      </c>
      <c r="G40" s="6">
        <v>34721</v>
      </c>
      <c r="H40" s="6">
        <v>32092</v>
      </c>
    </row>
    <row r="41" spans="2:8" ht="12.75">
      <c r="B41" s="12" t="s">
        <v>92</v>
      </c>
      <c r="G41" s="9">
        <v>8480</v>
      </c>
      <c r="H41" s="9">
        <v>11190</v>
      </c>
    </row>
    <row r="42" spans="2:8" ht="12.75">
      <c r="B42" s="6" t="s">
        <v>20</v>
      </c>
      <c r="G42" s="6">
        <f>SUM(G39:G41)</f>
        <v>91195</v>
      </c>
      <c r="H42" s="6">
        <f>SUM(H39:H41)</f>
        <v>88761</v>
      </c>
    </row>
    <row r="44" spans="2:8" ht="12.75">
      <c r="B44" s="6" t="s">
        <v>27</v>
      </c>
      <c r="G44" s="6">
        <v>3117</v>
      </c>
      <c r="H44" s="6">
        <v>3596</v>
      </c>
    </row>
    <row r="45" ht="12.75">
      <c r="B45" s="6" t="s">
        <v>28</v>
      </c>
    </row>
    <row r="46" spans="2:8" ht="12.75">
      <c r="B46" s="12" t="s">
        <v>89</v>
      </c>
      <c r="G46" s="6">
        <v>21121</v>
      </c>
      <c r="H46" s="6">
        <v>23780</v>
      </c>
    </row>
    <row r="47" spans="2:8" ht="12.75">
      <c r="B47" s="6" t="s">
        <v>30</v>
      </c>
      <c r="G47" s="6">
        <v>5161</v>
      </c>
      <c r="H47" s="6">
        <v>3985</v>
      </c>
    </row>
    <row r="48" spans="2:8" ht="12.75">
      <c r="B48" s="6" t="s">
        <v>29</v>
      </c>
      <c r="G48" s="6">
        <f>3630+3</f>
        <v>3633</v>
      </c>
      <c r="H48" s="6">
        <v>3459</v>
      </c>
    </row>
    <row r="49" spans="7:8" ht="13.5" thickBot="1">
      <c r="G49" s="21">
        <f>SUM(G42:G48)</f>
        <v>124227</v>
      </c>
      <c r="H49" s="10">
        <f>SUM(H42:H48)</f>
        <v>123581</v>
      </c>
    </row>
    <row r="50" ht="13.5" thickTop="1"/>
    <row r="52" ht="12.75">
      <c r="A52" s="1" t="s">
        <v>91</v>
      </c>
    </row>
    <row r="53" ht="12.75">
      <c r="A53" s="1" t="s">
        <v>87</v>
      </c>
    </row>
    <row r="58" spans="2:8" ht="12.75">
      <c r="B58" s="6" t="s">
        <v>23</v>
      </c>
      <c r="G58" s="35">
        <f>G42/G39</f>
        <v>1.9001333500020836</v>
      </c>
      <c r="H58" s="35">
        <f>H42/H39</f>
        <v>1.9516919897095362</v>
      </c>
    </row>
  </sheetData>
  <printOptions/>
  <pageMargins left="0.75" right="0.75" top="1" bottom="1" header="0.5" footer="0.5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9.140625" defaultRowHeight="12.75"/>
  <cols>
    <col min="7" max="7" width="16.421875" style="0" customWidth="1"/>
    <col min="8" max="8" width="13.00390625" style="0" customWidth="1"/>
  </cols>
  <sheetData>
    <row r="1" ht="12.75">
      <c r="A1" s="1" t="s">
        <v>0</v>
      </c>
    </row>
    <row r="3" ht="12.75">
      <c r="A3" s="1" t="s">
        <v>109</v>
      </c>
    </row>
    <row r="6" spans="7:8" ht="12.75">
      <c r="G6" s="3"/>
      <c r="H6" s="3"/>
    </row>
    <row r="7" spans="7:8" ht="12.75">
      <c r="G7" s="3" t="s">
        <v>110</v>
      </c>
      <c r="H7" s="3"/>
    </row>
    <row r="8" spans="7:8" ht="12.75">
      <c r="G8" s="22" t="s">
        <v>107</v>
      </c>
      <c r="H8" s="3"/>
    </row>
    <row r="9" spans="7:8" ht="12.75">
      <c r="G9" s="3" t="s">
        <v>36</v>
      </c>
      <c r="H9" s="3"/>
    </row>
    <row r="10" ht="12.75">
      <c r="G10" s="6"/>
    </row>
    <row r="11" spans="1:7" ht="12.75">
      <c r="A11" t="s">
        <v>10</v>
      </c>
      <c r="G11" s="6">
        <v>3617</v>
      </c>
    </row>
    <row r="12" ht="12.75">
      <c r="G12" s="6"/>
    </row>
    <row r="13" spans="1:7" ht="12.75">
      <c r="A13" t="s">
        <v>94</v>
      </c>
      <c r="G13" s="6">
        <v>5419</v>
      </c>
    </row>
    <row r="14" ht="12.75">
      <c r="G14" s="9"/>
    </row>
    <row r="15" spans="1:7" ht="12.75">
      <c r="A15" t="s">
        <v>37</v>
      </c>
      <c r="G15" s="6">
        <f>SUM(G10:G14)</f>
        <v>9036</v>
      </c>
    </row>
    <row r="16" ht="12.75">
      <c r="G16" s="6"/>
    </row>
    <row r="17" spans="1:7" ht="12.75">
      <c r="A17" t="s">
        <v>38</v>
      </c>
      <c r="G17" s="6">
        <v>-9869</v>
      </c>
    </row>
    <row r="18" ht="12.75">
      <c r="G18" s="6"/>
    </row>
    <row r="19" spans="1:7" ht="12.75">
      <c r="A19" t="s">
        <v>95</v>
      </c>
      <c r="G19" s="6">
        <v>-2388</v>
      </c>
    </row>
    <row r="20" ht="12.75">
      <c r="G20" s="6"/>
    </row>
    <row r="21" spans="1:7" ht="12.75">
      <c r="A21" t="s">
        <v>39</v>
      </c>
      <c r="G21" s="6">
        <v>-69</v>
      </c>
    </row>
    <row r="22" ht="12.75">
      <c r="G22" s="6"/>
    </row>
    <row r="23" spans="1:7" ht="12.75">
      <c r="A23" t="s">
        <v>40</v>
      </c>
      <c r="G23" s="6">
        <v>-4226</v>
      </c>
    </row>
    <row r="24" ht="12.75">
      <c r="G24" s="9"/>
    </row>
    <row r="25" spans="1:7" ht="12.75">
      <c r="A25" t="s">
        <v>41</v>
      </c>
      <c r="G25" s="6">
        <f>SUM(G15:G24)</f>
        <v>-7516</v>
      </c>
    </row>
    <row r="26" ht="12.75">
      <c r="G26" s="6"/>
    </row>
    <row r="27" spans="1:7" ht="12.75">
      <c r="A27" t="s">
        <v>96</v>
      </c>
      <c r="G27" s="6">
        <v>-571</v>
      </c>
    </row>
    <row r="28" ht="12.75">
      <c r="G28" s="6"/>
    </row>
    <row r="29" spans="1:8" ht="13.5" thickBot="1">
      <c r="A29" t="s">
        <v>97</v>
      </c>
      <c r="G29" s="10">
        <f>SUM(G25:G28)</f>
        <v>-8087</v>
      </c>
      <c r="H29" s="19"/>
    </row>
    <row r="30" ht="13.5" thickTop="1"/>
    <row r="34" ht="12.75">
      <c r="A34" s="1" t="s">
        <v>73</v>
      </c>
    </row>
    <row r="35" ht="12.75">
      <c r="A35" s="1" t="s">
        <v>87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140625" defaultRowHeight="12.75"/>
  <cols>
    <col min="4" max="4" width="11.7109375" style="0" customWidth="1"/>
    <col min="5" max="6" width="15.7109375" style="0" customWidth="1"/>
    <col min="7" max="7" width="11.7109375" style="0" customWidth="1"/>
    <col min="8" max="8" width="9.28125" style="0" customWidth="1"/>
  </cols>
  <sheetData>
    <row r="1" ht="12.75">
      <c r="A1" s="1" t="s">
        <v>0</v>
      </c>
    </row>
    <row r="3" ht="12.75">
      <c r="A3" s="1" t="s">
        <v>111</v>
      </c>
    </row>
    <row r="6" spans="4:7" ht="12.75">
      <c r="D6" s="3" t="s">
        <v>43</v>
      </c>
      <c r="E6" s="3" t="s">
        <v>98</v>
      </c>
      <c r="F6" s="3" t="s">
        <v>100</v>
      </c>
      <c r="G6" s="3" t="s">
        <v>44</v>
      </c>
    </row>
    <row r="7" spans="4:6" ht="12.75">
      <c r="D7" s="3" t="s">
        <v>42</v>
      </c>
      <c r="E7" s="3" t="s">
        <v>99</v>
      </c>
      <c r="F7" s="3" t="s">
        <v>101</v>
      </c>
    </row>
    <row r="8" spans="4:7" ht="12.75">
      <c r="D8" s="3" t="s">
        <v>36</v>
      </c>
      <c r="E8" s="3" t="s">
        <v>36</v>
      </c>
      <c r="F8" s="3" t="s">
        <v>36</v>
      </c>
      <c r="G8" s="3" t="s">
        <v>36</v>
      </c>
    </row>
    <row r="10" ht="12.75">
      <c r="A10" t="s">
        <v>112</v>
      </c>
    </row>
    <row r="11" ht="12.75">
      <c r="A11" s="4" t="s">
        <v>113</v>
      </c>
    </row>
    <row r="13" spans="1:7" ht="12.75">
      <c r="A13" t="s">
        <v>48</v>
      </c>
      <c r="D13" s="6">
        <v>45479</v>
      </c>
      <c r="E13" s="6">
        <v>18822</v>
      </c>
      <c r="F13" s="6">
        <f>27317-2857</f>
        <v>24460</v>
      </c>
      <c r="G13" s="6">
        <f>SUM(D13:F13)</f>
        <v>88761</v>
      </c>
    </row>
    <row r="14" spans="1:7" ht="12.75">
      <c r="A14" t="s">
        <v>105</v>
      </c>
      <c r="D14" s="6"/>
      <c r="E14" s="6"/>
      <c r="F14" s="6"/>
      <c r="G14" s="6"/>
    </row>
    <row r="15" spans="4:7" ht="12.75">
      <c r="D15" s="6"/>
      <c r="E15" s="6"/>
      <c r="F15" s="6"/>
      <c r="G15" s="6"/>
    </row>
    <row r="16" spans="1:7" ht="12.75">
      <c r="A16" t="s">
        <v>45</v>
      </c>
      <c r="D16" s="6">
        <v>2515</v>
      </c>
      <c r="E16" s="20">
        <v>-2509</v>
      </c>
      <c r="F16" s="20">
        <v>2428</v>
      </c>
      <c r="G16" s="6">
        <f>SUM(D16:F16)</f>
        <v>2434</v>
      </c>
    </row>
    <row r="17" spans="1:7" ht="12.75">
      <c r="A17" t="s">
        <v>46</v>
      </c>
      <c r="D17" s="6"/>
      <c r="E17" s="6"/>
      <c r="F17" s="6"/>
      <c r="G17" s="6"/>
    </row>
    <row r="18" spans="4:7" ht="12.75">
      <c r="D18" s="6"/>
      <c r="E18" s="6"/>
      <c r="F18" s="6"/>
      <c r="G18" s="6"/>
    </row>
    <row r="19" spans="1:7" ht="12.75">
      <c r="A19" t="s">
        <v>47</v>
      </c>
      <c r="D19" s="8">
        <f>SUM(D13:D18)</f>
        <v>47994</v>
      </c>
      <c r="E19" s="8">
        <f>SUM(E13:E18)</f>
        <v>16313</v>
      </c>
      <c r="F19" s="8">
        <f>SUM(F13:F18)</f>
        <v>26888</v>
      </c>
      <c r="G19" s="8">
        <f>SUM(G13:G18)</f>
        <v>91195</v>
      </c>
    </row>
    <row r="20" spans="4:7" ht="12.75">
      <c r="D20" s="6"/>
      <c r="E20" s="6"/>
      <c r="F20" s="6"/>
      <c r="G20" s="6"/>
    </row>
    <row r="21" spans="4:7" ht="12.75">
      <c r="D21" s="6"/>
      <c r="E21" s="6"/>
      <c r="F21" s="6"/>
      <c r="G21" s="6"/>
    </row>
    <row r="22" spans="1:7" ht="12.75">
      <c r="A22" t="s">
        <v>112</v>
      </c>
      <c r="D22" s="6"/>
      <c r="E22" s="6"/>
      <c r="F22" s="6"/>
      <c r="G22" s="6"/>
    </row>
    <row r="23" spans="1:7" ht="12.75">
      <c r="A23" s="4" t="s">
        <v>114</v>
      </c>
      <c r="D23" s="6"/>
      <c r="E23" s="6"/>
      <c r="F23" s="6"/>
      <c r="G23" s="6"/>
    </row>
    <row r="24" spans="4:7" ht="12.75">
      <c r="D24" s="6"/>
      <c r="E24" s="6"/>
      <c r="F24" s="6"/>
      <c r="G24" s="6"/>
    </row>
    <row r="25" spans="1:7" ht="12.75">
      <c r="A25" t="s">
        <v>48</v>
      </c>
      <c r="D25" s="6">
        <v>22076</v>
      </c>
      <c r="E25" s="6">
        <v>24118</v>
      </c>
      <c r="F25" s="6">
        <v>21090</v>
      </c>
      <c r="G25" s="6">
        <f>SUM(D25:F25)</f>
        <v>67284</v>
      </c>
    </row>
    <row r="26" spans="4:7" ht="12.75">
      <c r="D26" s="6"/>
      <c r="E26" s="6"/>
      <c r="F26" s="6"/>
      <c r="G26" s="6"/>
    </row>
    <row r="27" spans="1:7" ht="12.75">
      <c r="A27" t="s">
        <v>45</v>
      </c>
      <c r="D27" s="6">
        <v>596</v>
      </c>
      <c r="E27" s="6">
        <v>119</v>
      </c>
      <c r="F27" s="6">
        <v>5236</v>
      </c>
      <c r="G27" s="6">
        <f>SUM(D27:F27)</f>
        <v>5951</v>
      </c>
    </row>
    <row r="28" spans="1:7" ht="12.75">
      <c r="A28" t="s">
        <v>46</v>
      </c>
      <c r="D28" s="6"/>
      <c r="E28" s="6"/>
      <c r="F28" s="6"/>
      <c r="G28" s="6"/>
    </row>
    <row r="29" spans="4:7" ht="12.75">
      <c r="D29" s="6"/>
      <c r="E29" s="6"/>
      <c r="F29" s="6"/>
      <c r="G29" s="6"/>
    </row>
    <row r="30" spans="1:9" ht="12.75">
      <c r="A30" t="s">
        <v>47</v>
      </c>
      <c r="D30" s="8">
        <f>SUM(D25:D29)</f>
        <v>22672</v>
      </c>
      <c r="E30" s="8">
        <f>SUM(E25:E29)</f>
        <v>24237</v>
      </c>
      <c r="F30" s="8">
        <f>SUM(F25:F29)</f>
        <v>26326</v>
      </c>
      <c r="G30" s="8">
        <f>SUM(G25:G29)</f>
        <v>73235</v>
      </c>
      <c r="H30" s="14"/>
      <c r="I30" s="14"/>
    </row>
    <row r="33" ht="12.75">
      <c r="A33" s="1" t="s">
        <v>49</v>
      </c>
    </row>
    <row r="34" ht="12.75">
      <c r="A34" s="1" t="s">
        <v>87</v>
      </c>
    </row>
  </sheetData>
  <printOptions/>
  <pageMargins left="0.75" right="0.3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31.28125" style="0" customWidth="1"/>
    <col min="3" max="3" width="15.421875" style="0" customWidth="1"/>
    <col min="4" max="4" width="20.28125" style="0" customWidth="1"/>
    <col min="5" max="5" width="15.421875" style="0" customWidth="1"/>
    <col min="6" max="6" width="22.7109375" style="0" customWidth="1"/>
  </cols>
  <sheetData>
    <row r="1" ht="12.75">
      <c r="A1" t="s">
        <v>50</v>
      </c>
    </row>
    <row r="3" ht="12.75">
      <c r="A3" t="s">
        <v>115</v>
      </c>
    </row>
    <row r="7" spans="3:6" ht="12.75">
      <c r="C7" s="38" t="s">
        <v>51</v>
      </c>
      <c r="D7" s="39"/>
      <c r="E7" s="38" t="s">
        <v>104</v>
      </c>
      <c r="F7" s="39"/>
    </row>
    <row r="8" spans="3:6" ht="12.75">
      <c r="C8" s="25" t="s">
        <v>53</v>
      </c>
      <c r="D8" s="3" t="s">
        <v>54</v>
      </c>
      <c r="E8" s="25" t="s">
        <v>53</v>
      </c>
      <c r="F8" s="26" t="s">
        <v>54</v>
      </c>
    </row>
    <row r="9" spans="3:6" ht="12.75">
      <c r="C9" s="25" t="s">
        <v>55</v>
      </c>
      <c r="D9" s="3" t="s">
        <v>56</v>
      </c>
      <c r="E9" s="25" t="s">
        <v>57</v>
      </c>
      <c r="F9" s="25" t="s">
        <v>58</v>
      </c>
    </row>
    <row r="10" spans="3:6" ht="12.75">
      <c r="C10" s="25" t="s">
        <v>107</v>
      </c>
      <c r="D10" s="3" t="s">
        <v>116</v>
      </c>
      <c r="E10" s="25" t="s">
        <v>107</v>
      </c>
      <c r="F10" s="25" t="s">
        <v>116</v>
      </c>
    </row>
    <row r="11" spans="3:6" ht="12.75">
      <c r="C11" s="25" t="s">
        <v>4</v>
      </c>
      <c r="D11" s="3" t="s">
        <v>4</v>
      </c>
      <c r="E11" s="25" t="s">
        <v>4</v>
      </c>
      <c r="F11" s="25" t="s">
        <v>4</v>
      </c>
    </row>
    <row r="12" spans="3:6" ht="12.75">
      <c r="C12" s="27"/>
      <c r="E12" s="27"/>
      <c r="F12" s="27"/>
    </row>
    <row r="13" spans="1:6" ht="12.75">
      <c r="A13" s="28">
        <v>1</v>
      </c>
      <c r="B13" s="28" t="s">
        <v>6</v>
      </c>
      <c r="C13" s="29">
        <f>PL!E15</f>
        <v>35361</v>
      </c>
      <c r="D13" s="29">
        <f>PL!F15</f>
        <v>45339</v>
      </c>
      <c r="E13" s="29">
        <f>PL!G15</f>
        <v>72407</v>
      </c>
      <c r="F13" s="29">
        <f>PL!H15</f>
        <v>81684</v>
      </c>
    </row>
    <row r="14" spans="1:6" ht="12.75">
      <c r="A14" s="28"/>
      <c r="B14" s="28"/>
      <c r="C14" s="29"/>
      <c r="D14" s="29"/>
      <c r="E14" s="29"/>
      <c r="F14" s="29"/>
    </row>
    <row r="15" spans="1:6" ht="12.75">
      <c r="A15" s="28">
        <v>2</v>
      </c>
      <c r="B15" s="28" t="s">
        <v>59</v>
      </c>
      <c r="C15" s="29">
        <f>PL!E29</f>
        <v>1829</v>
      </c>
      <c r="D15" s="29">
        <f>PL!F29</f>
        <v>2597</v>
      </c>
      <c r="E15" s="29">
        <f>PL!G29</f>
        <v>3617</v>
      </c>
      <c r="F15" s="29">
        <f>PL!H29</f>
        <v>6115</v>
      </c>
    </row>
    <row r="16" spans="1:6" ht="12.75">
      <c r="A16" s="28"/>
      <c r="B16" s="28"/>
      <c r="C16" s="29"/>
      <c r="D16" s="29"/>
      <c r="E16" s="29"/>
      <c r="F16" s="29"/>
    </row>
    <row r="17" spans="1:6" ht="12.75">
      <c r="A17" s="28">
        <v>3</v>
      </c>
      <c r="B17" s="28" t="s">
        <v>60</v>
      </c>
      <c r="C17" s="29">
        <f>PL!E37</f>
        <v>1365</v>
      </c>
      <c r="D17" s="29">
        <f>PL!F37</f>
        <v>2282</v>
      </c>
      <c r="E17" s="29">
        <f>PL!G37</f>
        <v>2365</v>
      </c>
      <c r="F17" s="29">
        <f>PL!H37</f>
        <v>5235</v>
      </c>
    </row>
    <row r="18" spans="1:6" ht="12.75">
      <c r="A18" s="28"/>
      <c r="B18" s="28" t="s">
        <v>61</v>
      </c>
      <c r="C18" s="29"/>
      <c r="D18" s="29"/>
      <c r="E18" s="29"/>
      <c r="F18" s="29"/>
    </row>
    <row r="19" spans="1:6" ht="12.75">
      <c r="A19" s="28"/>
      <c r="B19" s="28"/>
      <c r="C19" s="29"/>
      <c r="D19" s="29"/>
      <c r="E19" s="29"/>
      <c r="F19" s="29"/>
    </row>
    <row r="20" spans="1:6" ht="12.75">
      <c r="A20" s="28">
        <v>4</v>
      </c>
      <c r="B20" s="28" t="s">
        <v>62</v>
      </c>
      <c r="C20" s="29">
        <f>C17</f>
        <v>1365</v>
      </c>
      <c r="D20" s="29">
        <f>D17</f>
        <v>2282</v>
      </c>
      <c r="E20" s="29">
        <f>E17</f>
        <v>2365</v>
      </c>
      <c r="F20" s="29">
        <f>F17</f>
        <v>5235</v>
      </c>
    </row>
    <row r="21" spans="1:6" ht="12.75">
      <c r="A21" s="28"/>
      <c r="B21" s="28"/>
      <c r="C21" s="29"/>
      <c r="D21" s="29"/>
      <c r="E21" s="29"/>
      <c r="F21" s="29"/>
    </row>
    <row r="22" spans="1:6" ht="12.75">
      <c r="A22" s="28">
        <v>5</v>
      </c>
      <c r="B22" s="28" t="s">
        <v>63</v>
      </c>
      <c r="C22" s="30">
        <f>PL!E39</f>
        <v>2.98</v>
      </c>
      <c r="D22" s="30">
        <f>PL!F39</f>
        <v>5.75</v>
      </c>
      <c r="E22" s="30">
        <f>PL!G39</f>
        <v>5.16</v>
      </c>
      <c r="F22" s="30">
        <f>PL!H39</f>
        <v>13.19</v>
      </c>
    </row>
    <row r="23" spans="1:6" ht="12.75">
      <c r="A23" s="28"/>
      <c r="B23" s="28"/>
      <c r="C23" s="29"/>
      <c r="D23" s="29"/>
      <c r="E23" s="29"/>
      <c r="F23" s="29"/>
    </row>
    <row r="24" spans="1:6" ht="12.75">
      <c r="A24" s="28">
        <v>6</v>
      </c>
      <c r="B24" s="28" t="s">
        <v>64</v>
      </c>
      <c r="C24" s="30">
        <v>0</v>
      </c>
      <c r="D24" s="30">
        <v>0</v>
      </c>
      <c r="E24" s="30">
        <f>C24</f>
        <v>0</v>
      </c>
      <c r="F24" s="30">
        <f>D24</f>
        <v>0</v>
      </c>
    </row>
    <row r="25" spans="3:6" ht="12.75">
      <c r="C25" s="6"/>
      <c r="D25" s="6"/>
      <c r="E25" s="6"/>
      <c r="F25" s="6"/>
    </row>
    <row r="26" spans="3:6" ht="12.75">
      <c r="C26" s="6"/>
      <c r="D26" s="6"/>
      <c r="E26" s="6"/>
      <c r="F26" s="6"/>
    </row>
    <row r="27" spans="1:6" ht="12.75">
      <c r="A27" s="28"/>
      <c r="B27" s="28"/>
      <c r="C27" s="40" t="s">
        <v>65</v>
      </c>
      <c r="D27" s="40"/>
      <c r="E27" s="41" t="s">
        <v>66</v>
      </c>
      <c r="F27" s="40"/>
    </row>
    <row r="28" spans="1:6" ht="12.75">
      <c r="A28" s="28">
        <v>7</v>
      </c>
      <c r="B28" s="31" t="s">
        <v>67</v>
      </c>
      <c r="C28" s="32"/>
      <c r="D28" s="33">
        <f>'BS'!G58</f>
        <v>1.9001333500020836</v>
      </c>
      <c r="E28" s="32"/>
      <c r="F28" s="34">
        <f>'BS'!H58</f>
        <v>1.9516919897095362</v>
      </c>
    </row>
    <row r="33" ht="12.75">
      <c r="A33" t="s">
        <v>68</v>
      </c>
    </row>
    <row r="35" spans="3:6" ht="12.75">
      <c r="C35" s="38" t="s">
        <v>51</v>
      </c>
      <c r="D35" s="39"/>
      <c r="E35" s="38" t="s">
        <v>52</v>
      </c>
      <c r="F35" s="39"/>
    </row>
    <row r="36" spans="3:6" ht="12.75">
      <c r="C36" s="26" t="s">
        <v>53</v>
      </c>
      <c r="D36" s="26" t="s">
        <v>54</v>
      </c>
      <c r="E36" s="26" t="s">
        <v>53</v>
      </c>
      <c r="F36" s="26" t="s">
        <v>54</v>
      </c>
    </row>
    <row r="37" spans="3:6" ht="12.75">
      <c r="C37" s="25" t="s">
        <v>55</v>
      </c>
      <c r="D37" s="25" t="s">
        <v>56</v>
      </c>
      <c r="E37" s="25" t="s">
        <v>57</v>
      </c>
      <c r="F37" s="25" t="s">
        <v>58</v>
      </c>
    </row>
    <row r="38" spans="3:6" ht="12.75">
      <c r="C38" s="25" t="s">
        <v>107</v>
      </c>
      <c r="D38" s="3" t="s">
        <v>116</v>
      </c>
      <c r="E38" s="25" t="s">
        <v>107</v>
      </c>
      <c r="F38" s="25" t="s">
        <v>116</v>
      </c>
    </row>
    <row r="39" spans="3:6" ht="12.75">
      <c r="C39" s="25" t="s">
        <v>4</v>
      </c>
      <c r="D39" s="25" t="s">
        <v>4</v>
      </c>
      <c r="E39" s="25" t="s">
        <v>4</v>
      </c>
      <c r="F39" s="25" t="s">
        <v>4</v>
      </c>
    </row>
    <row r="40" spans="3:6" ht="12.75">
      <c r="C40" s="27"/>
      <c r="D40" s="27"/>
      <c r="E40" s="27"/>
      <c r="F40" s="27"/>
    </row>
    <row r="41" spans="1:6" ht="12.75">
      <c r="A41" s="28">
        <v>1</v>
      </c>
      <c r="B41" s="28" t="s">
        <v>69</v>
      </c>
      <c r="C41" s="29">
        <f>PL!E21</f>
        <v>2551</v>
      </c>
      <c r="D41" s="29">
        <f>PL!F21</f>
        <v>2833</v>
      </c>
      <c r="E41" s="29">
        <f>PL!G21</f>
        <v>5126</v>
      </c>
      <c r="F41" s="29">
        <f>PL!H21</f>
        <v>6341</v>
      </c>
    </row>
    <row r="42" spans="1:6" ht="12.75">
      <c r="A42" s="28">
        <v>2</v>
      </c>
      <c r="B42" s="28" t="s">
        <v>70</v>
      </c>
      <c r="C42" s="29">
        <f>PL!E25</f>
        <v>82</v>
      </c>
      <c r="D42" s="29">
        <f>PL!F25</f>
        <v>205</v>
      </c>
      <c r="E42" s="29">
        <f>PL!G25</f>
        <v>215</v>
      </c>
      <c r="F42" s="29">
        <f>PL!H25</f>
        <v>385</v>
      </c>
    </row>
    <row r="43" spans="1:6" ht="12.75">
      <c r="A43" s="28">
        <v>3</v>
      </c>
      <c r="B43" s="28" t="s">
        <v>71</v>
      </c>
      <c r="C43" s="29">
        <f>PL!E23</f>
        <v>-1296</v>
      </c>
      <c r="D43" s="29">
        <f>PL!F23</f>
        <v>-1259</v>
      </c>
      <c r="E43" s="29">
        <f>PL!G23</f>
        <v>-2286</v>
      </c>
      <c r="F43" s="29">
        <f>PL!H23</f>
        <v>-2568</v>
      </c>
    </row>
  </sheetData>
  <mergeCells count="6">
    <mergeCell ref="C35:D35"/>
    <mergeCell ref="E35:F35"/>
    <mergeCell ref="C7:D7"/>
    <mergeCell ref="E7:F7"/>
    <mergeCell ref="C27:D27"/>
    <mergeCell ref="E27:F27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Jetson</cp:lastModifiedBy>
  <cp:lastPrinted>2003-08-19T07:23:15Z</cp:lastPrinted>
  <dcterms:created xsi:type="dcterms:W3CDTF">1996-10-14T23:33:28Z</dcterms:created>
  <dcterms:modified xsi:type="dcterms:W3CDTF">2003-08-19T07:23:24Z</dcterms:modified>
  <cp:category/>
  <cp:version/>
  <cp:contentType/>
  <cp:contentStatus/>
</cp:coreProperties>
</file>