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715" tabRatio="928" activeTab="0"/>
  </bookViews>
  <sheets>
    <sheet name="2Q-PL" sheetId="1" r:id="rId1"/>
    <sheet name="2Q-BS" sheetId="2" r:id="rId2"/>
  </sheets>
  <definedNames/>
  <calcPr fullCalcOnLoad="1"/>
</workbook>
</file>

<file path=xl/sharedStrings.xml><?xml version="1.0" encoding="utf-8"?>
<sst xmlns="http://schemas.openxmlformats.org/spreadsheetml/2006/main" count="138" uniqueCount="115">
  <si>
    <t>Cash and bank balances</t>
  </si>
  <si>
    <t>Provision for taxation</t>
  </si>
  <si>
    <t>Proposed dividends</t>
  </si>
  <si>
    <t>Shareholders' Funds</t>
  </si>
  <si>
    <t>RM'000</t>
  </si>
  <si>
    <t>Current liabilities</t>
  </si>
  <si>
    <t>KUMPULAN JETSON BERHAD</t>
  </si>
  <si>
    <t>Taxation</t>
  </si>
  <si>
    <t>Share Capital</t>
  </si>
  <si>
    <t>Revenue</t>
  </si>
  <si>
    <t>CONSOLIDATED BALANCE SHEET</t>
  </si>
  <si>
    <t>AS AT</t>
  </si>
  <si>
    <t>END OF</t>
  </si>
  <si>
    <t>PRECEDING</t>
  </si>
  <si>
    <t>CURRENT</t>
  </si>
  <si>
    <t xml:space="preserve">FINANCIAL </t>
  </si>
  <si>
    <t>QUARTER</t>
  </si>
  <si>
    <t>YEAR END</t>
  </si>
  <si>
    <t>31/12/2000</t>
  </si>
  <si>
    <t>Current Assets</t>
  </si>
  <si>
    <t>Reserves</t>
  </si>
  <si>
    <t>Minority Interests</t>
  </si>
  <si>
    <t>Long Term Borrowings</t>
  </si>
  <si>
    <t>Other Long Term Liabilities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</si>
  <si>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</si>
  <si>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</si>
  <si>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</si>
  <si>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</si>
  <si>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</si>
  <si>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</si>
  <si>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</si>
  <si>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</si>
  <si>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</si>
  <si>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YEAR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</si>
  <si>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</si>
  <si>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</si>
  <si>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</si>
  <si>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</si>
  <si>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</si>
  <si>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</si>
  <si>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</si>
  <si>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exceptional items, income tax, minority</t>
  </si>
  <si>
    <t xml:space="preserve">interest and extraordinary items </t>
  </si>
  <si>
    <t>Depreciation and amortisation</t>
  </si>
  <si>
    <t>(d)</t>
  </si>
  <si>
    <t>Exceptional items</t>
  </si>
  <si>
    <t>(e)</t>
  </si>
  <si>
    <t>items</t>
  </si>
  <si>
    <t>(f)</t>
  </si>
  <si>
    <t>(g)</t>
  </si>
  <si>
    <t>interests and extraordinary items</t>
  </si>
  <si>
    <t>(h)</t>
  </si>
  <si>
    <t>(i)</t>
  </si>
  <si>
    <t>Profit /(loss) after taxation before</t>
  </si>
  <si>
    <t>deducting minority interests</t>
  </si>
  <si>
    <t>(ii)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</si>
  <si>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</si>
  <si>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</si>
  <si>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</si>
  <si>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</si>
  <si>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</si>
  <si>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</si>
  <si>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</si>
  <si>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deducting any provision for preference</t>
  </si>
  <si>
    <t>Basic (based on 21,780,000 ordinary</t>
  </si>
  <si>
    <t>shares) ( sen)</t>
  </si>
  <si>
    <t>ordinary shares) (sen)</t>
  </si>
  <si>
    <t>Dividend per share(sen)</t>
  </si>
  <si>
    <t>Dividend description</t>
  </si>
  <si>
    <t>Net tangible assets per share(RM)</t>
  </si>
  <si>
    <t>Sinking fund</t>
  </si>
  <si>
    <t>Gross amount due from contract customer</t>
  </si>
  <si>
    <t>As at end of current quarter</t>
  </si>
  <si>
    <t>As at preceding financial year</t>
  </si>
  <si>
    <t>Other investments</t>
  </si>
  <si>
    <t>depreciation and amortisation,</t>
  </si>
  <si>
    <t>Profit / (loss) before finance cost,</t>
  </si>
  <si>
    <t>Finance cost</t>
  </si>
  <si>
    <t>Profit /(loss) before income tax,</t>
  </si>
  <si>
    <t>minority interests and extraordinary</t>
  </si>
  <si>
    <t>Profit / (loss) before income tax, minority</t>
  </si>
  <si>
    <t>Net profit / (loss) from ordinary activities</t>
  </si>
  <si>
    <t>attributable to members of the company</t>
  </si>
  <si>
    <t>Less minority interests</t>
  </si>
  <si>
    <t>Earnings per share based on 2(m) above after</t>
  </si>
  <si>
    <t>(m)</t>
  </si>
  <si>
    <t>Property, plant and equipment</t>
  </si>
  <si>
    <t>Inventories</t>
  </si>
  <si>
    <t>Trade receivables</t>
  </si>
  <si>
    <t>Trade payables</t>
  </si>
  <si>
    <t>Other payables</t>
  </si>
  <si>
    <t>Short term borrowings</t>
  </si>
  <si>
    <t xml:space="preserve"> Hire purchase and lease creditors - payable within twelve months</t>
  </si>
  <si>
    <t xml:space="preserve"> Term loans - payable within twelve months</t>
  </si>
  <si>
    <t>Net Current Liabilities</t>
  </si>
  <si>
    <t xml:space="preserve"> Share Premium</t>
  </si>
  <si>
    <t xml:space="preserve"> Revaluation Reserve</t>
  </si>
  <si>
    <t xml:space="preserve"> Capital Reserve</t>
  </si>
  <si>
    <t xml:space="preserve"> Statutory Reserve</t>
  </si>
  <si>
    <t xml:space="preserve"> Retained Profit</t>
  </si>
  <si>
    <t xml:space="preserve"> Others</t>
  </si>
  <si>
    <t>Net profit / (loss) attributable to members</t>
  </si>
  <si>
    <t>of the company</t>
  </si>
  <si>
    <t>Share of profits/(losses) in associated companies</t>
  </si>
  <si>
    <t>dividends, if any :-</t>
  </si>
  <si>
    <t>Sundry receivables, deposits and prepayments</t>
  </si>
  <si>
    <t>Others - provide details, if material</t>
  </si>
  <si>
    <t>Investments in associated companies</t>
  </si>
  <si>
    <t>Intangible assets</t>
  </si>
  <si>
    <t xml:space="preserve">Net tangible assets per share (RM) </t>
  </si>
  <si>
    <t>(Less)/Add minority interests</t>
  </si>
  <si>
    <t>Pre-acquisition profit/(loss)</t>
  </si>
  <si>
    <t>30/06/2001</t>
  </si>
  <si>
    <t>Fully diluted (based on 22,684,000</t>
  </si>
  <si>
    <t>Quarterly report on consolidated results for the second financial quarter ended 30/06/2001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</si>
</sst>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%"/>
    <numFmt numFmtId="170" formatCode="0.0"/>
    <numFmt numFmtId="171" formatCode="0_);[Red]\(0\)"/>
    <numFmt numFmtId="172" formatCode="0.000"/>
    <numFmt numFmtId="173" formatCode="d/mm/yy"/>
    <numFmt numFmtId="174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Alignment="1" quotePrefix="1">
      <alignment horizontal="center"/>
    </xf>
    <xf numFmtId="43" fontId="0" fillId="0" borderId="0" xfId="15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B7">
      <pane xSplit="5" ySplit="8" topLeftCell="G15" activePane="bottomRight" state="frozen"/>
      <selection pane="topLeft" activeCell="B7" sqref="B7"/>
      <selection pane="topRight" activeCell="G7" sqref="G7"/>
      <selection pane="bottomLeft" activeCell="B15" sqref="B15"/>
      <selection pane="bottomRight" activeCell="A6" sqref="A6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3.4218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6" t="s">
        <v>6</v>
      </c>
    </row>
    <row r="2" ht="12.75">
      <c r="A2" s="6" t="s">
        <v>24</v>
      </c>
    </row>
    <row r="3" ht="12.75">
      <c r="A3" s="6"/>
    </row>
    <row r="4" ht="12.75">
      <c r="A4" s="6" t="s">
        <v>114</v>
      </c>
    </row>
    <row r="5" ht="12.75">
      <c r="A5" s="6" t="s">
        <v>25</v>
      </c>
    </row>
    <row r="6" ht="12.75">
      <c r="A6" s="6"/>
    </row>
    <row r="7" spans="1:10" ht="12.75">
      <c r="A7" s="6" t="s">
        <v>26</v>
      </c>
      <c r="G7" s="27" t="s">
        <v>27</v>
      </c>
      <c r="H7" s="27"/>
      <c r="I7" s="27" t="s">
        <v>28</v>
      </c>
      <c r="J7" s="27"/>
    </row>
    <row r="8" spans="7:10" ht="12.75">
      <c r="G8" s="19" t="s">
        <v>29</v>
      </c>
      <c r="H8" s="19" t="s">
        <v>30</v>
      </c>
      <c r="I8" s="19" t="s">
        <v>14</v>
      </c>
      <c r="J8" s="19" t="s">
        <v>30</v>
      </c>
    </row>
    <row r="9" spans="7:10" ht="12.75">
      <c r="G9" s="19" t="s">
        <v>31</v>
      </c>
      <c r="H9" s="19" t="s">
        <v>32</v>
      </c>
      <c r="I9" s="19" t="s">
        <v>33</v>
      </c>
      <c r="J9" s="19" t="s">
        <v>32</v>
      </c>
    </row>
    <row r="10" spans="7:10" ht="12.75">
      <c r="G10" s="19" t="s">
        <v>16</v>
      </c>
      <c r="H10" s="19" t="s">
        <v>16</v>
      </c>
      <c r="I10" s="19" t="s">
        <v>34</v>
      </c>
      <c r="J10" s="19" t="s">
        <v>35</v>
      </c>
    </row>
    <row r="11" spans="7:10" ht="12.75">
      <c r="G11" s="20">
        <v>37072</v>
      </c>
      <c r="H11" s="21">
        <v>36707</v>
      </c>
      <c r="I11" s="20">
        <v>37072</v>
      </c>
      <c r="J11" s="21">
        <v>36707</v>
      </c>
    </row>
    <row r="12" spans="7:10" ht="12.75">
      <c r="G12" s="19" t="s">
        <v>4</v>
      </c>
      <c r="H12" s="19" t="s">
        <v>4</v>
      </c>
      <c r="I12" s="19" t="s">
        <v>4</v>
      </c>
      <c r="J12" s="19" t="s">
        <v>4</v>
      </c>
    </row>
    <row r="13" spans="7:10" ht="12.75">
      <c r="G13" s="19"/>
      <c r="H13" s="19"/>
      <c r="I13" s="19"/>
      <c r="J13" s="19"/>
    </row>
    <row r="15" spans="1:12" ht="12.75">
      <c r="A15">
        <v>1</v>
      </c>
      <c r="B15" t="s">
        <v>36</v>
      </c>
      <c r="C15" t="s">
        <v>9</v>
      </c>
      <c r="G15" s="1">
        <v>34086</v>
      </c>
      <c r="H15" s="10">
        <v>14872</v>
      </c>
      <c r="I15" s="1">
        <v>58479</v>
      </c>
      <c r="J15" s="1">
        <v>39978</v>
      </c>
      <c r="L15" s="1"/>
    </row>
    <row r="16" spans="7:12" ht="12.75">
      <c r="G16" s="1"/>
      <c r="H16" s="1"/>
      <c r="I16" s="1"/>
      <c r="J16" s="1"/>
      <c r="L16" s="1"/>
    </row>
    <row r="17" spans="2:12" ht="12.75">
      <c r="B17" t="s">
        <v>37</v>
      </c>
      <c r="C17" t="s">
        <v>38</v>
      </c>
      <c r="G17" s="4"/>
      <c r="H17" s="1"/>
      <c r="I17" s="4"/>
      <c r="J17" s="1">
        <v>0</v>
      </c>
      <c r="L17" s="1"/>
    </row>
    <row r="18" spans="7:12" ht="12.75">
      <c r="G18" s="1"/>
      <c r="H18" s="1"/>
      <c r="I18" s="1"/>
      <c r="J18" s="1"/>
      <c r="L18" s="1"/>
    </row>
    <row r="19" spans="2:12" ht="12.75">
      <c r="B19" t="s">
        <v>39</v>
      </c>
      <c r="C19" t="s">
        <v>40</v>
      </c>
      <c r="G19" s="4">
        <v>30</v>
      </c>
      <c r="H19" s="1">
        <v>882</v>
      </c>
      <c r="I19" s="1">
        <v>829</v>
      </c>
      <c r="J19" s="1">
        <v>1719</v>
      </c>
      <c r="L19" s="1"/>
    </row>
    <row r="20" spans="7:12" ht="12.75">
      <c r="G20" s="1"/>
      <c r="H20" s="1"/>
      <c r="I20" s="1"/>
      <c r="J20" s="1"/>
      <c r="L20" s="1"/>
    </row>
    <row r="21" spans="1:12" ht="12.75">
      <c r="A21">
        <v>2</v>
      </c>
      <c r="B21" t="s">
        <v>36</v>
      </c>
      <c r="C21" t="s">
        <v>76</v>
      </c>
      <c r="G21" s="1">
        <f>G34-G26-G28-G30</f>
        <v>4103</v>
      </c>
      <c r="H21" s="1">
        <f>H34-H26-H28-H30</f>
        <v>2064</v>
      </c>
      <c r="I21" s="1">
        <f>I34-I26-I28-I30</f>
        <v>8227</v>
      </c>
      <c r="J21" s="1">
        <f>J34-J26-J28-J30</f>
        <v>4645</v>
      </c>
      <c r="L21" s="1"/>
    </row>
    <row r="22" spans="3:12" ht="12.75">
      <c r="C22" t="s">
        <v>75</v>
      </c>
      <c r="G22" s="1"/>
      <c r="H22" s="1"/>
      <c r="I22" s="1"/>
      <c r="J22" s="1"/>
      <c r="L22" s="1"/>
    </row>
    <row r="23" spans="3:12" ht="12.75">
      <c r="C23" t="s">
        <v>41</v>
      </c>
      <c r="G23" s="1"/>
      <c r="H23" s="1"/>
      <c r="I23" s="1"/>
      <c r="J23" s="1"/>
      <c r="L23" s="1"/>
    </row>
    <row r="24" spans="3:12" ht="12.75">
      <c r="C24" t="s">
        <v>42</v>
      </c>
      <c r="G24" s="1"/>
      <c r="H24" s="1"/>
      <c r="I24" s="1"/>
      <c r="J24" s="1"/>
      <c r="L24" s="1"/>
    </row>
    <row r="25" spans="7:12" ht="12.75">
      <c r="G25" s="1"/>
      <c r="H25" s="1"/>
      <c r="I25" s="1"/>
      <c r="J25" s="1"/>
      <c r="L25" s="1"/>
    </row>
    <row r="26" spans="2:12" ht="12.75">
      <c r="B26" t="s">
        <v>37</v>
      </c>
      <c r="C26" t="s">
        <v>77</v>
      </c>
      <c r="G26" s="1">
        <v>-1062</v>
      </c>
      <c r="H26" s="1">
        <v>-555</v>
      </c>
      <c r="I26" s="1">
        <v>-2140</v>
      </c>
      <c r="J26" s="11">
        <v>-1127</v>
      </c>
      <c r="L26" s="1"/>
    </row>
    <row r="27" spans="7:12" ht="12.75">
      <c r="G27" s="1"/>
      <c r="H27" s="1"/>
      <c r="I27" s="1"/>
      <c r="J27" s="1"/>
      <c r="L27" s="1"/>
    </row>
    <row r="28" spans="2:12" ht="12.75">
      <c r="B28" t="s">
        <v>39</v>
      </c>
      <c r="C28" t="s">
        <v>43</v>
      </c>
      <c r="G28" s="4">
        <v>-1452</v>
      </c>
      <c r="H28" s="1">
        <v>-1057</v>
      </c>
      <c r="I28" s="1">
        <v>-3069</v>
      </c>
      <c r="J28" s="11">
        <v>-2029</v>
      </c>
      <c r="L28" s="1"/>
    </row>
    <row r="29" spans="7:12" ht="12.75">
      <c r="G29" s="1"/>
      <c r="H29" s="1"/>
      <c r="I29" s="1"/>
      <c r="J29" s="4"/>
      <c r="L29" s="1"/>
    </row>
    <row r="30" spans="2:12" ht="12.75">
      <c r="B30" t="s">
        <v>44</v>
      </c>
      <c r="C30" t="s">
        <v>45</v>
      </c>
      <c r="G30" s="4">
        <v>0</v>
      </c>
      <c r="H30" s="1">
        <v>0</v>
      </c>
      <c r="I30" s="1">
        <v>0</v>
      </c>
      <c r="J30" s="11">
        <v>-393</v>
      </c>
      <c r="L30" s="1"/>
    </row>
    <row r="31" spans="7:12" ht="12.75">
      <c r="G31" s="1"/>
      <c r="H31" s="1"/>
      <c r="I31" s="1"/>
      <c r="J31" s="1"/>
      <c r="L31" s="1"/>
    </row>
    <row r="32" spans="2:12" ht="12.75">
      <c r="B32" t="s">
        <v>46</v>
      </c>
      <c r="C32" t="s">
        <v>78</v>
      </c>
      <c r="L32" s="1"/>
    </row>
    <row r="33" spans="3:12" ht="12.75">
      <c r="C33" t="s">
        <v>79</v>
      </c>
      <c r="G33" s="1"/>
      <c r="H33" s="1"/>
      <c r="I33" s="1"/>
      <c r="J33" s="1"/>
      <c r="L33" s="1"/>
    </row>
    <row r="34" spans="3:12" ht="12.75">
      <c r="C34" t="s">
        <v>47</v>
      </c>
      <c r="G34" s="4">
        <v>1589</v>
      </c>
      <c r="H34" s="1">
        <v>452</v>
      </c>
      <c r="I34" s="1">
        <v>3018</v>
      </c>
      <c r="J34" s="1">
        <v>1096</v>
      </c>
      <c r="L34" s="1"/>
    </row>
    <row r="35" spans="7:12" ht="12.75">
      <c r="G35" s="1"/>
      <c r="H35" s="1"/>
      <c r="I35" s="1"/>
      <c r="J35" s="1"/>
      <c r="L35" s="1"/>
    </row>
    <row r="36" spans="2:12" ht="12.75">
      <c r="B36" t="s">
        <v>48</v>
      </c>
      <c r="C36" t="s">
        <v>103</v>
      </c>
      <c r="G36" s="1">
        <v>-348</v>
      </c>
      <c r="H36" s="1">
        <v>-56</v>
      </c>
      <c r="I36" s="4">
        <v>2093</v>
      </c>
      <c r="J36" s="1">
        <v>-584</v>
      </c>
      <c r="L36" s="1"/>
    </row>
    <row r="37" spans="7:12" ht="12.75">
      <c r="G37" s="1"/>
      <c r="H37" s="1"/>
      <c r="I37" s="1"/>
      <c r="J37" s="1"/>
      <c r="L37" s="1"/>
    </row>
    <row r="38" spans="2:12" ht="12.75">
      <c r="B38" t="s">
        <v>49</v>
      </c>
      <c r="C38" t="s">
        <v>80</v>
      </c>
      <c r="G38" s="1">
        <f>SUM(G33:G36)</f>
        <v>1241</v>
      </c>
      <c r="H38" s="1">
        <f>SUM(H33:H36)</f>
        <v>396</v>
      </c>
      <c r="I38" s="1">
        <f>SUM(I33:I36)</f>
        <v>5111</v>
      </c>
      <c r="J38" s="1">
        <f>SUM(J33:J36)</f>
        <v>512</v>
      </c>
      <c r="L38" s="1"/>
    </row>
    <row r="39" spans="3:12" ht="12.75">
      <c r="C39" t="s">
        <v>50</v>
      </c>
      <c r="G39" s="1"/>
      <c r="H39" s="1"/>
      <c r="I39" s="1"/>
      <c r="J39" s="1"/>
      <c r="L39" s="1"/>
    </row>
    <row r="40" spans="7:12" ht="12.75">
      <c r="G40" s="1"/>
      <c r="H40" s="1"/>
      <c r="I40" s="1"/>
      <c r="J40" s="1"/>
      <c r="L40" s="1"/>
    </row>
    <row r="41" spans="2:12" ht="12.75">
      <c r="B41" t="s">
        <v>51</v>
      </c>
      <c r="C41" t="s">
        <v>7</v>
      </c>
      <c r="G41" s="1">
        <v>-419</v>
      </c>
      <c r="H41" s="1">
        <v>106</v>
      </c>
      <c r="I41" s="1">
        <v>-989</v>
      </c>
      <c r="J41" s="1">
        <v>84</v>
      </c>
      <c r="L41" s="1"/>
    </row>
    <row r="42" spans="7:12" ht="12.75">
      <c r="G42" s="1"/>
      <c r="H42" s="1"/>
      <c r="I42" s="1"/>
      <c r="J42" s="1"/>
      <c r="L42" s="1"/>
    </row>
    <row r="43" spans="2:12" ht="12.75">
      <c r="B43" t="s">
        <v>52</v>
      </c>
      <c r="C43" t="s">
        <v>52</v>
      </c>
      <c r="D43" t="s">
        <v>53</v>
      </c>
      <c r="G43" s="1">
        <f>SUM(G38:G41)</f>
        <v>822</v>
      </c>
      <c r="H43" s="1">
        <f>SUM(H38:H41)</f>
        <v>502</v>
      </c>
      <c r="I43" s="1">
        <f>SUM(I38:I41)</f>
        <v>4122</v>
      </c>
      <c r="J43" s="1">
        <f>SUM(J38:J41)</f>
        <v>596</v>
      </c>
      <c r="L43" s="1"/>
    </row>
    <row r="44" spans="4:12" ht="12.75">
      <c r="D44" t="s">
        <v>54</v>
      </c>
      <c r="G44" s="1"/>
      <c r="H44" s="1"/>
      <c r="I44" s="1"/>
      <c r="J44" s="1"/>
      <c r="L44" s="1"/>
    </row>
    <row r="45" spans="7:12" ht="12.75">
      <c r="G45" s="1"/>
      <c r="H45" s="1"/>
      <c r="I45" s="1"/>
      <c r="J45" s="1"/>
      <c r="L45" s="1"/>
    </row>
    <row r="46" spans="3:12" ht="12.75">
      <c r="C46" t="s">
        <v>55</v>
      </c>
      <c r="D46" t="s">
        <v>110</v>
      </c>
      <c r="G46" s="1">
        <v>3</v>
      </c>
      <c r="H46" s="1">
        <v>66</v>
      </c>
      <c r="I46" s="1">
        <v>-19</v>
      </c>
      <c r="J46" s="1">
        <v>81</v>
      </c>
      <c r="L46" s="1"/>
    </row>
    <row r="47" spans="7:12" ht="12.75">
      <c r="G47" s="1"/>
      <c r="H47" s="1"/>
      <c r="I47" s="1"/>
      <c r="J47" s="1"/>
      <c r="L47" s="1"/>
    </row>
    <row r="48" spans="2:12" ht="12.75">
      <c r="B48" t="s">
        <v>56</v>
      </c>
      <c r="C48" t="s">
        <v>111</v>
      </c>
      <c r="G48" s="1">
        <v>0</v>
      </c>
      <c r="H48" s="1">
        <v>0</v>
      </c>
      <c r="I48" s="1">
        <v>0</v>
      </c>
      <c r="J48" s="1">
        <v>0</v>
      </c>
      <c r="L48" s="1"/>
    </row>
    <row r="49" spans="7:12" ht="12.75">
      <c r="G49" s="1"/>
      <c r="H49" s="1"/>
      <c r="I49" s="1"/>
      <c r="J49" s="1"/>
      <c r="L49" s="1"/>
    </row>
    <row r="50" spans="2:12" ht="12.75">
      <c r="B50" t="s">
        <v>58</v>
      </c>
      <c r="C50" t="s">
        <v>81</v>
      </c>
      <c r="G50" s="1">
        <f>SUM(G43:G46)</f>
        <v>825</v>
      </c>
      <c r="H50" s="1">
        <f>SUM(H43:H46)</f>
        <v>568</v>
      </c>
      <c r="I50" s="1">
        <f>SUM(I43:I46)</f>
        <v>4103</v>
      </c>
      <c r="J50" s="1">
        <f>SUM(J43:J46)</f>
        <v>677</v>
      </c>
      <c r="L50" s="1"/>
    </row>
    <row r="51" spans="3:12" ht="12.75">
      <c r="C51" t="s">
        <v>82</v>
      </c>
      <c r="G51" s="1"/>
      <c r="H51" s="1"/>
      <c r="I51" s="1"/>
      <c r="J51" s="1"/>
      <c r="L51" s="1"/>
    </row>
    <row r="52" spans="7:12" ht="12.75">
      <c r="G52" s="1"/>
      <c r="H52" s="1"/>
      <c r="I52" s="1"/>
      <c r="J52" s="1"/>
      <c r="L52" s="1"/>
    </row>
    <row r="53" spans="2:12" ht="12.75">
      <c r="B53" t="s">
        <v>62</v>
      </c>
      <c r="C53" t="s">
        <v>52</v>
      </c>
      <c r="D53" t="s">
        <v>59</v>
      </c>
      <c r="G53" s="1"/>
      <c r="H53" s="1">
        <v>0</v>
      </c>
      <c r="I53" s="1"/>
      <c r="J53" s="1"/>
      <c r="L53" s="1"/>
    </row>
    <row r="54" spans="3:12" ht="12.75">
      <c r="C54" t="s">
        <v>55</v>
      </c>
      <c r="D54" t="s">
        <v>83</v>
      </c>
      <c r="G54" s="1"/>
      <c r="H54" s="1"/>
      <c r="I54" s="1"/>
      <c r="J54" s="1"/>
      <c r="L54" s="1"/>
    </row>
    <row r="55" spans="3:12" ht="12.75">
      <c r="C55" t="s">
        <v>60</v>
      </c>
      <c r="D55" t="s">
        <v>61</v>
      </c>
      <c r="G55" s="1"/>
      <c r="H55" s="1"/>
      <c r="I55" s="1"/>
      <c r="J55" s="1"/>
      <c r="L55" s="1"/>
    </row>
    <row r="56" spans="4:12" ht="12.75">
      <c r="D56" t="s">
        <v>57</v>
      </c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2:12" ht="12.75">
      <c r="B58" t="s">
        <v>85</v>
      </c>
      <c r="C58" t="s">
        <v>101</v>
      </c>
      <c r="G58" s="1">
        <f>G50</f>
        <v>825</v>
      </c>
      <c r="H58" s="1">
        <f>H50</f>
        <v>568</v>
      </c>
      <c r="I58" s="1">
        <f>SUM(I50:I57)</f>
        <v>4103</v>
      </c>
      <c r="J58" s="1">
        <f>SUM(J50:J57)</f>
        <v>677</v>
      </c>
      <c r="L58" s="1"/>
    </row>
    <row r="59" spans="3:12" ht="12.75">
      <c r="C59" t="s">
        <v>102</v>
      </c>
      <c r="G59" s="1"/>
      <c r="H59" s="1"/>
      <c r="I59" s="1"/>
      <c r="J59" s="1"/>
      <c r="L59" s="1"/>
    </row>
    <row r="61" spans="1:3" ht="12.75">
      <c r="A61">
        <v>3</v>
      </c>
      <c r="B61" t="s">
        <v>36</v>
      </c>
      <c r="C61" t="s">
        <v>84</v>
      </c>
    </row>
    <row r="62" ht="12.75">
      <c r="C62" t="s">
        <v>63</v>
      </c>
    </row>
    <row r="63" ht="12.75">
      <c r="C63" t="s">
        <v>104</v>
      </c>
    </row>
    <row r="64" spans="3:12" ht="12.75">
      <c r="C64" t="s">
        <v>52</v>
      </c>
      <c r="D64" t="s">
        <v>64</v>
      </c>
      <c r="G64" s="22">
        <f>+G58/21780*100</f>
        <v>3.787878787878788</v>
      </c>
      <c r="H64" s="22">
        <f>+H58/21780*100</f>
        <v>2.607897153351699</v>
      </c>
      <c r="I64" s="22">
        <f>+I58/21780*100</f>
        <v>18.838383838383837</v>
      </c>
      <c r="J64" s="22">
        <f>+J58/21780*100</f>
        <v>3.108356290174472</v>
      </c>
      <c r="L64" s="22"/>
    </row>
    <row r="65" ht="12.75">
      <c r="D65" t="s">
        <v>65</v>
      </c>
    </row>
    <row r="66" spans="3:10" ht="12.75">
      <c r="C66" t="s">
        <v>55</v>
      </c>
      <c r="D66" t="s">
        <v>113</v>
      </c>
      <c r="G66" s="23">
        <v>3.71</v>
      </c>
      <c r="H66" s="23">
        <v>0</v>
      </c>
      <c r="I66" s="23">
        <v>18.53</v>
      </c>
      <c r="J66" s="23">
        <v>0</v>
      </c>
    </row>
    <row r="67" ht="12.75">
      <c r="D67" t="s">
        <v>66</v>
      </c>
    </row>
    <row r="69" spans="1:10" ht="12.75">
      <c r="A69">
        <v>4</v>
      </c>
      <c r="B69" t="s">
        <v>36</v>
      </c>
      <c r="C69" t="s">
        <v>67</v>
      </c>
      <c r="G69" s="25">
        <v>0</v>
      </c>
      <c r="H69" s="22">
        <v>0</v>
      </c>
      <c r="I69" s="22">
        <v>0</v>
      </c>
      <c r="J69" s="22">
        <v>0</v>
      </c>
    </row>
    <row r="70" spans="7:10" ht="12.75">
      <c r="G70" s="22"/>
      <c r="H70" s="22"/>
      <c r="I70" s="22"/>
      <c r="J70" s="22"/>
    </row>
    <row r="71" spans="2:10" ht="12.75">
      <c r="B71" t="s">
        <v>37</v>
      </c>
      <c r="C71" t="s">
        <v>68</v>
      </c>
      <c r="G71" s="22">
        <v>0</v>
      </c>
      <c r="H71" s="22">
        <v>0</v>
      </c>
      <c r="I71" s="22">
        <v>0</v>
      </c>
      <c r="J71" s="22">
        <v>0</v>
      </c>
    </row>
    <row r="73" spans="7:9" ht="12.75">
      <c r="G73" t="s">
        <v>72</v>
      </c>
      <c r="I73" t="s">
        <v>73</v>
      </c>
    </row>
    <row r="75" spans="1:10" ht="12.75">
      <c r="A75">
        <v>5</v>
      </c>
      <c r="C75" t="s">
        <v>69</v>
      </c>
      <c r="H75">
        <v>3.03</v>
      </c>
      <c r="J75" s="24">
        <v>2.84</v>
      </c>
    </row>
  </sheetData>
  <mergeCells count="2">
    <mergeCell ref="G7:H7"/>
    <mergeCell ref="I7:J7"/>
  </mergeCells>
  <printOptions/>
  <pageMargins left="0.4" right="0.33" top="0.67" bottom="0.54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1" customWidth="1"/>
    <col min="7" max="7" width="1.28515625" style="0" customWidth="1"/>
    <col min="8" max="8" width="12.7109375" style="1" customWidth="1"/>
    <col min="9" max="9" width="10.28125" style="7" customWidth="1"/>
  </cols>
  <sheetData>
    <row r="1" ht="12.75">
      <c r="A1" s="6" t="s">
        <v>6</v>
      </c>
    </row>
    <row r="2" spans="1:5" ht="12.75">
      <c r="A2" s="6" t="s">
        <v>10</v>
      </c>
      <c r="B2" s="6"/>
      <c r="C2" s="6"/>
      <c r="D2" s="6"/>
      <c r="E2" s="6"/>
    </row>
    <row r="3" spans="6:8" ht="12.75">
      <c r="F3" s="9" t="s">
        <v>11</v>
      </c>
      <c r="H3" s="9" t="s">
        <v>11</v>
      </c>
    </row>
    <row r="4" spans="6:8" ht="12.75">
      <c r="F4" s="10" t="s">
        <v>12</v>
      </c>
      <c r="H4" s="9" t="s">
        <v>13</v>
      </c>
    </row>
    <row r="5" spans="6:8" ht="12.75">
      <c r="F5" s="10" t="s">
        <v>14</v>
      </c>
      <c r="H5" s="9" t="s">
        <v>15</v>
      </c>
    </row>
    <row r="6" spans="6:8" ht="12.75">
      <c r="F6" s="10" t="s">
        <v>16</v>
      </c>
      <c r="H6" s="9" t="s">
        <v>17</v>
      </c>
    </row>
    <row r="7" spans="6:8" ht="12.75">
      <c r="F7" s="14" t="s">
        <v>112</v>
      </c>
      <c r="H7" s="14" t="s">
        <v>18</v>
      </c>
    </row>
    <row r="8" spans="6:8" ht="12.75">
      <c r="F8" s="9" t="s">
        <v>4</v>
      </c>
      <c r="H8" s="9" t="s">
        <v>4</v>
      </c>
    </row>
    <row r="10" spans="1:8" ht="12.75">
      <c r="A10">
        <v>1</v>
      </c>
      <c r="B10" t="s">
        <v>86</v>
      </c>
      <c r="F10" s="1">
        <v>92283</v>
      </c>
      <c r="H10" s="1">
        <v>94956</v>
      </c>
    </row>
    <row r="11" spans="1:8" ht="12.75">
      <c r="A11">
        <v>2</v>
      </c>
      <c r="B11" t="s">
        <v>107</v>
      </c>
      <c r="F11" s="1">
        <v>8527</v>
      </c>
      <c r="H11" s="1">
        <v>6434</v>
      </c>
    </row>
    <row r="12" spans="1:8" ht="12.75">
      <c r="A12">
        <v>3</v>
      </c>
      <c r="B12" t="s">
        <v>74</v>
      </c>
      <c r="F12" s="1">
        <v>10</v>
      </c>
      <c r="H12" s="1">
        <v>0</v>
      </c>
    </row>
    <row r="13" spans="1:8" ht="12.75">
      <c r="A13">
        <v>4</v>
      </c>
      <c r="B13" t="s">
        <v>108</v>
      </c>
      <c r="F13" s="4">
        <v>35</v>
      </c>
      <c r="H13" s="4">
        <v>70</v>
      </c>
    </row>
    <row r="14" spans="1:8" ht="12.75">
      <c r="A14">
        <v>5</v>
      </c>
      <c r="B14" t="s">
        <v>70</v>
      </c>
      <c r="F14" s="4">
        <v>2028</v>
      </c>
      <c r="H14" s="4">
        <v>1013</v>
      </c>
    </row>
    <row r="16" spans="1:2" ht="12.75">
      <c r="A16">
        <v>6</v>
      </c>
      <c r="B16" t="s">
        <v>19</v>
      </c>
    </row>
    <row r="17" spans="2:9" ht="12.75">
      <c r="B17" t="s">
        <v>87</v>
      </c>
      <c r="F17" s="4">
        <v>6846</v>
      </c>
      <c r="H17" s="4">
        <v>7714</v>
      </c>
      <c r="I17" s="15"/>
    </row>
    <row r="18" spans="2:9" ht="12.75">
      <c r="B18" t="s">
        <v>71</v>
      </c>
      <c r="F18" s="1">
        <v>8663</v>
      </c>
      <c r="H18" s="1">
        <v>16575</v>
      </c>
      <c r="I18" s="15"/>
    </row>
    <row r="19" spans="2:9" ht="12.75">
      <c r="B19" t="s">
        <v>88</v>
      </c>
      <c r="F19" s="1">
        <v>39171</v>
      </c>
      <c r="H19" s="1">
        <v>26119</v>
      </c>
      <c r="I19" s="15"/>
    </row>
    <row r="20" spans="2:9" ht="12.75">
      <c r="B20" t="s">
        <v>105</v>
      </c>
      <c r="F20" s="1">
        <v>10465</v>
      </c>
      <c r="H20" s="1">
        <v>9392</v>
      </c>
      <c r="I20" s="15"/>
    </row>
    <row r="21" spans="2:9" ht="12.75">
      <c r="B21" t="s">
        <v>0</v>
      </c>
      <c r="F21" s="1">
        <v>3314</v>
      </c>
      <c r="H21" s="1">
        <v>2903</v>
      </c>
      <c r="I21" s="15"/>
    </row>
    <row r="22" spans="6:10" ht="12.75">
      <c r="F22" s="16">
        <f>SUM(F17:F21)</f>
        <v>68459</v>
      </c>
      <c r="H22" s="16">
        <f>SUM(H17:H21)</f>
        <v>62703</v>
      </c>
      <c r="I22" s="17"/>
      <c r="J22" s="12"/>
    </row>
    <row r="24" spans="1:2" ht="12.75">
      <c r="A24">
        <v>7</v>
      </c>
      <c r="B24" t="s">
        <v>5</v>
      </c>
    </row>
    <row r="25" spans="2:8" ht="12.75">
      <c r="B25" t="s">
        <v>89</v>
      </c>
      <c r="F25" s="1">
        <v>29004</v>
      </c>
      <c r="H25" s="1">
        <v>32332</v>
      </c>
    </row>
    <row r="26" spans="2:8" ht="12.75">
      <c r="B26" t="s">
        <v>90</v>
      </c>
      <c r="F26" s="1">
        <f>6785+1</f>
        <v>6786</v>
      </c>
      <c r="H26" s="1">
        <v>6655</v>
      </c>
    </row>
    <row r="27" spans="2:8" ht="12.75">
      <c r="B27" t="s">
        <v>91</v>
      </c>
      <c r="F27" s="1">
        <v>32321</v>
      </c>
      <c r="H27" s="1">
        <v>27285</v>
      </c>
    </row>
    <row r="28" spans="2:8" ht="12.75">
      <c r="B28" t="s">
        <v>1</v>
      </c>
      <c r="F28" s="1">
        <v>1877</v>
      </c>
      <c r="H28" s="1">
        <v>1080</v>
      </c>
    </row>
    <row r="29" ht="12.75">
      <c r="B29" t="s">
        <v>106</v>
      </c>
    </row>
    <row r="30" spans="2:8" ht="12.75">
      <c r="B30" t="s">
        <v>92</v>
      </c>
      <c r="F30" s="1">
        <v>2108</v>
      </c>
      <c r="H30" s="1">
        <v>1896</v>
      </c>
    </row>
    <row r="31" spans="2:9" ht="12.75">
      <c r="B31" t="s">
        <v>93</v>
      </c>
      <c r="F31" s="1">
        <v>1525</v>
      </c>
      <c r="H31" s="1">
        <v>1889</v>
      </c>
      <c r="I31" s="8"/>
    </row>
    <row r="32" spans="2:10" ht="12.75">
      <c r="B32" t="s">
        <v>2</v>
      </c>
      <c r="F32" s="1">
        <v>392</v>
      </c>
      <c r="H32" s="1">
        <v>392</v>
      </c>
      <c r="I32" s="8"/>
      <c r="J32" s="12"/>
    </row>
    <row r="33" spans="6:10" ht="12.75">
      <c r="F33" s="5">
        <f>SUM(F25:F32)</f>
        <v>74013</v>
      </c>
      <c r="G33" s="5">
        <f>SUM(G25:G32)</f>
        <v>0</v>
      </c>
      <c r="H33" s="5">
        <f>SUM(H25:H32)</f>
        <v>71529</v>
      </c>
      <c r="I33" s="3"/>
      <c r="J33" s="12"/>
    </row>
    <row r="35" spans="1:8" ht="12.75">
      <c r="A35">
        <v>8</v>
      </c>
      <c r="B35" t="s">
        <v>94</v>
      </c>
      <c r="F35" s="1">
        <f>F22-F33</f>
        <v>-5554</v>
      </c>
      <c r="G35" s="1">
        <f>G22-G33</f>
        <v>0</v>
      </c>
      <c r="H35" s="1">
        <f>H22-H33</f>
        <v>-8826</v>
      </c>
    </row>
    <row r="36" spans="6:10" ht="12.75">
      <c r="F36" s="5">
        <f>F10+F11+F12+F13+F35+F14</f>
        <v>97329</v>
      </c>
      <c r="G36" s="5">
        <f>G10+G11+G12+G13+G35</f>
        <v>0</v>
      </c>
      <c r="H36" s="5">
        <f>H10+H11+H12+H13+H35+H14</f>
        <v>93647</v>
      </c>
      <c r="I36" s="8"/>
      <c r="J36" s="12"/>
    </row>
    <row r="37" spans="9:10" ht="12.75">
      <c r="I37" s="8"/>
      <c r="J37" s="12"/>
    </row>
    <row r="38" spans="1:2" ht="12.75">
      <c r="A38">
        <v>9</v>
      </c>
      <c r="B38" t="s">
        <v>3</v>
      </c>
    </row>
    <row r="39" spans="2:9" ht="12.75">
      <c r="B39" t="s">
        <v>8</v>
      </c>
      <c r="F39" s="1">
        <v>21780</v>
      </c>
      <c r="H39" s="1">
        <f>21780000/1000</f>
        <v>21780</v>
      </c>
      <c r="I39" s="15"/>
    </row>
    <row r="40" spans="2:9" ht="12.75">
      <c r="B40" t="s">
        <v>20</v>
      </c>
      <c r="I40" s="15"/>
    </row>
    <row r="41" spans="2:9" ht="12.75">
      <c r="B41" t="s">
        <v>95</v>
      </c>
      <c r="F41" s="1">
        <v>16425</v>
      </c>
      <c r="H41" s="1">
        <v>16425</v>
      </c>
      <c r="I41" s="15"/>
    </row>
    <row r="42" spans="2:9" ht="12.75">
      <c r="B42" t="s">
        <v>96</v>
      </c>
      <c r="F42" s="1">
        <v>5692</v>
      </c>
      <c r="H42" s="1">
        <v>6581</v>
      </c>
      <c r="I42" s="15"/>
    </row>
    <row r="43" spans="2:9" ht="12.75">
      <c r="B43" t="s">
        <v>97</v>
      </c>
      <c r="F43" s="4">
        <v>1717</v>
      </c>
      <c r="H43" s="4">
        <v>1717</v>
      </c>
      <c r="I43" s="15"/>
    </row>
    <row r="44" spans="2:9" ht="12.75">
      <c r="B44" t="s">
        <v>98</v>
      </c>
      <c r="F44" s="4">
        <v>0</v>
      </c>
      <c r="H44" s="4">
        <v>0</v>
      </c>
      <c r="I44" s="15"/>
    </row>
    <row r="45" spans="2:9" ht="12.75">
      <c r="B45" t="s">
        <v>99</v>
      </c>
      <c r="F45" s="1">
        <v>20334</v>
      </c>
      <c r="H45" s="1">
        <f>15733-392</f>
        <v>15341</v>
      </c>
      <c r="I45" s="15"/>
    </row>
    <row r="46" spans="2:10" ht="12.75">
      <c r="B46" t="s">
        <v>100</v>
      </c>
      <c r="F46" s="2">
        <v>231</v>
      </c>
      <c r="G46" s="13"/>
      <c r="H46" s="2">
        <v>231</v>
      </c>
      <c r="I46" s="15"/>
      <c r="J46" s="12"/>
    </row>
    <row r="47" spans="6:10" ht="12.75">
      <c r="F47" s="3">
        <f>SUM(F39:F46)</f>
        <v>66179</v>
      </c>
      <c r="G47" s="3">
        <f>SUM(G39:G46)</f>
        <v>0</v>
      </c>
      <c r="H47" s="3">
        <f>SUM(H39:H46)</f>
        <v>62075</v>
      </c>
      <c r="I47" s="15"/>
      <c r="J47" s="12"/>
    </row>
    <row r="49" spans="1:9" ht="12.75">
      <c r="A49">
        <v>10</v>
      </c>
      <c r="B49" t="s">
        <v>21</v>
      </c>
      <c r="F49" s="4">
        <v>458</v>
      </c>
      <c r="H49" s="4">
        <f>439+1</f>
        <v>440</v>
      </c>
      <c r="I49" s="18"/>
    </row>
    <row r="50" spans="1:9" ht="12.75">
      <c r="A50">
        <v>11</v>
      </c>
      <c r="B50" t="s">
        <v>22</v>
      </c>
      <c r="F50" s="1">
        <v>28642</v>
      </c>
      <c r="H50" s="1">
        <v>28511</v>
      </c>
      <c r="I50" s="15"/>
    </row>
    <row r="51" spans="1:10" ht="12.75">
      <c r="A51">
        <v>12</v>
      </c>
      <c r="B51" t="s">
        <v>23</v>
      </c>
      <c r="F51" s="1">
        <v>2050</v>
      </c>
      <c r="H51" s="1">
        <v>2621</v>
      </c>
      <c r="I51" s="15"/>
      <c r="J51" s="12"/>
    </row>
    <row r="52" spans="6:10" ht="12.75">
      <c r="F52" s="5">
        <f>SUM(F47:F51)</f>
        <v>97329</v>
      </c>
      <c r="G52" s="5">
        <f>SUM(G47:G51)</f>
        <v>0</v>
      </c>
      <c r="H52" s="5">
        <f>SUM(H47:H51)</f>
        <v>93647</v>
      </c>
      <c r="I52" s="3"/>
      <c r="J52" s="12"/>
    </row>
    <row r="53" spans="6:8" ht="12.75" hidden="1">
      <c r="F53" s="1">
        <f>F36-F52</f>
        <v>0</v>
      </c>
      <c r="H53" s="1">
        <f>H36-H52</f>
        <v>0</v>
      </c>
    </row>
    <row r="55" spans="1:10" ht="12.75">
      <c r="A55">
        <v>13</v>
      </c>
      <c r="B55" t="s">
        <v>109</v>
      </c>
      <c r="F55" s="26">
        <v>3.03</v>
      </c>
      <c r="G55" s="4">
        <f>(G47-G13-G46)/21780*100</f>
        <v>0</v>
      </c>
      <c r="H55" s="26">
        <v>2.84</v>
      </c>
      <c r="I55" s="8"/>
      <c r="J55" s="12"/>
    </row>
    <row r="58" ht="12.75">
      <c r="G58" s="1">
        <f>G36-G52</f>
        <v>0</v>
      </c>
    </row>
  </sheetData>
  <printOptions/>
  <pageMargins left="0.75" right="0.55" top="0.83" bottom="0.6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Jetson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 Department</dc:creator>
  <cp:keywords/>
  <dc:description/>
  <cp:lastModifiedBy>Internal Audit Department</cp:lastModifiedBy>
  <cp:lastPrinted>2001-08-22T09:35:32Z</cp:lastPrinted>
  <dcterms:created xsi:type="dcterms:W3CDTF">2000-04-21T09:17:39Z</dcterms:created>
  <dcterms:modified xsi:type="dcterms:W3CDTF">2000-11-25T07:20:50Z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