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PL" sheetId="1" r:id="rId1"/>
    <sheet name="BSHEET" sheetId="2" r:id="rId2"/>
    <sheet name="Sheet3" sheetId="3" r:id="rId3"/>
  </sheets>
  <definedNames>
    <definedName name="_xlnm.Print_Area" localSheetId="0">'PL'!$A$5:$J$68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<sst xmlns="http://schemas.openxmlformats.org/spreadsheetml/2006/main" count="136" uniqueCount="111">
  <si>
    <t>(a)</t>
  </si>
  <si>
    <t>Turnover</t>
  </si>
  <si>
    <t>(b)</t>
  </si>
  <si>
    <t>(c)</t>
  </si>
  <si>
    <t>Investment income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</si>
  <si>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</si>
  <si>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</si>
  <si>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</si>
  <si>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</si>
  <si>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 xml:space="preserve">interest and extraordinary items </t>
  </si>
  <si>
    <t>Interest on borrowings</t>
  </si>
  <si>
    <t>Depreciation and amortisation</t>
  </si>
  <si>
    <t>(d)</t>
  </si>
  <si>
    <t>Exceptional items</t>
  </si>
  <si>
    <t>(e)</t>
  </si>
  <si>
    <t>Operating profit /(loss)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</si>
  <si>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</si>
  <si>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</si>
  <si>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</si>
  <si>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</si>
  <si>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</si>
  <si>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</si>
  <si>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</si>
  <si>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</si>
  <si>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</si>
  <si>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</si>
  <si>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</si>
  <si>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</si>
  <si>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Profit /(loss) after taxation before</t>
  </si>
  <si>
    <t>deducting minority interests</t>
  </si>
  <si>
    <t>(ii)</t>
  </si>
  <si>
    <t>Less minority interest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</si>
  <si>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</si>
  <si>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</si>
  <si>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</si>
  <si>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</si>
  <si>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</si>
  <si>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</si>
  <si>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</si>
  <si>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/ (loss) after taxation and extraordinary</t>
  </si>
  <si>
    <t>Earnings per share based on 2(j) above after</t>
  </si>
  <si>
    <t>Basic (based on 21,780,000 ordinary</t>
  </si>
  <si>
    <t>shares) ( sen)</t>
  </si>
  <si>
    <t>Fully diluted (based on…………………….</t>
  </si>
  <si>
    <t>ordinary shares) (sen)</t>
  </si>
  <si>
    <t>INDIVIDUAL QUARTER</t>
  </si>
  <si>
    <t xml:space="preserve">CURRENT </t>
  </si>
  <si>
    <t xml:space="preserve">YEAR </t>
  </si>
  <si>
    <t>QUARTER</t>
  </si>
  <si>
    <t>RM'000</t>
  </si>
  <si>
    <t>PRECEDING YEAR</t>
  </si>
  <si>
    <t xml:space="preserve">CORRESPONDING </t>
  </si>
  <si>
    <t>DD/MM/YYYY</t>
  </si>
  <si>
    <t>CUMULATIVE QUARTER</t>
  </si>
  <si>
    <t>CURRENT</t>
  </si>
  <si>
    <t>YEAR</t>
  </si>
  <si>
    <t>TO DATE</t>
  </si>
  <si>
    <t>PERIOD</t>
  </si>
  <si>
    <t>Profit / (loss) after taxation attributable to</t>
  </si>
  <si>
    <t>items attributable to members of the company</t>
  </si>
  <si>
    <t>QUARTERLY REPORT</t>
  </si>
  <si>
    <t>CONSOLIDATED BALANCE SHEET</t>
  </si>
  <si>
    <t>AS AT</t>
  </si>
  <si>
    <t>END OF</t>
  </si>
  <si>
    <t>PRECEDING</t>
  </si>
  <si>
    <t xml:space="preserve">FINANCIAL </t>
  </si>
  <si>
    <t>YEAR END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</si>
  <si>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</si>
  <si>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</si>
  <si>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</si>
  <si>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</si>
  <si>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</si>
  <si>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</si>
  <si>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</si>
  <si>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Contracts work in progress</t>
  </si>
  <si>
    <t>Short term investments</t>
  </si>
  <si>
    <t>Cash and bank balances</t>
  </si>
  <si>
    <t>Others</t>
  </si>
  <si>
    <t>Others - provide details,if material</t>
  </si>
  <si>
    <t>Sundry debtors,deposits and prepayments</t>
  </si>
  <si>
    <t>Deposits with licensed banks and financial institutions</t>
  </si>
  <si>
    <t>Current liabilities</t>
  </si>
  <si>
    <t>Short term Borrowings</t>
  </si>
  <si>
    <t>Trade Creditors</t>
  </si>
  <si>
    <t>Other Creditors</t>
  </si>
  <si>
    <t>Provision for Taxation</t>
  </si>
  <si>
    <t>Term loans - payable within twelve months</t>
  </si>
  <si>
    <t>Proposed dividends</t>
  </si>
  <si>
    <t>Hire purchase and lease creditors - payable within twelve months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</si>
  <si>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</si>
  <si>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</si>
  <si>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</si>
  <si>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</si>
  <si>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</si>
  <si>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</si>
  <si>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</si>
  <si>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</si>
  <si>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</si>
  <si>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</si>
  <si>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</si>
  <si>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</si>
  <si>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Net tangible assets per share (sen) </t>
  </si>
  <si>
    <t>deducting any provision for preference</t>
  </si>
  <si>
    <t>dividends,if any :-</t>
  </si>
  <si>
    <t>NA</t>
  </si>
  <si>
    <t>31/12/1999</t>
  </si>
  <si>
    <t>Less(Add) minority interest</t>
  </si>
  <si>
    <t>The figures have not been audited</t>
  </si>
  <si>
    <t>CONSOLIDATED INCOME STATEMENT</t>
  </si>
  <si>
    <t>Quarterly report on consolidated results for the financial quarter ended 30/06/2000</t>
  </si>
  <si>
    <t>30/06/2000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</si>
</sst>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0.71093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1" t="s">
        <v>60</v>
      </c>
    </row>
    <row r="2" ht="12.75">
      <c r="A2" s="1"/>
    </row>
    <row r="3" ht="12.75">
      <c r="A3" s="1" t="s">
        <v>109</v>
      </c>
    </row>
    <row r="4" ht="12.75">
      <c r="A4" s="1" t="s">
        <v>107</v>
      </c>
    </row>
    <row r="5" ht="12.75">
      <c r="A5" s="1"/>
    </row>
    <row r="6" spans="1:10" ht="12.75">
      <c r="A6" s="1" t="s">
        <v>108</v>
      </c>
      <c r="G6" s="14" t="s">
        <v>45</v>
      </c>
      <c r="H6" s="14"/>
      <c r="I6" s="14" t="s">
        <v>53</v>
      </c>
      <c r="J6" s="14"/>
    </row>
    <row r="7" spans="7:10" ht="12.75">
      <c r="G7" s="4" t="s">
        <v>46</v>
      </c>
      <c r="H7" s="4" t="s">
        <v>50</v>
      </c>
      <c r="I7" s="4" t="s">
        <v>54</v>
      </c>
      <c r="J7" s="4" t="s">
        <v>50</v>
      </c>
    </row>
    <row r="8" spans="7:10" ht="12.75">
      <c r="G8" s="4" t="s">
        <v>47</v>
      </c>
      <c r="H8" s="4" t="s">
        <v>51</v>
      </c>
      <c r="I8" s="4" t="s">
        <v>55</v>
      </c>
      <c r="J8" s="4" t="s">
        <v>51</v>
      </c>
    </row>
    <row r="9" spans="7:10" ht="12.75">
      <c r="G9" s="4" t="s">
        <v>48</v>
      </c>
      <c r="H9" s="4" t="s">
        <v>48</v>
      </c>
      <c r="I9" s="4" t="s">
        <v>56</v>
      </c>
      <c r="J9" s="4" t="s">
        <v>57</v>
      </c>
    </row>
    <row r="10" spans="7:10" ht="12.75">
      <c r="G10" s="5">
        <v>36707</v>
      </c>
      <c r="H10" s="4" t="s">
        <v>52</v>
      </c>
      <c r="I10" s="5">
        <v>36707</v>
      </c>
      <c r="J10" s="11">
        <v>36341</v>
      </c>
    </row>
    <row r="11" spans="7:10" ht="12.75">
      <c r="G11" s="4" t="s">
        <v>49</v>
      </c>
      <c r="H11" s="4" t="s">
        <v>49</v>
      </c>
      <c r="I11" s="4" t="s">
        <v>49</v>
      </c>
      <c r="J11" s="4" t="s">
        <v>49</v>
      </c>
    </row>
    <row r="12" spans="7:10" ht="12.75">
      <c r="G12" s="4"/>
      <c r="H12" s="4" t="s">
        <v>104</v>
      </c>
      <c r="I12" s="4"/>
      <c r="J12" s="4"/>
    </row>
    <row r="14" spans="1:12" ht="12.75">
      <c r="A14">
        <v>1</v>
      </c>
      <c r="B14" t="s">
        <v>0</v>
      </c>
      <c r="C14" t="s">
        <v>1</v>
      </c>
      <c r="G14" s="3">
        <v>14872</v>
      </c>
      <c r="H14" s="9"/>
      <c r="I14" s="3">
        <v>39978</v>
      </c>
      <c r="J14" s="3">
        <v>40295</v>
      </c>
      <c r="L14" s="3"/>
    </row>
    <row r="15" spans="7:12" ht="12.75">
      <c r="G15" s="3"/>
      <c r="H15" s="3"/>
      <c r="I15" s="3"/>
      <c r="J15" s="3"/>
      <c r="L15" s="3"/>
    </row>
    <row r="16" spans="2:12" ht="12.75">
      <c r="B16" t="s">
        <v>2</v>
      </c>
      <c r="C16" t="s">
        <v>4</v>
      </c>
      <c r="G16" s="8">
        <v>0</v>
      </c>
      <c r="H16" s="3"/>
      <c r="I16" s="8">
        <v>0</v>
      </c>
      <c r="J16" s="3">
        <v>0</v>
      </c>
      <c r="L16" s="3"/>
    </row>
    <row r="17" spans="7:12" ht="12.75">
      <c r="G17" s="3"/>
      <c r="H17" s="3"/>
      <c r="I17" s="3"/>
      <c r="J17" s="3"/>
      <c r="L17" s="3"/>
    </row>
    <row r="18" spans="2:12" ht="12.75">
      <c r="B18" t="s">
        <v>3</v>
      </c>
      <c r="C18" t="s">
        <v>5</v>
      </c>
      <c r="G18" s="3">
        <v>882</v>
      </c>
      <c r="H18" s="3"/>
      <c r="I18" s="3">
        <v>1719</v>
      </c>
      <c r="J18" s="3">
        <v>240</v>
      </c>
      <c r="L18" s="3"/>
    </row>
    <row r="19" spans="7:12" ht="12.75">
      <c r="G19" s="3"/>
      <c r="H19" s="3"/>
      <c r="I19" s="3"/>
      <c r="J19" s="3"/>
      <c r="L19" s="3"/>
    </row>
    <row r="20" spans="1:12" ht="12.75">
      <c r="A20">
        <v>2</v>
      </c>
      <c r="B20" t="s">
        <v>0</v>
      </c>
      <c r="C20" t="s">
        <v>6</v>
      </c>
      <c r="G20" s="3">
        <f>396+56+555+1057</f>
        <v>2064</v>
      </c>
      <c r="H20" s="3"/>
      <c r="I20" s="3">
        <f>512+1127+2029+393+584</f>
        <v>4645</v>
      </c>
      <c r="J20" s="12">
        <v>3835</v>
      </c>
      <c r="L20" s="3"/>
    </row>
    <row r="21" spans="3:12" ht="12.75">
      <c r="C21" t="s">
        <v>7</v>
      </c>
      <c r="G21" s="3"/>
      <c r="H21" s="3"/>
      <c r="I21" s="3"/>
      <c r="J21" s="3"/>
      <c r="L21" s="3"/>
    </row>
    <row r="22" spans="3:12" ht="12.75">
      <c r="C22" t="s">
        <v>8</v>
      </c>
      <c r="G22" s="3"/>
      <c r="H22" s="3"/>
      <c r="I22" s="3"/>
      <c r="J22" s="3"/>
      <c r="L22" s="3"/>
    </row>
    <row r="23" spans="3:12" ht="12.75">
      <c r="C23" t="s">
        <v>9</v>
      </c>
      <c r="G23" s="3"/>
      <c r="H23" s="3"/>
      <c r="I23" s="3"/>
      <c r="J23" s="3"/>
      <c r="L23" s="3"/>
    </row>
    <row r="24" spans="7:12" ht="12.75">
      <c r="G24" s="3"/>
      <c r="H24" s="3"/>
      <c r="I24" s="3"/>
      <c r="J24" s="3"/>
      <c r="L24" s="3"/>
    </row>
    <row r="25" spans="2:12" ht="12.75">
      <c r="B25" t="s">
        <v>2</v>
      </c>
      <c r="C25" t="s">
        <v>10</v>
      </c>
      <c r="G25" s="3">
        <v>-555</v>
      </c>
      <c r="H25" s="3"/>
      <c r="I25" s="3">
        <v>-1127</v>
      </c>
      <c r="J25" s="12">
        <v>-305</v>
      </c>
      <c r="L25" s="3"/>
    </row>
    <row r="26" spans="7:12" ht="12.75">
      <c r="G26" s="3"/>
      <c r="H26" s="3"/>
      <c r="I26" s="3"/>
      <c r="J26" s="3"/>
      <c r="L26" s="3"/>
    </row>
    <row r="27" spans="2:12" ht="12.75">
      <c r="B27" t="s">
        <v>3</v>
      </c>
      <c r="C27" t="s">
        <v>11</v>
      </c>
      <c r="G27" s="3">
        <v>-1057</v>
      </c>
      <c r="H27" s="3"/>
      <c r="I27" s="3">
        <v>-2029</v>
      </c>
      <c r="J27" s="12">
        <v>-868</v>
      </c>
      <c r="L27" s="3"/>
    </row>
    <row r="28" spans="7:12" ht="12.75">
      <c r="G28" s="3"/>
      <c r="H28" s="3"/>
      <c r="I28" s="3"/>
      <c r="J28" s="8"/>
      <c r="L28" s="3"/>
    </row>
    <row r="29" spans="2:12" ht="12.75">
      <c r="B29" t="s">
        <v>12</v>
      </c>
      <c r="C29" t="s">
        <v>13</v>
      </c>
      <c r="G29" s="8">
        <v>0</v>
      </c>
      <c r="H29" s="3"/>
      <c r="I29" s="3">
        <v>-393</v>
      </c>
      <c r="J29" s="12">
        <v>0</v>
      </c>
      <c r="L29" s="3"/>
    </row>
    <row r="30" spans="7:12" ht="12.75">
      <c r="G30" s="3"/>
      <c r="H30" s="3"/>
      <c r="I30" s="3"/>
      <c r="J30" s="3"/>
      <c r="L30" s="3"/>
    </row>
    <row r="31" spans="2:12" ht="12.75">
      <c r="B31" t="s">
        <v>14</v>
      </c>
      <c r="C31" t="s">
        <v>15</v>
      </c>
      <c r="G31" s="3">
        <f>SUM(G20:G30)</f>
        <v>452</v>
      </c>
      <c r="H31" s="3"/>
      <c r="I31" s="3">
        <f>SUM(I20:I29)</f>
        <v>1096</v>
      </c>
      <c r="J31" s="3">
        <v>2662</v>
      </c>
      <c r="L31" s="3"/>
    </row>
    <row r="32" spans="3:12" ht="12.75">
      <c r="C32" t="s">
        <v>16</v>
      </c>
      <c r="G32" s="3"/>
      <c r="H32" s="3"/>
      <c r="I32" s="3"/>
      <c r="J32" s="3"/>
      <c r="L32" s="3"/>
    </row>
    <row r="33" spans="3:12" ht="12.75">
      <c r="C33" t="s">
        <v>17</v>
      </c>
      <c r="G33" s="3"/>
      <c r="H33" s="3"/>
      <c r="I33" s="3"/>
      <c r="J33" s="3"/>
      <c r="L33" s="3"/>
    </row>
    <row r="34" spans="3:12" ht="12.75">
      <c r="C34" t="s">
        <v>18</v>
      </c>
      <c r="G34" s="3"/>
      <c r="H34" s="3"/>
      <c r="I34" s="3"/>
      <c r="J34" s="3"/>
      <c r="L34" s="3"/>
    </row>
    <row r="35" spans="3:12" ht="12.75">
      <c r="C35" t="s">
        <v>19</v>
      </c>
      <c r="G35" s="3"/>
      <c r="H35" s="3"/>
      <c r="I35" s="3"/>
      <c r="J35" s="3"/>
      <c r="L35" s="3"/>
    </row>
    <row r="36" spans="7:12" ht="12.75">
      <c r="G36" s="3"/>
      <c r="H36" s="3"/>
      <c r="I36" s="3"/>
      <c r="J36" s="3"/>
      <c r="L36" s="3"/>
    </row>
    <row r="37" spans="2:12" ht="12.75">
      <c r="B37" t="s">
        <v>20</v>
      </c>
      <c r="C37" t="s">
        <v>21</v>
      </c>
      <c r="G37" s="3">
        <v>-56</v>
      </c>
      <c r="H37" s="3"/>
      <c r="I37" s="3">
        <v>-584</v>
      </c>
      <c r="J37" s="3">
        <v>-554</v>
      </c>
      <c r="L37" s="3"/>
    </row>
    <row r="38" spans="7:12" ht="12.75">
      <c r="G38" s="3"/>
      <c r="H38" s="3"/>
      <c r="I38" s="3"/>
      <c r="J38" s="3"/>
      <c r="L38" s="3"/>
    </row>
    <row r="39" spans="2:12" ht="12.75">
      <c r="B39" t="s">
        <v>22</v>
      </c>
      <c r="C39" t="s">
        <v>23</v>
      </c>
      <c r="G39" s="3">
        <f>SUM(G31:G37)</f>
        <v>396</v>
      </c>
      <c r="H39" s="3"/>
      <c r="I39" s="3">
        <f>SUM(I31:I37)</f>
        <v>512</v>
      </c>
      <c r="J39" s="3">
        <v>2108</v>
      </c>
      <c r="L39" s="3"/>
    </row>
    <row r="40" spans="3:12" ht="12.75">
      <c r="C40" t="s">
        <v>24</v>
      </c>
      <c r="G40" s="3"/>
      <c r="H40" s="3"/>
      <c r="I40" s="3"/>
      <c r="J40" s="3"/>
      <c r="L40" s="3"/>
    </row>
    <row r="41" spans="7:12" ht="12.75">
      <c r="G41" s="3"/>
      <c r="H41" s="3"/>
      <c r="I41" s="3"/>
      <c r="J41" s="3"/>
      <c r="L41" s="3"/>
    </row>
    <row r="42" spans="2:12" ht="12.75">
      <c r="B42" t="s">
        <v>25</v>
      </c>
      <c r="C42" t="s">
        <v>26</v>
      </c>
      <c r="G42" s="3">
        <v>106</v>
      </c>
      <c r="H42" s="3"/>
      <c r="I42" s="3">
        <v>84</v>
      </c>
      <c r="J42" s="3"/>
      <c r="L42" s="3"/>
    </row>
    <row r="43" spans="7:12" ht="12.75">
      <c r="G43" s="3"/>
      <c r="H43" s="3"/>
      <c r="I43" s="3"/>
      <c r="J43" s="3"/>
      <c r="L43" s="3"/>
    </row>
    <row r="44" spans="2:12" ht="12.75">
      <c r="B44" t="s">
        <v>27</v>
      </c>
      <c r="C44" t="s">
        <v>27</v>
      </c>
      <c r="D44" t="s">
        <v>28</v>
      </c>
      <c r="G44" s="3">
        <f>SUM(G39:G42)</f>
        <v>502</v>
      </c>
      <c r="H44" s="3"/>
      <c r="I44" s="3">
        <f>SUM(I39:I42)</f>
        <v>596</v>
      </c>
      <c r="J44" s="3">
        <v>2108</v>
      </c>
      <c r="L44" s="3"/>
    </row>
    <row r="45" spans="4:12" ht="12.75">
      <c r="D45" t="s">
        <v>29</v>
      </c>
      <c r="G45" s="3"/>
      <c r="H45" s="3"/>
      <c r="I45" s="3"/>
      <c r="J45" s="3"/>
      <c r="L45" s="3"/>
    </row>
    <row r="46" spans="7:12" ht="12.75">
      <c r="G46" s="3"/>
      <c r="H46" s="3"/>
      <c r="I46" s="3"/>
      <c r="J46" s="3"/>
      <c r="L46" s="3"/>
    </row>
    <row r="47" spans="3:12" ht="12.75">
      <c r="C47" t="s">
        <v>30</v>
      </c>
      <c r="D47" t="s">
        <v>106</v>
      </c>
      <c r="G47" s="3">
        <v>66</v>
      </c>
      <c r="H47" s="3"/>
      <c r="I47" s="3">
        <v>81</v>
      </c>
      <c r="J47" s="3">
        <v>-222</v>
      </c>
      <c r="L47" s="3"/>
    </row>
    <row r="48" spans="7:12" ht="12.75">
      <c r="G48" s="3"/>
      <c r="H48" s="3"/>
      <c r="I48" s="3"/>
      <c r="J48" s="3"/>
      <c r="L48" s="3"/>
    </row>
    <row r="49" spans="2:12" ht="12.75">
      <c r="B49" t="s">
        <v>32</v>
      </c>
      <c r="C49" t="s">
        <v>58</v>
      </c>
      <c r="G49" s="3">
        <f>SUM(G44:G47)</f>
        <v>568</v>
      </c>
      <c r="H49" s="3"/>
      <c r="I49" s="3">
        <f>SUM(I44:I47)</f>
        <v>677</v>
      </c>
      <c r="J49" s="3">
        <v>1886</v>
      </c>
      <c r="L49" s="3"/>
    </row>
    <row r="50" spans="3:12" ht="12.75">
      <c r="C50" t="s">
        <v>33</v>
      </c>
      <c r="G50" s="3"/>
      <c r="H50" s="3"/>
      <c r="I50" s="3"/>
      <c r="J50" s="3"/>
      <c r="L50" s="3"/>
    </row>
    <row r="51" spans="7:12" ht="12.75">
      <c r="G51" s="3"/>
      <c r="H51" s="3"/>
      <c r="I51" s="3"/>
      <c r="J51" s="3"/>
      <c r="L51" s="3"/>
    </row>
    <row r="52" spans="2:12" ht="12.75">
      <c r="B52" t="s">
        <v>34</v>
      </c>
      <c r="C52" t="s">
        <v>27</v>
      </c>
      <c r="D52" t="s">
        <v>35</v>
      </c>
      <c r="G52" s="3"/>
      <c r="H52" s="3"/>
      <c r="I52" s="3"/>
      <c r="J52" s="3"/>
      <c r="L52" s="3"/>
    </row>
    <row r="53" spans="3:12" ht="12.75">
      <c r="C53" t="s">
        <v>30</v>
      </c>
      <c r="D53" t="s">
        <v>31</v>
      </c>
      <c r="G53" s="3"/>
      <c r="H53" s="3"/>
      <c r="I53" s="3"/>
      <c r="J53" s="3"/>
      <c r="L53" s="3"/>
    </row>
    <row r="54" spans="3:12" ht="12.75">
      <c r="C54" t="s">
        <v>36</v>
      </c>
      <c r="D54" t="s">
        <v>37</v>
      </c>
      <c r="G54" s="3"/>
      <c r="H54" s="3"/>
      <c r="I54" s="3"/>
      <c r="J54" s="3"/>
      <c r="L54" s="3"/>
    </row>
    <row r="55" spans="4:12" ht="12.75">
      <c r="D55" t="s">
        <v>33</v>
      </c>
      <c r="G55" s="3"/>
      <c r="H55" s="3"/>
      <c r="I55" s="3"/>
      <c r="J55" s="3"/>
      <c r="L55" s="3"/>
    </row>
    <row r="56" spans="7:12" ht="12.75">
      <c r="G56" s="3"/>
      <c r="H56" s="3"/>
      <c r="I56" s="3"/>
      <c r="J56" s="3"/>
      <c r="L56" s="3"/>
    </row>
    <row r="57" spans="2:12" ht="12.75">
      <c r="B57" t="s">
        <v>38</v>
      </c>
      <c r="C57" t="s">
        <v>39</v>
      </c>
      <c r="G57" s="3">
        <f>G49</f>
        <v>568</v>
      </c>
      <c r="H57" s="3"/>
      <c r="I57" s="3">
        <f>SUM(I49:I56)</f>
        <v>677</v>
      </c>
      <c r="J57" s="3">
        <v>1886</v>
      </c>
      <c r="L57" s="3"/>
    </row>
    <row r="58" spans="3:12" ht="12.75">
      <c r="C58" t="s">
        <v>59</v>
      </c>
      <c r="G58" s="3"/>
      <c r="H58" s="3"/>
      <c r="I58" s="3"/>
      <c r="J58" s="3"/>
      <c r="L58" s="3"/>
    </row>
    <row r="60" spans="1:3" ht="12.75">
      <c r="A60">
        <v>3</v>
      </c>
      <c r="B60" t="s">
        <v>0</v>
      </c>
      <c r="C60" t="s">
        <v>40</v>
      </c>
    </row>
    <row r="61" ht="12.75">
      <c r="C61" t="s">
        <v>102</v>
      </c>
    </row>
    <row r="62" ht="12.75">
      <c r="C62" t="s">
        <v>103</v>
      </c>
    </row>
    <row r="63" spans="3:12" ht="12.75">
      <c r="C63" t="s">
        <v>27</v>
      </c>
      <c r="D63" t="s">
        <v>41</v>
      </c>
      <c r="G63" s="2">
        <f>G57/21780*100</f>
        <v>2.607897153351699</v>
      </c>
      <c r="I63" s="2">
        <f>+I49/21780*100</f>
        <v>3.108356290174472</v>
      </c>
      <c r="J63" s="2">
        <v>8.66</v>
      </c>
      <c r="L63" s="2"/>
    </row>
    <row r="64" ht="12.75">
      <c r="D64" t="s">
        <v>42</v>
      </c>
    </row>
    <row r="65" spans="3:10" ht="12.75">
      <c r="C65" t="s">
        <v>30</v>
      </c>
      <c r="D65" t="s">
        <v>43</v>
      </c>
      <c r="G65" s="13" t="s">
        <v>104</v>
      </c>
      <c r="I65" s="13" t="s">
        <v>104</v>
      </c>
      <c r="J65" s="13" t="s">
        <v>104</v>
      </c>
    </row>
    <row r="66" ht="12.75">
      <c r="D66" t="s">
        <v>44</v>
      </c>
    </row>
  </sheetData>
  <mergeCells count="2">
    <mergeCell ref="G6:H6"/>
    <mergeCell ref="I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tabSelected="1" workbookViewId="0" topLeftCell="A30">
      <selection activeCell="E37" sqref="E37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3" customWidth="1"/>
    <col min="7" max="7" width="1.28515625" style="0" customWidth="1"/>
    <col min="8" max="8" width="12.7109375" style="3" customWidth="1"/>
    <col min="9" max="10" width="0" style="0" hidden="1" customWidth="1"/>
  </cols>
  <sheetData>
    <row r="2" spans="1:5" ht="12.75">
      <c r="A2" s="1" t="s">
        <v>61</v>
      </c>
      <c r="B2" s="1"/>
      <c r="C2" s="1"/>
      <c r="D2" s="1"/>
      <c r="E2" s="1"/>
    </row>
    <row r="3" spans="6:8" ht="12.75">
      <c r="F3" s="6" t="s">
        <v>62</v>
      </c>
      <c r="H3" s="6" t="s">
        <v>62</v>
      </c>
    </row>
    <row r="4" spans="6:8" ht="12.75">
      <c r="F4" s="6" t="s">
        <v>63</v>
      </c>
      <c r="H4" s="6" t="s">
        <v>64</v>
      </c>
    </row>
    <row r="5" spans="6:8" ht="12.75">
      <c r="F5" s="6" t="s">
        <v>46</v>
      </c>
      <c r="H5" s="6" t="s">
        <v>65</v>
      </c>
    </row>
    <row r="6" spans="6:8" ht="12.75">
      <c r="F6" s="6" t="s">
        <v>48</v>
      </c>
      <c r="H6" s="6" t="s">
        <v>66</v>
      </c>
    </row>
    <row r="7" spans="6:8" ht="12.75">
      <c r="F7" s="10" t="s">
        <v>110</v>
      </c>
      <c r="H7" s="10" t="s">
        <v>105</v>
      </c>
    </row>
    <row r="8" spans="6:8" ht="12.75">
      <c r="F8" s="6" t="s">
        <v>49</v>
      </c>
      <c r="H8" s="6" t="s">
        <v>49</v>
      </c>
    </row>
    <row r="10" spans="1:8" ht="12.75">
      <c r="A10">
        <v>1</v>
      </c>
      <c r="B10" t="s">
        <v>67</v>
      </c>
      <c r="F10" s="3">
        <v>89867</v>
      </c>
      <c r="H10" s="3">
        <v>75420</v>
      </c>
    </row>
    <row r="11" spans="1:8" ht="12.75">
      <c r="A11">
        <v>2</v>
      </c>
      <c r="B11" t="s">
        <v>68</v>
      </c>
      <c r="F11" s="3">
        <v>6151</v>
      </c>
      <c r="H11" s="3">
        <v>6736</v>
      </c>
    </row>
    <row r="12" spans="1:8" ht="12.75">
      <c r="A12">
        <v>3</v>
      </c>
      <c r="B12" t="s">
        <v>69</v>
      </c>
      <c r="F12" s="3">
        <v>0</v>
      </c>
      <c r="H12" s="3">
        <v>327</v>
      </c>
    </row>
    <row r="13" spans="1:8" ht="12.75">
      <c r="A13">
        <v>4</v>
      </c>
      <c r="B13" t="s">
        <v>70</v>
      </c>
      <c r="F13" s="8">
        <v>144</v>
      </c>
      <c r="H13" s="3">
        <f>190+311</f>
        <v>501</v>
      </c>
    </row>
    <row r="15" spans="1:2" ht="12.75">
      <c r="A15">
        <v>5</v>
      </c>
      <c r="B15" t="s">
        <v>71</v>
      </c>
    </row>
    <row r="16" spans="2:8" ht="12.75">
      <c r="B16" t="s">
        <v>72</v>
      </c>
      <c r="F16" s="3">
        <v>6201</v>
      </c>
      <c r="H16" s="3">
        <v>5710</v>
      </c>
    </row>
    <row r="17" spans="2:8" ht="12.75">
      <c r="B17" t="s">
        <v>74</v>
      </c>
      <c r="F17" s="3">
        <v>4172</v>
      </c>
      <c r="H17" s="3">
        <v>9686</v>
      </c>
    </row>
    <row r="18" spans="2:8" ht="12.75">
      <c r="B18" t="s">
        <v>73</v>
      </c>
      <c r="F18" s="3">
        <v>28372</v>
      </c>
      <c r="H18" s="3">
        <v>27175</v>
      </c>
    </row>
    <row r="19" spans="2:8" ht="12.75">
      <c r="B19" t="s">
        <v>75</v>
      </c>
      <c r="F19" s="3">
        <v>0</v>
      </c>
      <c r="H19" s="3">
        <v>0</v>
      </c>
    </row>
    <row r="20" spans="2:8" ht="12.75">
      <c r="B20" t="s">
        <v>76</v>
      </c>
      <c r="F20" s="3">
        <v>2014</v>
      </c>
      <c r="H20" s="3">
        <v>1683</v>
      </c>
    </row>
    <row r="21" spans="2:6" ht="12.75">
      <c r="B21" t="s">
        <v>78</v>
      </c>
      <c r="F21" s="8"/>
    </row>
    <row r="22" spans="2:8" ht="12.75">
      <c r="B22" t="s">
        <v>79</v>
      </c>
      <c r="F22" s="3">
        <v>9928</v>
      </c>
      <c r="H22" s="3">
        <v>8103</v>
      </c>
    </row>
    <row r="23" spans="2:10" ht="12.75">
      <c r="B23" t="s">
        <v>80</v>
      </c>
      <c r="F23" s="3">
        <v>0</v>
      </c>
      <c r="H23" s="3">
        <v>306</v>
      </c>
      <c r="I23" s="7">
        <f>SUM(F16:F23)</f>
        <v>50687</v>
      </c>
      <c r="J23" s="7">
        <f>SUM(H16:H23)</f>
        <v>52663</v>
      </c>
    </row>
    <row r="25" spans="1:2" ht="12.75">
      <c r="A25">
        <v>6</v>
      </c>
      <c r="B25" t="s">
        <v>81</v>
      </c>
    </row>
    <row r="26" spans="2:8" ht="12.75">
      <c r="B26" t="s">
        <v>82</v>
      </c>
      <c r="F26" s="3">
        <v>25234</v>
      </c>
      <c r="H26" s="3">
        <v>17805</v>
      </c>
    </row>
    <row r="27" spans="2:8" ht="12.75">
      <c r="B27" t="s">
        <v>83</v>
      </c>
      <c r="F27" s="3">
        <v>26209</v>
      </c>
      <c r="H27" s="3">
        <v>32089</v>
      </c>
    </row>
    <row r="28" spans="2:8" ht="12.75">
      <c r="B28" t="s">
        <v>84</v>
      </c>
      <c r="F28" s="3">
        <f>3683+20+5</f>
        <v>3708</v>
      </c>
      <c r="H28" s="3">
        <v>2951</v>
      </c>
    </row>
    <row r="29" spans="2:8" ht="12.75">
      <c r="B29" t="s">
        <v>85</v>
      </c>
      <c r="F29" s="3">
        <v>521</v>
      </c>
      <c r="H29" s="3">
        <v>800</v>
      </c>
    </row>
    <row r="30" ht="12.75">
      <c r="B30" t="s">
        <v>78</v>
      </c>
    </row>
    <row r="31" spans="2:8" ht="12.75">
      <c r="B31" t="s">
        <v>88</v>
      </c>
      <c r="F31" s="3">
        <v>1817</v>
      </c>
      <c r="H31" s="3">
        <v>1331</v>
      </c>
    </row>
    <row r="32" spans="2:8" ht="12.75">
      <c r="B32" t="s">
        <v>86</v>
      </c>
      <c r="F32" s="3">
        <v>73</v>
      </c>
      <c r="H32" s="3">
        <v>150</v>
      </c>
    </row>
    <row r="33" spans="2:10" ht="12.75">
      <c r="B33" t="s">
        <v>87</v>
      </c>
      <c r="F33" s="3">
        <v>392</v>
      </c>
      <c r="H33" s="3">
        <v>392</v>
      </c>
      <c r="I33" s="7">
        <f>SUM(F26:F33)</f>
        <v>57954</v>
      </c>
      <c r="J33" s="7">
        <f>SUM(H26:H33)</f>
        <v>55518</v>
      </c>
    </row>
    <row r="35" spans="1:8" ht="12.75">
      <c r="A35">
        <v>7</v>
      </c>
      <c r="B35" t="s">
        <v>89</v>
      </c>
      <c r="F35" s="3">
        <f>I23-I33</f>
        <v>-7267</v>
      </c>
      <c r="H35" s="3">
        <f>J23-J33</f>
        <v>-2855</v>
      </c>
    </row>
    <row r="36" spans="9:10" ht="12.75">
      <c r="I36" s="7">
        <f>F35+F10+F11+F12+F13</f>
        <v>88895</v>
      </c>
      <c r="J36" s="7">
        <f>H35+H10+H11+H12+H13</f>
        <v>80129</v>
      </c>
    </row>
    <row r="37" spans="1:2" ht="12.75">
      <c r="A37">
        <v>8</v>
      </c>
      <c r="B37" t="s">
        <v>90</v>
      </c>
    </row>
    <row r="38" spans="2:8" ht="12.75">
      <c r="B38" t="s">
        <v>91</v>
      </c>
      <c r="F38" s="3">
        <v>21780</v>
      </c>
      <c r="H38" s="3">
        <v>21780</v>
      </c>
    </row>
    <row r="39" ht="12.75">
      <c r="B39" t="s">
        <v>92</v>
      </c>
    </row>
    <row r="40" spans="2:8" ht="12.75">
      <c r="B40" t="s">
        <v>93</v>
      </c>
      <c r="F40" s="3">
        <v>16425</v>
      </c>
      <c r="H40" s="3">
        <v>16425</v>
      </c>
    </row>
    <row r="41" spans="2:8" ht="12.75">
      <c r="B41" t="s">
        <v>94</v>
      </c>
      <c r="F41" s="3">
        <v>6665</v>
      </c>
      <c r="H41" s="3">
        <v>6665</v>
      </c>
    </row>
    <row r="42" spans="2:8" ht="12.75">
      <c r="B42" t="s">
        <v>95</v>
      </c>
      <c r="F42" s="3">
        <v>1717</v>
      </c>
      <c r="H42" s="3">
        <v>1717</v>
      </c>
    </row>
    <row r="43" spans="2:8" ht="12.75">
      <c r="B43" t="s">
        <v>96</v>
      </c>
      <c r="H43" s="3">
        <v>0</v>
      </c>
    </row>
    <row r="44" spans="2:8" ht="12.75">
      <c r="B44" t="s">
        <v>97</v>
      </c>
      <c r="F44" s="3">
        <v>14341</v>
      </c>
      <c r="H44" s="3">
        <v>13663</v>
      </c>
    </row>
    <row r="45" spans="2:10" ht="12.75">
      <c r="B45" t="s">
        <v>77</v>
      </c>
      <c r="I45" s="7">
        <f>SUM(F38:F45)</f>
        <v>60928</v>
      </c>
      <c r="J45" s="7">
        <f>SUM(H38:H45)</f>
        <v>60250</v>
      </c>
    </row>
    <row r="47" spans="1:8" ht="12.75">
      <c r="A47">
        <v>9</v>
      </c>
      <c r="B47" t="s">
        <v>98</v>
      </c>
      <c r="F47" s="3">
        <v>487</v>
      </c>
      <c r="H47" s="3">
        <v>1144</v>
      </c>
    </row>
    <row r="48" spans="1:8" ht="12.75">
      <c r="A48">
        <v>10</v>
      </c>
      <c r="B48" t="s">
        <v>99</v>
      </c>
      <c r="F48" s="3">
        <v>24942</v>
      </c>
      <c r="H48" s="3">
        <v>17224</v>
      </c>
    </row>
    <row r="49" spans="1:10" ht="12.75">
      <c r="A49">
        <v>11</v>
      </c>
      <c r="B49" t="s">
        <v>100</v>
      </c>
      <c r="F49" s="3">
        <f>2399+139</f>
        <v>2538</v>
      </c>
      <c r="H49" s="3">
        <f>1511</f>
        <v>1511</v>
      </c>
      <c r="I49" s="7">
        <f>I45+F47+F48+F49</f>
        <v>88895</v>
      </c>
      <c r="J49" s="7">
        <f>J45+H47+H48+H49</f>
        <v>80129</v>
      </c>
    </row>
    <row r="51" spans="1:8" ht="12.75">
      <c r="A51">
        <v>12</v>
      </c>
      <c r="B51" t="s">
        <v>101</v>
      </c>
      <c r="F51" s="8">
        <f>(60928-144)/21780*100</f>
        <v>279.0817263544536</v>
      </c>
      <c r="H51" s="3">
        <f>(60250-311-190)/21780*100</f>
        <v>274.32966023875116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Internal Audit Department</cp:lastModifiedBy>
  <cp:lastPrinted>2000-08-24T10:03:07Z</cp:lastPrinted>
  <dcterms:created xsi:type="dcterms:W3CDTF">1996-10-14T23:33:28Z</dcterms:created>
  <dcterms:modified xsi:type="dcterms:W3CDTF">2000-05-29T14:43:42Z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