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25" yWindow="1335" windowWidth="3330" windowHeight="1350" tabRatio="782" firstSheet="1" activeTab="1"/>
  </bookViews>
  <sheets>
    <sheet name="Foreign Subsi" sheetId="1" state="hidden" r:id="rId1"/>
    <sheet name="Announce" sheetId="2" r:id="rId2"/>
    <sheet name="NOTES" sheetId="3" r:id="rId3"/>
  </sheets>
  <definedNames>
    <definedName name="_xlnm.Print_Area" localSheetId="1">'Announce'!$A$1:$M$129</definedName>
    <definedName name="_xlnm.Print_Area" localSheetId="2">'NOTES'!$A$1:$N$234</definedName>
  </definedNames>
  <calcPr fullCalcOnLoad="1"/>
</workbook>
</file>

<file path=xl/sharedStrings.xml><?xml version="1.0" encoding="utf-8"?>
<sst xmlns="http://schemas.openxmlformats.org/spreadsheetml/2006/main" count="516" uniqueCount="413">
  <si>
    <t>The continuous efforts undertaken by the Group to streamline its operation is beginning to show some positive results.</t>
  </si>
  <si>
    <t>the early termination of a tenancy agreement.  The Court has fixed 21 November 2002 for further mention.</t>
  </si>
  <si>
    <t xml:space="preserve">The Group's current quarter reported a lower revenue of RM6.9 million compared to preceding year corresponding quarter of </t>
  </si>
  <si>
    <t xml:space="preserve">The increase in the Group's loss before tax was mainly caused by the Philippines subsidiary's high depreciation and </t>
  </si>
  <si>
    <t>The Malaysia operation recorded lower loss after tax of RM5.5 million as compared to preceding period of RM8.9 million.</t>
  </si>
  <si>
    <t xml:space="preserve">RM8.1 million.  However, the operational loss was mitigated by the increase in the operational efficiency from its on-going </t>
  </si>
  <si>
    <t>The Group achieved a significant increase in revenue to RM24.3 million for the period under review compared to last year</t>
  </si>
  <si>
    <t>of RM10.8 million.  Operational loss has reduced correspondingly to RM0.9 million as compared to last year of RM4.4 million.</t>
  </si>
  <si>
    <t>The Board of Directors is confident to reap more fruitful performance in a near term.</t>
  </si>
  <si>
    <t>Philippines loss was in line with projection, recording a loss before tax of RM3.7 million for the current period.</t>
  </si>
  <si>
    <t>Share of profits of associates</t>
  </si>
  <si>
    <t>Malaysian income tax</t>
  </si>
  <si>
    <t>- In respect of current financial year</t>
  </si>
  <si>
    <t>- In respect of previous financial year</t>
  </si>
  <si>
    <t xml:space="preserve">A subsidiary company initiated legal action against an insurance company for a claim of damages amounting to RM788,000. </t>
  </si>
  <si>
    <t>Should the subsidiary company fail to recover this claim, full provision will be made.  The trial had been completed and the</t>
  </si>
  <si>
    <t>decision of the Court will be given on a date to be fixed later.</t>
  </si>
  <si>
    <t>Other than the above, there were no contingent liabilities other than those arising in the ordinary course of business of the Group</t>
  </si>
  <si>
    <r>
      <t xml:space="preserve">as at </t>
    </r>
    <r>
      <rPr>
        <sz val="10"/>
        <color indexed="10"/>
        <rFont val="Arial"/>
        <family val="2"/>
      </rPr>
      <t>23 August 2002</t>
    </r>
    <r>
      <rPr>
        <sz val="10"/>
        <rFont val="Arial"/>
        <family val="2"/>
      </rPr>
      <t>, the latest practicable date which shall not be earlier than 7 days from the date of issue of this quarterly  report.</t>
    </r>
  </si>
  <si>
    <t>quarterly report.</t>
  </si>
  <si>
    <r>
      <t xml:space="preserve">statements for the said period as at </t>
    </r>
    <r>
      <rPr>
        <sz val="10"/>
        <color indexed="10"/>
        <rFont val="Arial"/>
        <family val="2"/>
      </rPr>
      <t>23 August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2002</t>
    </r>
    <r>
      <rPr>
        <sz val="10"/>
        <rFont val="Arial"/>
        <family val="2"/>
      </rPr>
      <t xml:space="preserve">, made up to a date not earlier than 7 days from the date of issue of this </t>
    </r>
  </si>
  <si>
    <t>be earlier than 7 days from the date of issue of this quarterly report.</t>
  </si>
  <si>
    <r>
      <t xml:space="preserve">There were no corporate proposals announced but not completed as at </t>
    </r>
    <r>
      <rPr>
        <sz val="10"/>
        <color indexed="10"/>
        <rFont val="Arial"/>
        <family val="2"/>
      </rPr>
      <t>23 August 2002</t>
    </r>
    <r>
      <rPr>
        <sz val="10"/>
        <rFont val="Arial"/>
        <family val="2"/>
      </rPr>
      <t>, the latest  practicable date which shall not</t>
    </r>
  </si>
  <si>
    <t>(a) Bank guarantee issued to trade customers</t>
  </si>
  <si>
    <t>- Trust receipts and bills payable</t>
  </si>
  <si>
    <t>- Term loans</t>
  </si>
  <si>
    <t xml:space="preserve">The Group was not involved in any issuance and repayment of debt and equity securities, share buy backs, share cancellations, </t>
  </si>
  <si>
    <t>shares held as treasury shares and resale for the current quarter and financial year-to-date.</t>
  </si>
  <si>
    <t xml:space="preserve">A third party initiated legal action claiming damages amounting to RM838,000 against a subsidiary company arising from </t>
  </si>
  <si>
    <t xml:space="preserve">A third party has claimed for an alleged non-payment of goods delivered amounting to USD606,000 (approximately </t>
  </si>
  <si>
    <t xml:space="preserve">A third party initiated legal action claiming damages amounting to RM23,074,000 or alternatively USD2,000,000 </t>
  </si>
  <si>
    <t>The Directors, based on the legal opinion received, are of the view that the Company and the respective subsidiary companies</t>
  </si>
  <si>
    <t xml:space="preserve"> earlier than 7 days from the date of issue of this quarterly report.</t>
  </si>
  <si>
    <t xml:space="preserve">There were no material subsequent events to the end of the period reported on that have not been reflected in the financial </t>
  </si>
  <si>
    <t>Merger Relief - SLAM w/off</t>
  </si>
  <si>
    <t>Telecommunication equipment</t>
  </si>
  <si>
    <t>As At</t>
  </si>
  <si>
    <t>Prov for dimunition of investment</t>
  </si>
  <si>
    <t>To date</t>
  </si>
  <si>
    <t>Current</t>
  </si>
  <si>
    <t>Preliminary expenses written off</t>
  </si>
  <si>
    <t>There were no exceptional items for the current quarter and financial year-to-date.</t>
  </si>
  <si>
    <t>interest</t>
  </si>
  <si>
    <t>Amortisation of goodwill</t>
  </si>
  <si>
    <t>Inter co balances w/off</t>
  </si>
  <si>
    <t>Quit rent &amp; assess,emt</t>
  </si>
  <si>
    <t>Melaka land term loan</t>
  </si>
  <si>
    <t>WONG MAY FUN</t>
  </si>
  <si>
    <t>There were no dealings in quoted securities for the current quarter and financial year-to-date.</t>
  </si>
  <si>
    <t>The Group's contingent liabilities as at the end of the reporting period are as follows:</t>
  </si>
  <si>
    <t>Derived</t>
  </si>
  <si>
    <t>from</t>
  </si>
  <si>
    <t>other</t>
  </si>
  <si>
    <t>external</t>
  </si>
  <si>
    <t>segments</t>
  </si>
  <si>
    <t>customers</t>
  </si>
  <si>
    <t>Investment holding and others</t>
  </si>
  <si>
    <t>Net interest</t>
  </si>
  <si>
    <t>The Directors do not recommend any interim dividend for the period under review.</t>
  </si>
  <si>
    <t xml:space="preserve">(b) </t>
  </si>
  <si>
    <t xml:space="preserve">(c) </t>
  </si>
  <si>
    <t>- Bank overdrafts</t>
  </si>
  <si>
    <t>- Revolving Al-Bai Bithaman-Ajil</t>
  </si>
  <si>
    <t>and services</t>
  </si>
  <si>
    <t>(i)</t>
  </si>
  <si>
    <t>At cost</t>
  </si>
  <si>
    <t xml:space="preserve">(ii)  </t>
  </si>
  <si>
    <t>At book value</t>
  </si>
  <si>
    <t xml:space="preserve">(iii) </t>
  </si>
  <si>
    <t>At market value</t>
  </si>
  <si>
    <t>Information technology</t>
  </si>
  <si>
    <t>Pre-acquisition profit/(loss)</t>
  </si>
  <si>
    <t>98.473 million shares) (sen)</t>
  </si>
  <si>
    <t xml:space="preserve">shares in issue during the period to date of 98.473 million </t>
  </si>
  <si>
    <t>There were no changes in the composition of the Group for the current quarter and financial year-to-date.</t>
  </si>
  <si>
    <t>-Share premium</t>
  </si>
  <si>
    <t>Minority interests</t>
  </si>
  <si>
    <t>Long term borrowings</t>
  </si>
  <si>
    <t>(Incorporated in Malaysia)</t>
  </si>
  <si>
    <t>(a)</t>
  </si>
  <si>
    <t>(b)</t>
  </si>
  <si>
    <t>(c)</t>
  </si>
  <si>
    <t>(d)</t>
  </si>
  <si>
    <t>(g)</t>
  </si>
  <si>
    <t>Exceptional item</t>
  </si>
  <si>
    <t>Company Secretary</t>
  </si>
  <si>
    <t>Bad debts</t>
  </si>
  <si>
    <t>CONSOLIDATED INCOME STATEMENT</t>
  </si>
  <si>
    <t>CONSOLIDATED BALANCE SHEET</t>
  </si>
  <si>
    <t>Accounting policies</t>
  </si>
  <si>
    <t>Profit on sale of investments and properties</t>
  </si>
  <si>
    <t>Purchase and sale of quoted securities</t>
  </si>
  <si>
    <t>Changes in the composition of the Group</t>
  </si>
  <si>
    <t>Off balance sheet financial instruments</t>
  </si>
  <si>
    <t>Variance on profit forecast/profit guarantee</t>
  </si>
  <si>
    <t>Issuance and repayment of debt and equity securities</t>
  </si>
  <si>
    <t>As at</t>
  </si>
  <si>
    <t>Preceding</t>
  </si>
  <si>
    <t>after income</t>
  </si>
  <si>
    <t>tax before</t>
  </si>
  <si>
    <t>minority</t>
  </si>
  <si>
    <t>Dividend Income</t>
  </si>
  <si>
    <t>Net profit after  taxation</t>
  </si>
  <si>
    <t>Net profit for the year</t>
  </si>
  <si>
    <t>Quarterly report</t>
  </si>
  <si>
    <t>Individual Quarter</t>
  </si>
  <si>
    <t>Corresponding</t>
  </si>
  <si>
    <t>amortisation, exceptional items, income tax, minority</t>
  </si>
  <si>
    <t>interests and extraordinary items</t>
  </si>
  <si>
    <t>Loss before income tax, minority interests and</t>
  </si>
  <si>
    <t>Income tax</t>
  </si>
  <si>
    <t>of the company</t>
  </si>
  <si>
    <t>(m)</t>
  </si>
  <si>
    <t>Net loss attributable to members of the company</t>
  </si>
  <si>
    <t>Year End</t>
  </si>
  <si>
    <t>Property, plant and equipment</t>
  </si>
  <si>
    <t>There were no extraordinary items for the current quarter and financial year-to-date.</t>
  </si>
  <si>
    <t>There were no sale of investments and/or properties for the current quarter and financial year-to-date.</t>
  </si>
  <si>
    <t>Group borrowings and debt securities</t>
  </si>
  <si>
    <t>The Group's borrowings as at the end of the reporting period are as follows:</t>
  </si>
  <si>
    <t>Segmental reporting</t>
  </si>
  <si>
    <t>The segmental reporting for the current financial year-to-date is as follows:</t>
  </si>
  <si>
    <t>By industry segment</t>
  </si>
  <si>
    <t>Review of performance</t>
  </si>
  <si>
    <t>Subsequent events</t>
  </si>
  <si>
    <t>Cumulative Quarter</t>
  </si>
  <si>
    <t>Comparison with preceding quarter's results</t>
  </si>
  <si>
    <t>As at 1 January 2002</t>
  </si>
  <si>
    <t>This note is not applicable.</t>
  </si>
  <si>
    <t>MF</t>
  </si>
  <si>
    <t>LA</t>
  </si>
  <si>
    <t>Associated company</t>
  </si>
  <si>
    <t>Adjustment to retained earnings</t>
  </si>
  <si>
    <t>Currency</t>
  </si>
  <si>
    <t>HK Dollar</t>
  </si>
  <si>
    <t>Austalian Dollar</t>
  </si>
  <si>
    <t>Retained profit c/f</t>
  </si>
  <si>
    <t>Foreign Subsidiaries as ar 31 December 1999</t>
  </si>
  <si>
    <t>AUD1=</t>
  </si>
  <si>
    <t>HKD1=</t>
  </si>
  <si>
    <t>@31/3/2000</t>
  </si>
  <si>
    <t>Acquired</t>
  </si>
  <si>
    <t>Prevailing ex-rate to 1 foreign currency</t>
  </si>
  <si>
    <t>Amount owing by/(to) immediate holding co</t>
  </si>
  <si>
    <t>Gain/(loss) on unquoted share</t>
  </si>
  <si>
    <t>(260002-W)</t>
  </si>
  <si>
    <t>The figures have not been audited.</t>
  </si>
  <si>
    <t>Lityan Group Of Companies</t>
  </si>
  <si>
    <t>LITYAN HOLDINGS BERHAD</t>
  </si>
  <si>
    <t>Trade debtors</t>
  </si>
  <si>
    <t>RM'000</t>
  </si>
  <si>
    <t>Share capital</t>
  </si>
  <si>
    <t>SHARE CAPITAL</t>
  </si>
  <si>
    <t>Minority interest</t>
  </si>
  <si>
    <t>Cumulative</t>
  </si>
  <si>
    <t>Retained profit b/f</t>
  </si>
  <si>
    <t xml:space="preserve">Other income </t>
  </si>
  <si>
    <t>Total</t>
  </si>
  <si>
    <t>Sales</t>
  </si>
  <si>
    <t>Period</t>
  </si>
  <si>
    <t>Months</t>
  </si>
  <si>
    <t>Financial</t>
  </si>
  <si>
    <t>Gross profit</t>
  </si>
  <si>
    <t>Other income</t>
  </si>
  <si>
    <t>Taxation</t>
  </si>
  <si>
    <t>Dividend</t>
  </si>
  <si>
    <t>Net current assets</t>
  </si>
  <si>
    <t>Deferred taxation</t>
  </si>
  <si>
    <t>Goodwill on consolidation</t>
  </si>
  <si>
    <t>Year</t>
  </si>
  <si>
    <t>Profit/(loss)</t>
  </si>
  <si>
    <t>Loss per share based on 2(m) above and after deducting</t>
  </si>
  <si>
    <t>any provision for preference dividends, if any :-</t>
  </si>
  <si>
    <t>Basic (based on  weighted average number of ordinary</t>
  </si>
  <si>
    <t>shares) (sen)</t>
  </si>
  <si>
    <t>Fully diluted (based on weighted average number of</t>
  </si>
  <si>
    <t>ASSOCIATED COMPANIES</t>
  </si>
  <si>
    <t>Fixed deposits/REPO</t>
  </si>
  <si>
    <t>Amount owing by/(to) private group co</t>
  </si>
  <si>
    <t>Amount owing to private group companies</t>
  </si>
  <si>
    <t>Amount owing to immediate holding co</t>
  </si>
  <si>
    <t>Short term loan interest - SLAM RHB</t>
  </si>
  <si>
    <t>employed</t>
  </si>
  <si>
    <t>The accounting policies and methods of computation applied for the quarterly financial statements are consistent with those applied</t>
  </si>
  <si>
    <t>Secured (denominated in Ringgit Malaysia)</t>
  </si>
  <si>
    <t>Secured (denominated in US Dollar)</t>
  </si>
  <si>
    <t>Unsecured (denominated in Ringgit Malaysia)</t>
  </si>
  <si>
    <t>By geographical segment</t>
  </si>
  <si>
    <t>Malaysia</t>
  </si>
  <si>
    <t>Philippines</t>
  </si>
  <si>
    <t>Prospects</t>
  </si>
  <si>
    <t>Quarter</t>
  </si>
  <si>
    <t>Less: Cost of sales</t>
  </si>
  <si>
    <t>Add: Other income</t>
  </si>
  <si>
    <t>Bank interest received</t>
  </si>
  <si>
    <t>Trade interest received</t>
  </si>
  <si>
    <t>Exchange gain</t>
  </si>
  <si>
    <t>Rental income</t>
  </si>
  <si>
    <t>Late payment interest received</t>
  </si>
  <si>
    <t>Gain/loss on disposal of fixed assets</t>
  </si>
  <si>
    <t>Total other income</t>
  </si>
  <si>
    <t>Total Income</t>
  </si>
  <si>
    <t>Less: Expenses</t>
  </si>
  <si>
    <t>Salaries &amp; Related Expenses</t>
  </si>
  <si>
    <t>Salaries &amp; wages</t>
  </si>
  <si>
    <t>Bonus</t>
  </si>
  <si>
    <t>Commission</t>
  </si>
  <si>
    <t>EPF &amp; Socso</t>
  </si>
  <si>
    <t>Transport &amp; other allowances</t>
  </si>
  <si>
    <t>Service Benefit &amp; work permit</t>
  </si>
  <si>
    <t>Staff training &amp; education</t>
  </si>
  <si>
    <t>Staff medical &amp; welfare</t>
  </si>
  <si>
    <t>Subcription</t>
  </si>
  <si>
    <t>Staff recruitment</t>
  </si>
  <si>
    <t>Total salaries &amp; related exp</t>
  </si>
  <si>
    <t>Marketing Expenses</t>
  </si>
  <si>
    <t>Travelling</t>
  </si>
  <si>
    <t>Entertainment</t>
  </si>
  <si>
    <t>Other marketing exp-advertisement</t>
  </si>
  <si>
    <t>Total marketing expenses</t>
  </si>
  <si>
    <t>Net loss from ordinary activities attributable to members</t>
  </si>
  <si>
    <t>Establishment Expenses</t>
  </si>
  <si>
    <t>Rental</t>
  </si>
  <si>
    <t>Telephone &amp; fax</t>
  </si>
  <si>
    <t>Office maintenance-equip&amp;prem</t>
  </si>
  <si>
    <t>Water &amp; electricity</t>
  </si>
  <si>
    <t>Depreciation</t>
  </si>
  <si>
    <t>Total establishment expenses</t>
  </si>
  <si>
    <t>Administration Expenses</t>
  </si>
  <si>
    <t>Accounting fees</t>
  </si>
  <si>
    <t>Audit fees</t>
  </si>
  <si>
    <t>Directors' fees</t>
  </si>
  <si>
    <t>Donation</t>
  </si>
  <si>
    <t>Insurance</t>
  </si>
  <si>
    <t>Legal &amp; professional</t>
  </si>
  <si>
    <t>Management fees</t>
  </si>
  <si>
    <t>Newspaper &amp; periodicals</t>
  </si>
  <si>
    <t>Photocopying</t>
  </si>
  <si>
    <t>Postage &amp; courier</t>
  </si>
  <si>
    <t>Secretarial fees</t>
  </si>
  <si>
    <t>Small asets charged out</t>
  </si>
  <si>
    <t>Stamping &amp; filing fees</t>
  </si>
  <si>
    <t>Stationery</t>
  </si>
  <si>
    <t>Taxation services</t>
  </si>
  <si>
    <t>Upkeep of motor vehicle</t>
  </si>
  <si>
    <t>License fees</t>
  </si>
  <si>
    <t>Casual wages &amp; transport charges</t>
  </si>
  <si>
    <t>Carriage outwards</t>
  </si>
  <si>
    <t>Miscellaneous</t>
  </si>
  <si>
    <t>Head office expenses</t>
  </si>
  <si>
    <t>Total administration expenses</t>
  </si>
  <si>
    <t>Financing Expenses</t>
  </si>
  <si>
    <t>Overdraft</t>
  </si>
  <si>
    <t>Trust receipts/bankers' acceptance</t>
  </si>
  <si>
    <t>Hire purchase interest</t>
  </si>
  <si>
    <t>Late interest payment</t>
  </si>
  <si>
    <t>Exec car loan interest</t>
  </si>
  <si>
    <t>Trade interest</t>
  </si>
  <si>
    <t>Building interest</t>
  </si>
  <si>
    <t>Other-RC interest</t>
  </si>
  <si>
    <t>Finance interest</t>
  </si>
  <si>
    <t>Bank charges</t>
  </si>
  <si>
    <t>Exchange loss</t>
  </si>
  <si>
    <t>Total financing expenses</t>
  </si>
  <si>
    <t>Other Expenses</t>
  </si>
  <si>
    <t>Deferred expenses written off</t>
  </si>
  <si>
    <t>Stock written off</t>
  </si>
  <si>
    <t>Fixed assets write off</t>
  </si>
  <si>
    <t>Provision for obsolete stock</t>
  </si>
  <si>
    <t>Total other expenses</t>
  </si>
  <si>
    <t>Goodwill &amp; consol adj</t>
  </si>
  <si>
    <t>Total Expenses</t>
  </si>
  <si>
    <t>Net profit before taxation</t>
  </si>
  <si>
    <t>GP</t>
  </si>
  <si>
    <t>-Other receivables</t>
  </si>
  <si>
    <t>Road Tax</t>
  </si>
  <si>
    <t>Notes</t>
  </si>
  <si>
    <t>By Order of the Board</t>
  </si>
  <si>
    <t>Net tangible assets per share (RM)</t>
  </si>
  <si>
    <t>Assets</t>
  </si>
  <si>
    <t>FIXED ASSET</t>
  </si>
  <si>
    <t>SUBSIDIARY COMPANIES</t>
  </si>
  <si>
    <t>INVESTMENTS</t>
  </si>
  <si>
    <t>OTHER NON CURRENT ASSETS</t>
  </si>
  <si>
    <t>Pre-operating expenses</t>
  </si>
  <si>
    <t>Preliminary expenses</t>
  </si>
  <si>
    <t>Deferred expenditure-projects</t>
  </si>
  <si>
    <t>CURRENT ASSETS</t>
  </si>
  <si>
    <t>Stocks &amp; work-in-progress</t>
  </si>
  <si>
    <t>Trade advance</t>
  </si>
  <si>
    <t>Other debtors</t>
  </si>
  <si>
    <t>Amount owing by/(to) holding company</t>
  </si>
  <si>
    <t>Amount owing by/(to) subsidiary co</t>
  </si>
  <si>
    <t>Amount owing by/(to) related companies</t>
  </si>
  <si>
    <t>Amount owing by/(to) associated co</t>
  </si>
  <si>
    <t>Dividend receivable</t>
  </si>
  <si>
    <t>Cash &amp; bank balances</t>
  </si>
  <si>
    <t>Total current assets</t>
  </si>
  <si>
    <t>CURRENT LIABILITIES</t>
  </si>
  <si>
    <t>Overdrafts</t>
  </si>
  <si>
    <t>Revolving credit</t>
  </si>
  <si>
    <t>Trust receipts &amp; bills payable</t>
  </si>
  <si>
    <t>Trade creditors</t>
  </si>
  <si>
    <t>Amount owing to holding company</t>
  </si>
  <si>
    <t>Amount owing to subsidiary companies</t>
  </si>
  <si>
    <t>Revenue</t>
  </si>
  <si>
    <t>Amount owing to related companies</t>
  </si>
  <si>
    <t>Amount owing to associated companies</t>
  </si>
  <si>
    <t>Others creditors</t>
  </si>
  <si>
    <t>Hire purchase creditors</t>
  </si>
  <si>
    <t>Billings in advance</t>
  </si>
  <si>
    <t>Provision for taxation</t>
  </si>
  <si>
    <t>Term loan</t>
  </si>
  <si>
    <t>Proposed dividend, net</t>
  </si>
  <si>
    <t>-Inventories</t>
  </si>
  <si>
    <t>-Trade receivables</t>
  </si>
  <si>
    <t>-Trade payables</t>
  </si>
  <si>
    <t>-Other payables</t>
  </si>
  <si>
    <t>-Short term borrowings</t>
  </si>
  <si>
    <r>
      <t>(a</t>
    </r>
    <r>
      <rPr>
        <b/>
        <sz val="10"/>
        <rFont val="Arial"/>
        <family val="2"/>
      </rPr>
      <t>) Short term borrowings</t>
    </r>
  </si>
  <si>
    <r>
      <t>(b)</t>
    </r>
    <r>
      <rPr>
        <b/>
        <sz val="10"/>
        <rFont val="Arial"/>
        <family val="2"/>
      </rPr>
      <t xml:space="preserve"> Long term borrowings</t>
    </r>
  </si>
  <si>
    <t>Total current liabilities</t>
  </si>
  <si>
    <t>NON-CURRENT LIABILITIES</t>
  </si>
  <si>
    <t>Bank term loans</t>
  </si>
  <si>
    <t>Finance leases</t>
  </si>
  <si>
    <t>Long term creditors</t>
  </si>
  <si>
    <t>Preceding Year</t>
  </si>
  <si>
    <t>Total non-current liabilities</t>
  </si>
  <si>
    <t>Net assets</t>
  </si>
  <si>
    <t>SHARE PREMIUM</t>
  </si>
  <si>
    <t>UNAPPROPRIATED PROFIT</t>
  </si>
  <si>
    <t>REVENUE RESERVE</t>
  </si>
  <si>
    <t>Shareholders' funds</t>
  </si>
  <si>
    <t>MERGER RESERVE</t>
  </si>
  <si>
    <t>GOODWILL ON CONDOLIDATION</t>
  </si>
  <si>
    <t>Capital, reserve &amp; goodwill</t>
  </si>
  <si>
    <t>MINORITY INTEREST</t>
  </si>
  <si>
    <t>Capital employed</t>
  </si>
  <si>
    <t>To Date</t>
  </si>
  <si>
    <t>Investment income</t>
  </si>
  <si>
    <t>Depreciation and amortisation</t>
  </si>
  <si>
    <t>Exceptional items</t>
  </si>
  <si>
    <t xml:space="preserve">(e) </t>
  </si>
  <si>
    <t>extraordinary items</t>
  </si>
  <si>
    <t>(h)</t>
  </si>
  <si>
    <t>Seasonality and cyclicality of operations</t>
  </si>
  <si>
    <t>The Group's business operations were not significantly affected by any seasonal and cyclical factors.</t>
  </si>
  <si>
    <t>(i )</t>
  </si>
  <si>
    <t>(ii)</t>
  </si>
  <si>
    <t>Shah Alam</t>
  </si>
  <si>
    <t>Less minority interests</t>
  </si>
  <si>
    <t>(k)</t>
  </si>
  <si>
    <t>Extraordinary items</t>
  </si>
  <si>
    <t>(iii)</t>
  </si>
  <si>
    <t>Extraordinary items attributable to members of the</t>
  </si>
  <si>
    <t>company</t>
  </si>
  <si>
    <t>Current Year</t>
  </si>
  <si>
    <t>Other-28m term loan</t>
  </si>
  <si>
    <t>Reserves</t>
  </si>
  <si>
    <t>Current assets</t>
  </si>
  <si>
    <t>Current liabilities</t>
  </si>
  <si>
    <t>-Cash and bank balances</t>
  </si>
  <si>
    <t>for the most recent annual audited financial statements ended 31 December 2001.</t>
  </si>
  <si>
    <t>Status of corporate proposals</t>
  </si>
  <si>
    <t xml:space="preserve">- Short term loan </t>
  </si>
  <si>
    <t>Quarterly report on consolidated results for financial period  ended 30 June 2002.</t>
  </si>
  <si>
    <t>30 August 2002</t>
  </si>
  <si>
    <r>
      <t xml:space="preserve">There were no financial instruments with off balance sheet risk as at </t>
    </r>
    <r>
      <rPr>
        <sz val="10"/>
        <color indexed="10"/>
        <rFont val="Arial"/>
        <family val="2"/>
      </rPr>
      <t>23 August 2002</t>
    </r>
    <r>
      <rPr>
        <sz val="10"/>
        <rFont val="Arial"/>
        <family val="2"/>
      </rPr>
      <t xml:space="preserve">, the latest practicable date which shall not be </t>
    </r>
  </si>
  <si>
    <t>As at 30 June 2002</t>
  </si>
  <si>
    <t>Loss before finance costs, depreciation and</t>
  </si>
  <si>
    <t>Finance costs</t>
  </si>
  <si>
    <t>(e)</t>
  </si>
  <si>
    <t>Loss after income tax before deducting minority interests</t>
  </si>
  <si>
    <t>(j )</t>
  </si>
  <si>
    <t>(f )</t>
  </si>
  <si>
    <t>(l )</t>
  </si>
  <si>
    <t>ordinary shares in issue during the period to date of</t>
  </si>
  <si>
    <t>Period End</t>
  </si>
  <si>
    <t>Associates</t>
  </si>
  <si>
    <t>Investment</t>
  </si>
  <si>
    <t>-Deposits with licensed banks</t>
  </si>
  <si>
    <t>-Current tax liabilities</t>
  </si>
  <si>
    <t>Net current liabilities</t>
  </si>
  <si>
    <t>Shareholders' equity</t>
  </si>
  <si>
    <t>-Accumulated loss</t>
  </si>
  <si>
    <t>-Currency translation differences</t>
  </si>
  <si>
    <t>-Merger reserve</t>
  </si>
  <si>
    <t>Deferred tax liabilities</t>
  </si>
  <si>
    <t>Hire purchase payables</t>
  </si>
  <si>
    <t>Provision for service &amp; retirement benefits</t>
  </si>
  <si>
    <t>The Group's investment in quoted securities as at the end of the reporting period is as follows:</t>
  </si>
  <si>
    <t>Increase</t>
  </si>
  <si>
    <t>7 to 18 October 2002.</t>
  </si>
  <si>
    <t>(approximately RM7,600,000) against the Company arising from an alleged breach of condition precedent contained in a</t>
  </si>
  <si>
    <t>subscription and shareholders agreement.  The Company had submitted an application to the Court to strike out the case.</t>
  </si>
  <si>
    <r>
      <t xml:space="preserve">The decision of the Court on the Company's application for striking out will be given in due course </t>
    </r>
    <r>
      <rPr>
        <sz val="10"/>
        <color indexed="48"/>
        <rFont val="Arial"/>
        <family val="2"/>
      </rPr>
      <t>and the hearing date</t>
    </r>
  </si>
  <si>
    <r>
      <t xml:space="preserve">Contingent liabilities </t>
    </r>
    <r>
      <rPr>
        <b/>
        <u val="single"/>
        <sz val="10"/>
        <color indexed="48"/>
        <rFont val="Arial"/>
        <family val="2"/>
      </rPr>
      <t>and material litigations</t>
    </r>
  </si>
  <si>
    <r>
      <t xml:space="preserve">have a reasonably good defence on the above claims (b) to </t>
    </r>
    <r>
      <rPr>
        <sz val="10"/>
        <color indexed="48"/>
        <rFont val="Arial"/>
        <family val="2"/>
      </rPr>
      <t>(f)</t>
    </r>
    <r>
      <rPr>
        <sz val="10"/>
        <rFont val="Arial"/>
        <family val="2"/>
      </rPr>
      <t xml:space="preserve"> and that no material losses are expected to arise.</t>
    </r>
  </si>
  <si>
    <t>RM2,303,000) against a subsidiary company and the Company. The dispute had been referred for arbitration in</t>
  </si>
  <si>
    <t>The Company has filed a claim against two third parties for the amount of RM29,142,649 arising from the breach of</t>
  </si>
  <si>
    <t>the London Court of International Arbitration (LCIA) in United Kingdom. The case has been fixed for hearing from</t>
  </si>
  <si>
    <r>
      <t xml:space="preserve">Contingent liabilities </t>
    </r>
    <r>
      <rPr>
        <b/>
        <u val="single"/>
        <sz val="10"/>
        <color indexed="48"/>
        <rFont val="Arial"/>
        <family val="2"/>
      </rPr>
      <t>and material litigations (continued)</t>
    </r>
  </si>
  <si>
    <r>
      <t xml:space="preserve">written and/or oral contracts and breach of fiduciary duties based on representations made.  </t>
    </r>
    <r>
      <rPr>
        <sz val="10"/>
        <color indexed="50"/>
        <rFont val="Arial"/>
        <family val="2"/>
      </rPr>
      <t>The High Courts have allowed</t>
    </r>
  </si>
  <si>
    <t xml:space="preserve">the Company to enter judgement against the third parties on 23 July 2002.  The sealed judgement was extracted and is in </t>
  </si>
  <si>
    <t>the process of being served.  The quantum of the claim that would be recovered is uncertain and dependent on inter-alia</t>
  </si>
  <si>
    <t>the winding up of the third parties, their respective financial position and the position of other creditors.</t>
  </si>
  <si>
    <t xml:space="preserve">There were no tax being provided for the current quarter and financial year-to-date due to the loss making position of the Group except for </t>
  </si>
  <si>
    <t xml:space="preserve">instalment payments of the estimated tax for YA 2002.  Tax credit for the financial year-to-date is in respect of overprovision made </t>
  </si>
  <si>
    <t>in previous financial year.</t>
  </si>
  <si>
    <t>for pre-trial case management relating to the suit against the Company has been fixed on 22 October 2002.</t>
  </si>
  <si>
    <t>rationalization programs.</t>
  </si>
  <si>
    <t>amortization charges.</t>
  </si>
  <si>
    <t>During the period, the Group has secured orders worth more than RM60 million.</t>
  </si>
</sst>
</file>

<file path=xl/styles.xml><?xml version="1.0" encoding="utf-8"?>
<styleSheet xmlns="http://schemas.openxmlformats.org/spreadsheetml/2006/main">
  <numFmts count="20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#,##0.0_);[Red]\(#,##0.0\)"/>
    <numFmt numFmtId="169" formatCode="#,##0.000_);[Red]\(#,##0.000\)"/>
    <numFmt numFmtId="170" formatCode="#,##0.0000_);[Red]\(#,##0.0000\)"/>
    <numFmt numFmtId="171" formatCode="0.0%"/>
    <numFmt numFmtId="172" formatCode="0.00000"/>
    <numFmt numFmtId="173" formatCode="0.0000"/>
    <numFmt numFmtId="174" formatCode="0.000"/>
    <numFmt numFmtId="175" formatCode="_(* #,##0.0000_);_(* \(#,##0.0000\);_(* &quot;-&quot;??_);_(@_)"/>
    <numFmt numFmtId="176" formatCode="0.000%"/>
    <numFmt numFmtId="177" formatCode="0.0000%"/>
    <numFmt numFmtId="178" formatCode="#,##0.0_);\(#,##0.0\)"/>
    <numFmt numFmtId="179" formatCode="#,##0.000_);\(#,##0.000\)"/>
    <numFmt numFmtId="180" formatCode="#,##0.0000_);\(#,##0.0000\)"/>
    <numFmt numFmtId="181" formatCode="#,##0.00000_);\(#,##0.00000\)"/>
    <numFmt numFmtId="182" formatCode="mm/dd/yy"/>
    <numFmt numFmtId="183" formatCode="_(* #,##0.0_);_(* \(#,##0.0\);_(* &quot;-&quot;_);_(@_)"/>
    <numFmt numFmtId="184" formatCode="_(* #,##0.00_);_(* \(#,##0.00\);_(* &quot;-&quot;_);_(@_)"/>
    <numFmt numFmtId="185" formatCode="General_)"/>
    <numFmt numFmtId="186" formatCode="&quot;RM&quot;#,##0_);\(&quot;RM&quot;#,##0\)"/>
    <numFmt numFmtId="187" formatCode="&quot;RM&quot;#,##0_);[Red]\(&quot;RM&quot;#,##0\)"/>
    <numFmt numFmtId="188" formatCode="&quot;RM&quot;#,##0.00_);\(&quot;RM&quot;#,##0.00\)"/>
    <numFmt numFmtId="189" formatCode="&quot;RM&quot;#,##0.00_);[Red]\(&quot;RM&quot;#,##0.00\)"/>
    <numFmt numFmtId="190" formatCode="_(&quot;RM&quot;* #,##0_);_(&quot;RM&quot;* \(#,##0\);_(&quot;RM&quot;* &quot;-&quot;_);_(@_)"/>
    <numFmt numFmtId="191" formatCode="_(&quot;RM&quot;* #,##0.00_);_(&quot;RM&quot;* \(#,##0.00\);_(&quot;RM&quot;* &quot;-&quot;??_);_(@_)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;[Red]#,##0"/>
    <numFmt numFmtId="199" formatCode="#,##0.0000"/>
    <numFmt numFmtId="200" formatCode="0_);[Red]\(0\)"/>
    <numFmt numFmtId="201" formatCode="&quot;$&quot;#,##0.00"/>
    <numFmt numFmtId="202" formatCode="0.0_);[Red]\(0.0\)"/>
    <numFmt numFmtId="203" formatCode="0.00_);[Red]\(0.00\)"/>
    <numFmt numFmtId="204" formatCode="&quot;RM&quot;\ #,##0_);\(&quot;RM&quot;\ #,##0\)"/>
    <numFmt numFmtId="205" formatCode="&quot;RM&quot;\ #,##0_);[Red]\(&quot;RM&quot;\ #,##0\)"/>
    <numFmt numFmtId="206" formatCode="&quot;RM&quot;\ #,##0.00_);\(&quot;RM&quot;\ #,##0.00\)"/>
    <numFmt numFmtId="207" formatCode="&quot;RM&quot;\ #,##0.00_);[Red]\(&quot;RM&quot;\ #,##0.00\)"/>
    <numFmt numFmtId="208" formatCode="_(&quot;RM&quot;\ * #,##0_);_(&quot;RM&quot;\ * \(#,##0\);_(&quot;RM&quot;\ * &quot;-&quot;_);_(@_)"/>
    <numFmt numFmtId="209" formatCode="_(&quot;RM&quot;\ * #,##0.00_);_(&quot;RM&quot;\ * \(#,##0.00\);_(&quot;RM&quot;\ * &quot;-&quot;??_);_(@_)"/>
    <numFmt numFmtId="210" formatCode="dd\-mmm\-yy_)"/>
    <numFmt numFmtId="211" formatCode="0.00_)"/>
    <numFmt numFmtId="212" formatCode="0_)"/>
    <numFmt numFmtId="213" formatCode="0.000_)"/>
    <numFmt numFmtId="214" formatCode="&quot;RM&quot;#,##0.00_);\(#,##0.00\)"/>
    <numFmt numFmtId="215" formatCode="0.0000_)"/>
    <numFmt numFmtId="216" formatCode="yy"/>
    <numFmt numFmtId="217" formatCode=".0000"/>
    <numFmt numFmtId="218" formatCode="0.0_)"/>
    <numFmt numFmtId="219" formatCode="yy/mm/dd"/>
    <numFmt numFmtId="220" formatCode="yy/mm/dd\ h:mm"/>
    <numFmt numFmtId="221" formatCode="&quot;Fr.&quot;\ #,##0;&quot;Fr.&quot;\ \-#,##0"/>
    <numFmt numFmtId="222" formatCode="&quot;Fr.&quot;\ #,##0;[Red]&quot;Fr.&quot;\ \-#,##0"/>
    <numFmt numFmtId="223" formatCode="&quot;Fr.&quot;\ #,##0.00;&quot;Fr.&quot;\ \-#,##0.00"/>
    <numFmt numFmtId="224" formatCode="&quot;Fr.&quot;\ #,##0.00;[Red]&quot;Fr.&quot;\ \-#,##0.00"/>
    <numFmt numFmtId="225" formatCode="hh\:mm\ AM/PM_)"/>
    <numFmt numFmtId="226" formatCode="&quot;ß&quot;#,##0_);\(&quot;ß&quot;#,##0\)"/>
    <numFmt numFmtId="227" formatCode="&quot;ß&quot;#,##0_);[Red]\(&quot;ß&quot;#,##0\)"/>
    <numFmt numFmtId="228" formatCode="&quot;ß&quot;#,##0.00_);\(&quot;ß&quot;#,##0.00\)"/>
    <numFmt numFmtId="229" formatCode="&quot;ß&quot;#,##0.00_);[Red]\(&quot;ß&quot;#,##0.00\)"/>
    <numFmt numFmtId="230" formatCode="_(&quot;ß&quot;* #,##0_);_(&quot;ß&quot;* \(#,##0\);_(&quot;ß&quot;* &quot;-&quot;_);_(@_)"/>
    <numFmt numFmtId="231" formatCode="_(&quot;ß&quot;* #,##0.00_);_(&quot;ß&quot;* \(#,##0.00\);_(&quot;ß&quot;* &quot;-&quot;??_);_(@_)"/>
    <numFmt numFmtId="232" formatCode="\t0"/>
    <numFmt numFmtId="233" formatCode="\t0.00"/>
    <numFmt numFmtId="234" formatCode="\t#,##0"/>
    <numFmt numFmtId="235" formatCode="\t#,##0.00"/>
    <numFmt numFmtId="236" formatCode="\t#,##0_);\(\t#,##0\)"/>
    <numFmt numFmtId="237" formatCode="_(&quot;ß&quot;* \t#,##0_);_(&quot;ß&quot;* \(\t#,##0\);_(&quot;ß&quot;* &quot;-&quot;_);_(@_)"/>
    <numFmt numFmtId="238" formatCode="d\ \´\´\´\´\ &quot;¾.È.&quot;\ \b\b\b\b"/>
    <numFmt numFmtId="239" formatCode="\Ç\ \´\´\´\´\ &quot;¤.È.&quot;\ \¤\¤\¤\¤"/>
    <numFmt numFmtId="240" formatCode="&quot;ÇÑ¹·Õè&quot;\ \Ç\ \´\´\´\´\ \»\»\»\»"/>
    <numFmt numFmtId="241" formatCode="d\ \´\´\´\ \b\b"/>
    <numFmt numFmtId="242" formatCode="\Ç\ \´\´\´\ \»\»"/>
    <numFmt numFmtId="243" formatCode="\ª\:\¹\¹\:\·\·"/>
    <numFmt numFmtId="244" formatCode="\ª\ª\:\¹\¹\:\·\·"/>
    <numFmt numFmtId="245" formatCode="\ª\.\¹\¹\ &quot;¹.&quot;"/>
    <numFmt numFmtId="246" formatCode="\t0%"/>
    <numFmt numFmtId="247" formatCode="\t0.00%"/>
    <numFmt numFmtId="248" formatCode="\t#\ ?/?"/>
    <numFmt numFmtId="249" formatCode="\t#\ ??/??"/>
    <numFmt numFmtId="250" formatCode="\t0.00E+00"/>
    <numFmt numFmtId="251" formatCode="&quot;ß&quot;\t#,##0_);\(&quot;ß&quot;\t#,##0\)"/>
    <numFmt numFmtId="252" formatCode="_(\ß* \t#,##0_);_(\ß* \(\t#,##0\);_(\ß* &quot;-&quot;_);_(@_)"/>
    <numFmt numFmtId="253" formatCode="\ß\t#,##0_);\(\ß\t#,##0\)"/>
    <numFmt numFmtId="254" formatCode="#,##0.0"/>
    <numFmt numFmtId="255" formatCode="\t#\,\t#\t#0"/>
    <numFmt numFmtId="256" formatCode="\t#\,\t#\t#0.00"/>
    <numFmt numFmtId="257" formatCode="\t#\,\t#\t#0_);\(\t#\,\t#\t#0\)"/>
    <numFmt numFmtId="258" formatCode="\t#\,\t#\t#0.00_);\(\t#\,\t#\t#0.00\)"/>
    <numFmt numFmtId="259" formatCode="&quot;ß&quot;\t#\,\t#\t#0_);\(&quot;ß&quot;\t#\,\t#\t#0\)"/>
    <numFmt numFmtId="260" formatCode="&quot;ß&quot;\t#\,\t#\t#0.00_);\(&quot;ß&quot;\t#\,\t#\t#0.00\)"/>
    <numFmt numFmtId="261" formatCode="\t#\ \t0/\t0"/>
    <numFmt numFmtId="262" formatCode="\t#\ \t0\t0/\t0\t0"/>
    <numFmt numFmtId="263" formatCode="d\ \´\´\´\´\ \b\b\b\b"/>
    <numFmt numFmtId="264" formatCode="\Ç\ \´\´\´\´\ \»\»\»\»"/>
    <numFmt numFmtId="265" formatCode="\ª\:\¹\¹"/>
    <numFmt numFmtId="266" formatCode="\ª\:\¹\¹\:ss"/>
    <numFmt numFmtId="267" formatCode="\´\´/\Ç\Ç/\»\»\ \ª\:\¹\¹"/>
    <numFmt numFmtId="268" formatCode="&quot;ß&quot;#,##0;\-&quot;ß&quot;#,##0"/>
    <numFmt numFmtId="269" formatCode="&quot;ß&quot;#,##0;[Red]\-&quot;ß&quot;#,##0"/>
    <numFmt numFmtId="270" formatCode="&quot;ß&quot;#,##0.00;\-&quot;ß&quot;#,##0.00"/>
    <numFmt numFmtId="271" formatCode="&quot;ß&quot;#,##0.00;[Red]\-&quot;ß&quot;#,##0.00"/>
    <numFmt numFmtId="272" formatCode="_-&quot;ß&quot;* #,##0_-;\-&quot;ß&quot;* #,##0_-;_-&quot;ß&quot;* &quot;-&quot;_-;_-@_-"/>
    <numFmt numFmtId="273" formatCode="_-&quot;ß&quot;* #,##0.00_-;\-&quot;ß&quot;* #,##0.00_-;_-&quot;ß&quot;* &quot;-&quot;??_-;_-@_-"/>
    <numFmt numFmtId="274" formatCode="\t#,##0.00_);\(\t#,##0.00\)"/>
    <numFmt numFmtId="275" formatCode="&quot;ß&quot;\t#,##0.00_);\(&quot;ß&quot;\t#,##0.00\)"/>
    <numFmt numFmtId="276" formatCode="\t#,##0_);[Red]\(\t#,##0\)"/>
    <numFmt numFmtId="277" formatCode="&quot;ß&quot;\t#,##0_);[Red]\(&quot;ß&quot;\t#,##0\)"/>
    <numFmt numFmtId="278" formatCode="\ß\t#,##0_);[Red]\(\ß\t#,##0\)"/>
    <numFmt numFmtId="279" formatCode="#,##0\ &quot;FB&quot;;\-#,##0\ &quot;FB&quot;"/>
    <numFmt numFmtId="280" formatCode="#,##0\ &quot;FB&quot;;[Red]\-#,##0\ &quot;FB&quot;"/>
    <numFmt numFmtId="281" formatCode="#,##0.00\ &quot;FB&quot;;\-#,##0.00\ &quot;FB&quot;"/>
    <numFmt numFmtId="282" formatCode="#,##0.00\ &quot;FB&quot;;[Red]\-#,##0.00\ &quot;FB&quot;"/>
    <numFmt numFmtId="283" formatCode="_-* #,##0\ &quot;FB&quot;_-;\-* #,##0\ &quot;FB&quot;_-;_-* &quot;-&quot;\ &quot;FB&quot;_-;_-@_-"/>
    <numFmt numFmtId="284" formatCode="_-* #,##0\ _F_B_-;\-* #,##0\ _F_B_-;_-* &quot;-&quot;\ _F_B_-;_-@_-"/>
    <numFmt numFmtId="285" formatCode="_-* #,##0.00\ &quot;FB&quot;_-;\-* #,##0.00\ &quot;FB&quot;_-;_-* &quot;-&quot;??\ &quot;FB&quot;_-;_-@_-"/>
    <numFmt numFmtId="286" formatCode="_-* #,##0.00\ _F_B_-;\-* #,##0.00\ _F_B_-;_-* &quot;-&quot;??\ _F_B_-;_-@_-"/>
    <numFmt numFmtId="287" formatCode=";;;"/>
    <numFmt numFmtId="288" formatCode="#,##0.000"/>
    <numFmt numFmtId="289" formatCode="_(* #,##0.00000_);_(* \(#,##0.00000\);_(* &quot;-&quot;??_);_(@_)"/>
    <numFmt numFmtId="290" formatCode="_(* #,##0.000000_);_(* \(#,##0.000000\);_(* &quot;-&quot;??_);_(@_)"/>
    <numFmt numFmtId="291" formatCode="&quot;S$&quot;#,##0;\-&quot;S$&quot;#,##0"/>
    <numFmt numFmtId="292" formatCode="&quot;S$&quot;#,##0;[Red]\-&quot;S$&quot;#,##0"/>
    <numFmt numFmtId="293" formatCode="&quot;S$&quot;#,##0.00;\-&quot;S$&quot;#,##0.00"/>
    <numFmt numFmtId="294" formatCode="&quot;S$&quot;#,##0.00;[Red]\-&quot;S$&quot;#,##0.00"/>
    <numFmt numFmtId="295" formatCode="_-&quot;S$&quot;* #,##0_-;\-&quot;S$&quot;* #,##0_-;_-&quot;S$&quot;* &quot;-&quot;_-;_-@_-"/>
    <numFmt numFmtId="296" formatCode="_-&quot;S$&quot;* #,##0.00_-;\-&quot;S$&quot;* #,##0.00_-;_-&quot;S$&quot;* &quot;-&quot;??_-;_-@_-"/>
    <numFmt numFmtId="297" formatCode="#,##0\ &quot;F&quot;;\-#,##0\ &quot;F&quot;"/>
    <numFmt numFmtId="298" formatCode="#,##0\ &quot;F&quot;;[Red]\-#,##0\ &quot;F&quot;"/>
    <numFmt numFmtId="299" formatCode="#,##0.00\ &quot;F&quot;;\-#,##0.00\ &quot;F&quot;"/>
    <numFmt numFmtId="300" formatCode="#,##0.00\ &quot;F&quot;;[Red]\-#,##0.00\ &quot;F&quot;"/>
    <numFmt numFmtId="301" formatCode="0.00000_)"/>
    <numFmt numFmtId="302" formatCode="_-* #,##0\ &quot;F&quot;_-;\-* #,##0\ &quot;F&quot;_-;_-* &quot;-&quot;\ &quot;F&quot;_-;_-@_-"/>
    <numFmt numFmtId="303" formatCode="_-* #,##0\ _F_-;\-* #,##0\ _F_-;_-* &quot;-&quot;\ _F_-;_-@_-"/>
    <numFmt numFmtId="304" formatCode="_-* #,##0.00\ &quot;F&quot;_-;\-* #,##0.00\ &quot;F&quot;_-;_-* &quot;-&quot;??\ &quot;F&quot;_-;_-@_-"/>
    <numFmt numFmtId="305" formatCode="_-* #,##0.00\ _F_-;\-* #,##0.00\ _F_-;_-* &quot;-&quot;??\ _F_-;_-@_-"/>
    <numFmt numFmtId="306" formatCode="#,##0.00000"/>
    <numFmt numFmtId="307" formatCode="m/d"/>
    <numFmt numFmtId="308" formatCode="0.000000"/>
    <numFmt numFmtId="309" formatCode="0.0000000"/>
    <numFmt numFmtId="310" formatCode="#,##0&quot; F&quot;_);\(#,##0&quot; F&quot;\)"/>
    <numFmt numFmtId="311" formatCode="#,##0&quot; F&quot;_);[Red]\(#,##0&quot; F&quot;\)"/>
    <numFmt numFmtId="312" formatCode="#,##0.00&quot; F&quot;_);\(#,##0.00&quot; F&quot;\)"/>
    <numFmt numFmtId="313" formatCode="#,##0.00&quot; F&quot;_);[Red]\(#,##0.00&quot; F&quot;\)"/>
    <numFmt numFmtId="314" formatCode="#,##0&quot; $&quot;;\-#,##0&quot; $&quot;"/>
    <numFmt numFmtId="315" formatCode="#,##0&quot; $&quot;;[Red]\-#,##0&quot; $&quot;"/>
    <numFmt numFmtId="316" formatCode="#,##0.00&quot; $&quot;;\-#,##0.00&quot; $&quot;"/>
    <numFmt numFmtId="317" formatCode="#,##0.00&quot; $&quot;;[Red]\-#,##0.00&quot; $&quot;"/>
    <numFmt numFmtId="318" formatCode="d\.m\.yy"/>
    <numFmt numFmtId="319" formatCode="d\.mmm\.yy"/>
    <numFmt numFmtId="320" formatCode="d\.mmm"/>
    <numFmt numFmtId="321" formatCode="mmm\.yy"/>
    <numFmt numFmtId="322" formatCode="d\.m\.yy\ h:mm"/>
    <numFmt numFmtId="323" formatCode="0&quot;  &quot;"/>
    <numFmt numFmtId="324" formatCode="0.00&quot;  &quot;"/>
    <numFmt numFmtId="325" formatCode="0.0&quot;  &quot;"/>
    <numFmt numFmtId="326" formatCode="0.000&quot;  &quot;"/>
    <numFmt numFmtId="327" formatCode="0.0000&quot;  &quot;"/>
    <numFmt numFmtId="328" formatCode="0.00000&quot;  &quot;"/>
    <numFmt numFmtId="329" formatCode="#,##0.00_);#,##0.00\)"/>
    <numFmt numFmtId="330" formatCode="#,##0.00\-\);\(#,##0.00\)"/>
    <numFmt numFmtId="331" formatCode="_-* #,##0.0_-;\-* #,##0.0_-;_-* &quot;-&quot;??_-;_-@_-"/>
    <numFmt numFmtId="332" formatCode="_-* #,##0_-;\-* #,##0_-;_-* &quot;-&quot;??_-;_-@_-"/>
    <numFmt numFmtId="333" formatCode="mmmm\ d\,\ yyyy"/>
    <numFmt numFmtId="334" formatCode="#,##0.00000000000_);\(#,##0.00000000000\)"/>
    <numFmt numFmtId="335" formatCode="#,##0.0000000000_);\(#,##0.0000000000\)"/>
    <numFmt numFmtId="336" formatCode="#,##0.000000000_);\(#,##0.000000000\)"/>
    <numFmt numFmtId="337" formatCode="#,##0.00000000_);\(#,##0.00000000\)"/>
    <numFmt numFmtId="338" formatCode="#,##0.0000000_);\(#,##0.0000000\)"/>
    <numFmt numFmtId="339" formatCode="#,##0.000000_);\(#,##0.000000\)"/>
    <numFmt numFmtId="340" formatCode="0.0_);\(0.0\)"/>
    <numFmt numFmtId="341" formatCode="#,##0.0000000000_);[Red]\(#,##0.0000000000\)"/>
    <numFmt numFmtId="342" formatCode="#,##0.000000000000_);\(#,##0.000000000000\)"/>
    <numFmt numFmtId="343" formatCode="#,##0.00000_);[Red]\(#,##0.00000\)"/>
    <numFmt numFmtId="344" formatCode="_(* #,##0.0000000_);_(* \(#,##0.0000000\);_(* &quot;-&quot;??_);_(@_)"/>
    <numFmt numFmtId="345" formatCode="_(* #,##0.00000000_);_(* \(#,##0.00000000\);_(* &quot;-&quot;??_);_(@_)"/>
    <numFmt numFmtId="346" formatCode="_(* #,##0.000000000_);_(* \(#,##0.000000000\);_(* &quot;-&quot;??_);_(@_)"/>
    <numFmt numFmtId="347" formatCode="_(* #,##0.0000000000_);_(* \(#,##0.0000000000\);_(* &quot;-&quot;??_);_(@_)"/>
    <numFmt numFmtId="348" formatCode="_(* #,##0.00000000000_);_(* \(#,##0.00000000000\);_(* &quot;-&quot;??_);_(@_)"/>
    <numFmt numFmtId="349" formatCode="_(* #,##0.000000000000_);_(* \(#,##0.000000000000\);_(* &quot;-&quot;??_);_(@_)"/>
    <numFmt numFmtId="350" formatCode="_(* #,##0.0000000000000_);_(* \(#,##0.0000000000000\);_(* &quot;-&quot;??_);_(@_)"/>
    <numFmt numFmtId="351" formatCode="_(* #,##0.00000000000000_);_(* \(#,##0.00000000000000\);_(* &quot;-&quot;??_);_(@_)"/>
    <numFmt numFmtId="352" formatCode="_(* #,##0.00000_);_(* \(#,##0.00000\);_(* &quot;-&quot;?????_);_(@_)"/>
    <numFmt numFmtId="353" formatCode="#,##0.000000000000000000_);[Red]\(#,##0.000000000000000000\)"/>
    <numFmt numFmtId="354" formatCode="#,##0.00000000000000000_);[Red]\(#,##0.00000000000000000\)"/>
    <numFmt numFmtId="355" formatCode="#,##0.0000000000000000_);[Red]\(#,##0.0000000000000000\)"/>
    <numFmt numFmtId="356" formatCode="#,##0.000000000000000_);[Red]\(#,##0.000000000000000\)"/>
    <numFmt numFmtId="357" formatCode="#,##0.00000000000000_);[Red]\(#,##0.00000000000000\)"/>
    <numFmt numFmtId="358" formatCode="#,##0.0000000000000_);[Red]\(#,##0.0000000000000\)"/>
    <numFmt numFmtId="359" formatCode="#,##0.000000000000_);[Red]\(#,##0.000000000000\)"/>
    <numFmt numFmtId="360" formatCode="#,##0.00000000000_);[Red]\(#,##0.00000000000\)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 val="single"/>
      <sz val="12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9"/>
      <name val="Arial"/>
      <family val="0"/>
    </font>
    <font>
      <sz val="10"/>
      <name val="Times New Roman"/>
      <family val="0"/>
    </font>
    <font>
      <sz val="10"/>
      <name val="MS Sans Serif"/>
      <family val="0"/>
    </font>
    <font>
      <sz val="10"/>
      <name val="Helv"/>
      <family val="0"/>
    </font>
    <font>
      <sz val="12"/>
      <name val="EucrosiaUPC"/>
      <family val="0"/>
    </font>
    <font>
      <sz val="12"/>
      <name val="Helv"/>
      <family val="0"/>
    </font>
    <font>
      <sz val="5"/>
      <name val="Helv"/>
      <family val="0"/>
    </font>
    <font>
      <sz val="6"/>
      <name val="Helv"/>
      <family val="0"/>
    </font>
    <font>
      <sz val="12"/>
      <name val="Times New Roman"/>
      <family val="0"/>
    </font>
    <font>
      <sz val="14"/>
      <name val="AngsanaUPC"/>
      <family val="0"/>
    </font>
    <font>
      <sz val="9"/>
      <name val="Arial Narrow"/>
      <family val="0"/>
    </font>
    <font>
      <sz val="14"/>
      <name val="CordiaUPC"/>
      <family val="0"/>
    </font>
    <font>
      <sz val="14"/>
      <name val="FreesiaUPC"/>
      <family val="0"/>
    </font>
    <font>
      <sz val="9"/>
      <name val="Arial MT"/>
      <family val="0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48"/>
      <name val="Arial"/>
      <family val="2"/>
    </font>
    <font>
      <b/>
      <u val="single"/>
      <sz val="10"/>
      <color indexed="48"/>
      <name val="Arial"/>
      <family val="2"/>
    </font>
    <font>
      <sz val="10"/>
      <color indexed="50"/>
      <name val="Arial"/>
      <family val="2"/>
    </font>
    <font>
      <sz val="10"/>
      <color indexed="61"/>
      <name val="Arial"/>
      <family val="2"/>
    </font>
    <font>
      <sz val="10"/>
      <name val="CG Times"/>
      <family val="1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6" fillId="0" borderId="0" applyFont="0" applyFill="0" applyBorder="0" applyAlignment="0" applyProtection="0"/>
    <xf numFmtId="30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03" fontId="0" fillId="0" borderId="0" applyFont="0" applyFill="0" applyBorder="0" applyAlignment="0" applyProtection="0"/>
    <xf numFmtId="303" fontId="15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Alignment="0" applyProtection="0"/>
    <xf numFmtId="40" fontId="16" fillId="0" borderId="0" applyFont="0" applyFill="0" applyBorder="0" applyAlignment="0" applyProtection="0"/>
    <xf numFmtId="305" fontId="0" fillId="0" borderId="0" applyFont="0" applyFill="0" applyBorder="0" applyAlignment="0" applyProtection="0"/>
    <xf numFmtId="305" fontId="15" fillId="0" borderId="0" applyFont="0" applyFill="0" applyBorder="0" applyAlignment="0" applyProtection="0"/>
    <xf numFmtId="4" fontId="17" fillId="0" borderId="0" applyFont="0" applyFill="0" applyBorder="0" applyAlignment="0" applyProtection="0"/>
    <xf numFmtId="40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6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269" fontId="18" fillId="0" borderId="0" applyFont="0" applyFill="0" applyBorder="0" applyAlignment="0" applyProtection="0"/>
    <xf numFmtId="272" fontId="15" fillId="0" borderId="0" applyFont="0" applyFill="0" applyBorder="0" applyAlignment="0" applyProtection="0"/>
    <xf numFmtId="196" fontId="0" fillId="0" borderId="0" applyFont="0" applyFill="0" applyBorder="0" applyAlignment="0" applyProtection="0"/>
    <xf numFmtId="30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02" fontId="0" fillId="0" borderId="0" applyFont="0" applyFill="0" applyBorder="0" applyAlignment="0" applyProtection="0"/>
    <xf numFmtId="302" fontId="15" fillId="0" borderId="0" applyFont="0" applyFill="0" applyBorder="0" applyAlignment="0" applyProtection="0"/>
    <xf numFmtId="4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6" fontId="16" fillId="0" borderId="0" applyFont="0" applyFill="0" applyBorder="0" applyAlignment="0" applyProtection="0"/>
    <xf numFmtId="190" fontId="0" fillId="0" borderId="0" applyFont="0" applyFill="0" applyBorder="0" applyAlignment="0" applyProtection="0"/>
    <xf numFmtId="8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16" fillId="0" borderId="0" applyFont="0" applyFill="0" applyBorder="0" applyAlignment="0" applyProtection="0"/>
    <xf numFmtId="8" fontId="16" fillId="0" borderId="0" applyFont="0" applyFill="0" applyBorder="0" applyAlignment="0" applyProtection="0"/>
    <xf numFmtId="271" fontId="18" fillId="0" borderId="0" applyFont="0" applyFill="0" applyBorder="0" applyAlignment="0" applyProtection="0"/>
    <xf numFmtId="273" fontId="15" fillId="0" borderId="0" applyFont="0" applyFill="0" applyBorder="0" applyAlignment="0" applyProtection="0"/>
    <xf numFmtId="2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304" fontId="15" fillId="0" borderId="0" applyFont="0" applyFill="0" applyBorder="0" applyAlignment="0" applyProtection="0"/>
    <xf numFmtId="317" fontId="17" fillId="0" borderId="0" applyFont="0" applyFill="0" applyBorder="0" applyAlignment="0" applyProtection="0"/>
    <xf numFmtId="191" fontId="0" fillId="0" borderId="0" applyFont="0" applyFill="0" applyBorder="0" applyAlignment="0" applyProtection="0"/>
    <xf numFmtId="8" fontId="16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39" fontId="20" fillId="0" borderId="0">
      <alignment/>
      <protection/>
    </xf>
    <xf numFmtId="39" fontId="21" fillId="0" borderId="0">
      <alignment/>
      <protection/>
    </xf>
    <xf numFmtId="39" fontId="21" fillId="0" borderId="0">
      <alignment/>
      <protection/>
    </xf>
    <xf numFmtId="213" fontId="21" fillId="0" borderId="0">
      <alignment/>
      <protection/>
    </xf>
    <xf numFmtId="39" fontId="21" fillId="0" borderId="0">
      <alignment/>
      <protection/>
    </xf>
    <xf numFmtId="39" fontId="2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211" fontId="19" fillId="0" borderId="0">
      <alignment/>
      <protection/>
    </xf>
    <xf numFmtId="211" fontId="19" fillId="0" borderId="0">
      <alignment/>
      <protection/>
    </xf>
    <xf numFmtId="0" fontId="37" fillId="0" borderId="0">
      <alignment/>
      <protection/>
    </xf>
    <xf numFmtId="185" fontId="19" fillId="0" borderId="0">
      <alignment/>
      <protection/>
    </xf>
    <xf numFmtId="0" fontId="16" fillId="0" borderId="0">
      <alignment/>
      <protection/>
    </xf>
    <xf numFmtId="211" fontId="19" fillId="0" borderId="0">
      <alignment/>
      <protection/>
    </xf>
    <xf numFmtId="185" fontId="19" fillId="0" borderId="0">
      <alignment/>
      <protection/>
    </xf>
    <xf numFmtId="185" fontId="19" fillId="0" borderId="0">
      <alignment/>
      <protection/>
    </xf>
    <xf numFmtId="185" fontId="19" fillId="0" borderId="0">
      <alignment/>
      <protection/>
    </xf>
    <xf numFmtId="185" fontId="19" fillId="0" borderId="0">
      <alignment/>
      <protection/>
    </xf>
    <xf numFmtId="185" fontId="19" fillId="0" borderId="0">
      <alignment/>
      <protection/>
    </xf>
    <xf numFmtId="211" fontId="21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185" fontId="19" fillId="0" borderId="0">
      <alignment/>
      <protection/>
    </xf>
    <xf numFmtId="37" fontId="19" fillId="0" borderId="0">
      <alignment/>
      <protection/>
    </xf>
    <xf numFmtId="185" fontId="19" fillId="0" borderId="0">
      <alignment/>
      <protection/>
    </xf>
    <xf numFmtId="37" fontId="19" fillId="0" borderId="0">
      <alignment/>
      <protection/>
    </xf>
    <xf numFmtId="0" fontId="0" fillId="0" borderId="0" applyBorder="0">
      <alignment/>
      <protection/>
    </xf>
    <xf numFmtId="37" fontId="19" fillId="0" borderId="0">
      <alignment/>
      <protection/>
    </xf>
    <xf numFmtId="0" fontId="0" fillId="0" borderId="0" applyBorder="0">
      <alignment/>
      <protection/>
    </xf>
    <xf numFmtId="185" fontId="21" fillId="0" borderId="0">
      <alignment/>
      <protection/>
    </xf>
    <xf numFmtId="0" fontId="0" fillId="0" borderId="0" applyBorder="0">
      <alignment/>
      <protection/>
    </xf>
    <xf numFmtId="185" fontId="21" fillId="0" borderId="0">
      <alignment/>
      <protection/>
    </xf>
    <xf numFmtId="0" fontId="22" fillId="0" borderId="0">
      <alignment/>
      <protection/>
    </xf>
    <xf numFmtId="185" fontId="21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185" fontId="17" fillId="0" borderId="0">
      <alignment/>
      <protection/>
    </xf>
    <xf numFmtId="0" fontId="24" fillId="0" borderId="0">
      <alignment/>
      <protection/>
    </xf>
    <xf numFmtId="185" fontId="17" fillId="0" borderId="0">
      <alignment/>
      <protection/>
    </xf>
    <xf numFmtId="0" fontId="18" fillId="0" borderId="0">
      <alignment/>
      <protection/>
    </xf>
    <xf numFmtId="185" fontId="17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0" fontId="18" fillId="0" borderId="0">
      <alignment/>
      <protection/>
    </xf>
    <xf numFmtId="185" fontId="19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5" fontId="19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185" fontId="27" fillId="0" borderId="0">
      <alignment/>
      <protection/>
    </xf>
    <xf numFmtId="185" fontId="19" fillId="0" borderId="0">
      <alignment/>
      <protection/>
    </xf>
    <xf numFmtId="0" fontId="22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185" fontId="19" fillId="0" borderId="0">
      <alignment/>
      <protection/>
    </xf>
    <xf numFmtId="0" fontId="16" fillId="0" borderId="0">
      <alignment/>
      <protection/>
    </xf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5" fillId="0" borderId="0" xfId="0" applyFont="1" applyAlignment="1">
      <alignment/>
    </xf>
    <xf numFmtId="166" fontId="0" fillId="0" borderId="0" xfId="15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0" xfId="15" applyNumberFormat="1" applyFont="1" applyAlignment="1">
      <alignment/>
    </xf>
    <xf numFmtId="37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43" fontId="0" fillId="0" borderId="0" xfId="15" applyAlignment="1">
      <alignment/>
    </xf>
    <xf numFmtId="166" fontId="29" fillId="0" borderId="0" xfId="15" applyNumberFormat="1" applyFont="1" applyAlignment="1">
      <alignment/>
    </xf>
    <xf numFmtId="0" fontId="13" fillId="0" borderId="0" xfId="0" applyFont="1" applyAlignment="1">
      <alignment/>
    </xf>
    <xf numFmtId="166" fontId="30" fillId="0" borderId="0" xfId="15" applyNumberFormat="1" applyFont="1" applyBorder="1" applyAlignment="1">
      <alignment/>
    </xf>
    <xf numFmtId="166" fontId="28" fillId="0" borderId="0" xfId="15" applyNumberFormat="1" applyFont="1" applyAlignment="1">
      <alignment/>
    </xf>
    <xf numFmtId="43" fontId="0" fillId="0" borderId="0" xfId="15" applyFont="1" applyAlignment="1">
      <alignment/>
    </xf>
    <xf numFmtId="166" fontId="0" fillId="0" borderId="0" xfId="15" applyNumberFormat="1" applyFont="1" applyFill="1" applyBorder="1" applyAlignment="1">
      <alignment/>
    </xf>
    <xf numFmtId="166" fontId="9" fillId="0" borderId="1" xfId="15" applyNumberFormat="1" applyFont="1" applyBorder="1" applyAlignment="1">
      <alignment/>
    </xf>
    <xf numFmtId="166" fontId="9" fillId="0" borderId="2" xfId="15" applyNumberFormat="1" applyFont="1" applyBorder="1" applyAlignment="1">
      <alignment/>
    </xf>
    <xf numFmtId="166" fontId="0" fillId="0" borderId="3" xfId="15" applyNumberFormat="1" applyFont="1" applyBorder="1" applyAlignment="1">
      <alignment/>
    </xf>
    <xf numFmtId="166" fontId="28" fillId="0" borderId="0" xfId="15" applyNumberFormat="1" applyFont="1" applyBorder="1" applyAlignment="1">
      <alignment/>
    </xf>
    <xf numFmtId="166" fontId="0" fillId="0" borderId="0" xfId="15" applyNumberFormat="1" applyFont="1" applyBorder="1" applyAlignment="1">
      <alignment/>
    </xf>
    <xf numFmtId="0" fontId="8" fillId="0" borderId="0" xfId="0" applyFont="1" applyAlignment="1">
      <alignment/>
    </xf>
    <xf numFmtId="166" fontId="0" fillId="0" borderId="1" xfId="15" applyNumberFormat="1" applyFont="1" applyBorder="1" applyAlignment="1">
      <alignment/>
    </xf>
    <xf numFmtId="166" fontId="1" fillId="0" borderId="4" xfId="15" applyNumberFormat="1" applyFont="1" applyBorder="1" applyAlignment="1">
      <alignment/>
    </xf>
    <xf numFmtId="166" fontId="28" fillId="0" borderId="1" xfId="15" applyNumberFormat="1" applyFont="1" applyBorder="1" applyAlignment="1">
      <alignment/>
    </xf>
    <xf numFmtId="166" fontId="0" fillId="0" borderId="5" xfId="15" applyNumberFormat="1" applyFont="1" applyBorder="1" applyAlignment="1">
      <alignment/>
    </xf>
    <xf numFmtId="166" fontId="0" fillId="0" borderId="6" xfId="15" applyNumberFormat="1" applyFont="1" applyBorder="1" applyAlignment="1">
      <alignment/>
    </xf>
    <xf numFmtId="166" fontId="0" fillId="0" borderId="7" xfId="15" applyNumberFormat="1" applyFont="1" applyBorder="1" applyAlignment="1">
      <alignment/>
    </xf>
    <xf numFmtId="166" fontId="0" fillId="0" borderId="8" xfId="15" applyNumberFormat="1" applyFont="1" applyBorder="1" applyAlignment="1">
      <alignment/>
    </xf>
    <xf numFmtId="0" fontId="8" fillId="0" borderId="0" xfId="0" applyFont="1" applyAlignment="1">
      <alignment horizontal="right"/>
    </xf>
    <xf numFmtId="0" fontId="10" fillId="0" borderId="0" xfId="0" applyFont="1" applyAlignment="1" quotePrefix="1">
      <alignment/>
    </xf>
    <xf numFmtId="43" fontId="12" fillId="2" borderId="9" xfId="15" applyFont="1" applyFill="1" applyBorder="1" applyAlignment="1">
      <alignment horizontal="centerContinuous" vertical="justify"/>
    </xf>
    <xf numFmtId="43" fontId="12" fillId="2" borderId="10" xfId="15" applyFont="1" applyFill="1" applyBorder="1" applyAlignment="1">
      <alignment horizontal="centerContinuous" vertical="justify"/>
    </xf>
    <xf numFmtId="43" fontId="9" fillId="0" borderId="1" xfId="15" applyFont="1" applyBorder="1" applyAlignment="1">
      <alignment/>
    </xf>
    <xf numFmtId="43" fontId="9" fillId="0" borderId="2" xfId="15" applyFont="1" applyBorder="1" applyAlignment="1">
      <alignment/>
    </xf>
    <xf numFmtId="43" fontId="9" fillId="0" borderId="11" xfId="15" applyFont="1" applyBorder="1" applyAlignment="1">
      <alignment/>
    </xf>
    <xf numFmtId="43" fontId="9" fillId="0" borderId="12" xfId="15" applyFont="1" applyBorder="1" applyAlignment="1">
      <alignment/>
    </xf>
    <xf numFmtId="43" fontId="9" fillId="0" borderId="5" xfId="15" applyFont="1" applyBorder="1" applyAlignment="1">
      <alignment/>
    </xf>
    <xf numFmtId="43" fontId="9" fillId="0" borderId="13" xfId="15" applyFont="1" applyBorder="1" applyAlignment="1">
      <alignment/>
    </xf>
    <xf numFmtId="43" fontId="9" fillId="0" borderId="11" xfId="15" applyFont="1" applyBorder="1" applyAlignment="1">
      <alignment/>
    </xf>
    <xf numFmtId="43" fontId="9" fillId="0" borderId="12" xfId="15" applyFont="1" applyBorder="1" applyAlignment="1">
      <alignment/>
    </xf>
    <xf numFmtId="43" fontId="9" fillId="0" borderId="7" xfId="15" applyFont="1" applyBorder="1" applyAlignment="1">
      <alignment/>
    </xf>
    <xf numFmtId="43" fontId="9" fillId="0" borderId="14" xfId="15" applyFont="1" applyBorder="1" applyAlignment="1">
      <alignment/>
    </xf>
    <xf numFmtId="43" fontId="9" fillId="0" borderId="15" xfId="15" applyFont="1" applyBorder="1" applyAlignment="1">
      <alignment/>
    </xf>
    <xf numFmtId="43" fontId="9" fillId="0" borderId="16" xfId="15" applyFont="1" applyBorder="1" applyAlignment="1">
      <alignment/>
    </xf>
    <xf numFmtId="43" fontId="0" fillId="0" borderId="1" xfId="15" applyFont="1" applyBorder="1" applyAlignment="1">
      <alignment/>
    </xf>
    <xf numFmtId="43" fontId="0" fillId="0" borderId="2" xfId="15" applyFont="1" applyBorder="1" applyAlignment="1">
      <alignment/>
    </xf>
    <xf numFmtId="43" fontId="28" fillId="0" borderId="1" xfId="15" applyFont="1" applyBorder="1" applyAlignment="1">
      <alignment/>
    </xf>
    <xf numFmtId="43" fontId="28" fillId="0" borderId="2" xfId="15" applyFont="1" applyBorder="1" applyAlignment="1">
      <alignment/>
    </xf>
    <xf numFmtId="43" fontId="0" fillId="0" borderId="15" xfId="15" applyFont="1" applyBorder="1" applyAlignment="1">
      <alignment/>
    </xf>
    <xf numFmtId="43" fontId="0" fillId="0" borderId="16" xfId="15" applyFont="1" applyBorder="1" applyAlignment="1">
      <alignment/>
    </xf>
    <xf numFmtId="43" fontId="0" fillId="0" borderId="5" xfId="15" applyFont="1" applyBorder="1" applyAlignment="1">
      <alignment/>
    </xf>
    <xf numFmtId="43" fontId="0" fillId="0" borderId="6" xfId="15" applyFont="1" applyBorder="1" applyAlignment="1">
      <alignment/>
    </xf>
    <xf numFmtId="43" fontId="0" fillId="0" borderId="7" xfId="15" applyFont="1" applyBorder="1" applyAlignment="1">
      <alignment/>
    </xf>
    <xf numFmtId="43" fontId="0" fillId="0" borderId="8" xfId="15" applyFont="1" applyBorder="1" applyAlignment="1">
      <alignment/>
    </xf>
    <xf numFmtId="166" fontId="12" fillId="2" borderId="9" xfId="15" applyNumberFormat="1" applyFont="1" applyFill="1" applyBorder="1" applyAlignment="1">
      <alignment horizontal="centerContinuous" vertical="justify"/>
    </xf>
    <xf numFmtId="166" fontId="12" fillId="2" borderId="10" xfId="15" applyNumberFormat="1" applyFont="1" applyFill="1" applyBorder="1" applyAlignment="1">
      <alignment horizontal="centerContinuous" vertical="justify"/>
    </xf>
    <xf numFmtId="166" fontId="9" fillId="0" borderId="11" xfId="15" applyNumberFormat="1" applyFont="1" applyBorder="1" applyAlignment="1">
      <alignment/>
    </xf>
    <xf numFmtId="166" fontId="9" fillId="0" borderId="12" xfId="15" applyNumberFormat="1" applyFont="1" applyBorder="1" applyAlignment="1">
      <alignment/>
    </xf>
    <xf numFmtId="166" fontId="9" fillId="0" borderId="5" xfId="15" applyNumberFormat="1" applyFont="1" applyBorder="1" applyAlignment="1">
      <alignment/>
    </xf>
    <xf numFmtId="166" fontId="9" fillId="0" borderId="13" xfId="15" applyNumberFormat="1" applyFont="1" applyBorder="1" applyAlignment="1">
      <alignment/>
    </xf>
    <xf numFmtId="166" fontId="9" fillId="0" borderId="11" xfId="15" applyNumberFormat="1" applyFont="1" applyBorder="1" applyAlignment="1">
      <alignment/>
    </xf>
    <xf numFmtId="166" fontId="9" fillId="0" borderId="12" xfId="15" applyNumberFormat="1" applyFont="1" applyBorder="1" applyAlignment="1">
      <alignment/>
    </xf>
    <xf numFmtId="166" fontId="9" fillId="0" borderId="7" xfId="15" applyNumberFormat="1" applyFont="1" applyBorder="1" applyAlignment="1">
      <alignment/>
    </xf>
    <xf numFmtId="166" fontId="9" fillId="0" borderId="14" xfId="15" applyNumberFormat="1" applyFont="1" applyBorder="1" applyAlignment="1">
      <alignment/>
    </xf>
    <xf numFmtId="166" fontId="9" fillId="0" borderId="15" xfId="15" applyNumberFormat="1" applyFont="1" applyBorder="1" applyAlignment="1">
      <alignment/>
    </xf>
    <xf numFmtId="166" fontId="9" fillId="0" borderId="16" xfId="15" applyNumberFormat="1" applyFont="1" applyBorder="1" applyAlignment="1">
      <alignment/>
    </xf>
    <xf numFmtId="166" fontId="0" fillId="0" borderId="2" xfId="15" applyNumberFormat="1" applyFont="1" applyBorder="1" applyAlignment="1">
      <alignment/>
    </xf>
    <xf numFmtId="166" fontId="28" fillId="0" borderId="2" xfId="15" applyNumberFormat="1" applyFont="1" applyBorder="1" applyAlignment="1">
      <alignment/>
    </xf>
    <xf numFmtId="166" fontId="0" fillId="0" borderId="15" xfId="15" applyNumberFormat="1" applyFont="1" applyBorder="1" applyAlignment="1">
      <alignment/>
    </xf>
    <xf numFmtId="166" fontId="0" fillId="0" borderId="16" xfId="15" applyNumberFormat="1" applyFont="1" applyBorder="1" applyAlignment="1">
      <alignment/>
    </xf>
    <xf numFmtId="166" fontId="9" fillId="2" borderId="17" xfId="15" applyNumberFormat="1" applyFont="1" applyFill="1" applyBorder="1" applyAlignment="1">
      <alignment vertical="center"/>
    </xf>
    <xf numFmtId="166" fontId="12" fillId="2" borderId="17" xfId="15" applyNumberFormat="1" applyFont="1" applyFill="1" applyBorder="1" applyAlignment="1">
      <alignment vertical="center"/>
    </xf>
    <xf numFmtId="166" fontId="9" fillId="0" borderId="3" xfId="15" applyNumberFormat="1" applyFont="1" applyBorder="1" applyAlignment="1">
      <alignment/>
    </xf>
    <xf numFmtId="166" fontId="12" fillId="0" borderId="3" xfId="15" applyNumberFormat="1" applyFont="1" applyBorder="1" applyAlignment="1">
      <alignment/>
    </xf>
    <xf numFmtId="166" fontId="12" fillId="0" borderId="3" xfId="15" applyNumberFormat="1" applyFont="1" applyBorder="1" applyAlignment="1">
      <alignment/>
    </xf>
    <xf numFmtId="166" fontId="12" fillId="0" borderId="3" xfId="15" applyNumberFormat="1" applyFont="1" applyBorder="1" applyAlignment="1">
      <alignment horizontal="right"/>
    </xf>
    <xf numFmtId="166" fontId="14" fillId="0" borderId="3" xfId="15" applyNumberFormat="1" applyFont="1" applyBorder="1" applyAlignment="1">
      <alignment/>
    </xf>
    <xf numFmtId="166" fontId="14" fillId="0" borderId="3" xfId="15" applyNumberFormat="1" applyFont="1" applyBorder="1" applyAlignment="1">
      <alignment/>
    </xf>
    <xf numFmtId="166" fontId="12" fillId="0" borderId="18" xfId="15" applyNumberFormat="1" applyFont="1" applyBorder="1" applyAlignment="1">
      <alignment horizontal="right"/>
    </xf>
    <xf numFmtId="166" fontId="9" fillId="0" borderId="19" xfId="15" applyNumberFormat="1" applyFont="1" applyBorder="1" applyAlignment="1">
      <alignment/>
    </xf>
    <xf numFmtId="166" fontId="12" fillId="0" borderId="18" xfId="15" applyNumberFormat="1" applyFont="1" applyBorder="1" applyAlignment="1">
      <alignment/>
    </xf>
    <xf numFmtId="166" fontId="12" fillId="0" borderId="20" xfId="15" applyNumberFormat="1" applyFont="1" applyBorder="1" applyAlignment="1">
      <alignment/>
    </xf>
    <xf numFmtId="166" fontId="1" fillId="0" borderId="3" xfId="15" applyNumberFormat="1" applyFont="1" applyBorder="1" applyAlignment="1">
      <alignment horizontal="right"/>
    </xf>
    <xf numFmtId="166" fontId="1" fillId="0" borderId="20" xfId="15" applyNumberFormat="1" applyFont="1" applyBorder="1" applyAlignment="1">
      <alignment/>
    </xf>
    <xf numFmtId="166" fontId="12" fillId="0" borderId="3" xfId="15" applyNumberFormat="1" applyFont="1" applyBorder="1" applyAlignment="1">
      <alignment horizontal="left"/>
    </xf>
    <xf numFmtId="166" fontId="1" fillId="2" borderId="21" xfId="15" applyNumberFormat="1" applyFont="1" applyFill="1" applyBorder="1" applyAlignment="1">
      <alignment/>
    </xf>
    <xf numFmtId="166" fontId="1" fillId="2" borderId="22" xfId="15" applyNumberFormat="1" applyFont="1" applyFill="1" applyBorder="1" applyAlignment="1">
      <alignment/>
    </xf>
    <xf numFmtId="166" fontId="0" fillId="0" borderId="4" xfId="15" applyNumberFormat="1" applyFont="1" applyBorder="1" applyAlignment="1">
      <alignment/>
    </xf>
    <xf numFmtId="166" fontId="1" fillId="0" borderId="4" xfId="15" applyNumberFormat="1" applyFont="1" applyBorder="1" applyAlignment="1">
      <alignment horizontal="right"/>
    </xf>
    <xf numFmtId="166" fontId="1" fillId="0" borderId="23" xfId="15" applyNumberFormat="1" applyFont="1" applyBorder="1" applyAlignment="1">
      <alignment horizontal="right"/>
    </xf>
    <xf numFmtId="166" fontId="0" fillId="0" borderId="24" xfId="15" applyNumberFormat="1" applyFont="1" applyBorder="1" applyAlignment="1">
      <alignment/>
    </xf>
    <xf numFmtId="166" fontId="0" fillId="0" borderId="25" xfId="15" applyNumberFormat="1" applyFont="1" applyBorder="1" applyAlignment="1">
      <alignment/>
    </xf>
    <xf numFmtId="166" fontId="0" fillId="0" borderId="26" xfId="15" applyNumberFormat="1" applyFont="1" applyBorder="1" applyAlignment="1">
      <alignment/>
    </xf>
    <xf numFmtId="166" fontId="0" fillId="0" borderId="27" xfId="15" applyNumberFormat="1" applyFont="1" applyBorder="1" applyAlignment="1">
      <alignment/>
    </xf>
    <xf numFmtId="166" fontId="0" fillId="0" borderId="28" xfId="15" applyNumberFormat="1" applyFont="1" applyBorder="1" applyAlignment="1">
      <alignment/>
    </xf>
    <xf numFmtId="15" fontId="8" fillId="0" borderId="0" xfId="0" applyNumberFormat="1" applyFont="1" applyAlignment="1">
      <alignment/>
    </xf>
    <xf numFmtId="43" fontId="0" fillId="0" borderId="24" xfId="15" applyFont="1" applyBorder="1" applyAlignment="1">
      <alignment/>
    </xf>
    <xf numFmtId="43" fontId="0" fillId="0" borderId="25" xfId="15" applyFont="1" applyBorder="1" applyAlignment="1">
      <alignment/>
    </xf>
    <xf numFmtId="43" fontId="0" fillId="0" borderId="26" xfId="15" applyFont="1" applyBorder="1" applyAlignment="1">
      <alignment/>
    </xf>
    <xf numFmtId="43" fontId="0" fillId="0" borderId="27" xfId="15" applyFont="1" applyBorder="1" applyAlignment="1">
      <alignment/>
    </xf>
    <xf numFmtId="43" fontId="0" fillId="0" borderId="28" xfId="15" applyFont="1" applyBorder="1" applyAlignment="1">
      <alignment/>
    </xf>
    <xf numFmtId="166" fontId="0" fillId="0" borderId="29" xfId="15" applyNumberFormat="1" applyFont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166" fontId="0" fillId="0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0" fontId="0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0" fontId="32" fillId="3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14" fontId="12" fillId="0" borderId="0" xfId="0" applyNumberFormat="1" applyFont="1" applyAlignment="1">
      <alignment horizontal="right"/>
    </xf>
    <xf numFmtId="14" fontId="32" fillId="3" borderId="0" xfId="0" applyNumberFormat="1" applyFont="1" applyFill="1" applyAlignment="1">
      <alignment horizontal="right"/>
    </xf>
    <xf numFmtId="14" fontId="0" fillId="0" borderId="0" xfId="0" applyNumberFormat="1" applyFont="1" applyAlignment="1">
      <alignment/>
    </xf>
    <xf numFmtId="0" fontId="12" fillId="3" borderId="0" xfId="0" applyFont="1" applyFill="1" applyAlignment="1">
      <alignment horizontal="right"/>
    </xf>
    <xf numFmtId="166" fontId="30" fillId="0" borderId="30" xfId="15" applyNumberFormat="1" applyFont="1" applyBorder="1" applyAlignment="1">
      <alignment/>
    </xf>
    <xf numFmtId="166" fontId="28" fillId="0" borderId="30" xfId="15" applyNumberFormat="1" applyFont="1" applyBorder="1" applyAlignment="1">
      <alignment horizontal="center"/>
    </xf>
    <xf numFmtId="166" fontId="28" fillId="0" borderId="30" xfId="15" applyNumberFormat="1" applyFont="1" applyBorder="1" applyAlignment="1">
      <alignment/>
    </xf>
    <xf numFmtId="37" fontId="28" fillId="3" borderId="30" xfId="0" applyNumberFormat="1" applyFont="1" applyFill="1" applyBorder="1" applyAlignment="1">
      <alignment/>
    </xf>
    <xf numFmtId="37" fontId="28" fillId="3" borderId="0" xfId="0" applyNumberFormat="1" applyFont="1" applyFill="1" applyBorder="1" applyAlignment="1">
      <alignment/>
    </xf>
    <xf numFmtId="166" fontId="30" fillId="0" borderId="0" xfId="15" applyNumberFormat="1" applyFont="1" applyAlignment="1">
      <alignment/>
    </xf>
    <xf numFmtId="37" fontId="0" fillId="3" borderId="0" xfId="0" applyNumberFormat="1" applyFont="1" applyFill="1" applyAlignment="1">
      <alignment/>
    </xf>
    <xf numFmtId="37" fontId="28" fillId="3" borderId="0" xfId="0" applyNumberFormat="1" applyFont="1" applyFill="1" applyAlignment="1">
      <alignment/>
    </xf>
    <xf numFmtId="37" fontId="0" fillId="3" borderId="0" xfId="0" applyNumberFormat="1" applyFont="1" applyFill="1" applyBorder="1" applyAlignment="1">
      <alignment/>
    </xf>
    <xf numFmtId="166" fontId="30" fillId="0" borderId="31" xfId="15" applyNumberFormat="1" applyFont="1" applyBorder="1" applyAlignment="1">
      <alignment/>
    </xf>
    <xf numFmtId="166" fontId="28" fillId="0" borderId="31" xfId="15" applyNumberFormat="1" applyFont="1" applyBorder="1" applyAlignment="1">
      <alignment/>
    </xf>
    <xf numFmtId="37" fontId="28" fillId="3" borderId="31" xfId="0" applyNumberFormat="1" applyFont="1" applyFill="1" applyBorder="1" applyAlignment="1">
      <alignment/>
    </xf>
    <xf numFmtId="166" fontId="30" fillId="0" borderId="29" xfId="15" applyNumberFormat="1" applyFont="1" applyBorder="1" applyAlignment="1">
      <alignment/>
    </xf>
    <xf numFmtId="37" fontId="30" fillId="3" borderId="29" xfId="0" applyNumberFormat="1" applyFont="1" applyFill="1" applyBorder="1" applyAlignment="1">
      <alignment/>
    </xf>
    <xf numFmtId="166" fontId="0" fillId="0" borderId="32" xfId="15" applyNumberFormat="1" applyFont="1" applyBorder="1" applyAlignment="1">
      <alignment/>
    </xf>
    <xf numFmtId="37" fontId="0" fillId="3" borderId="32" xfId="0" applyNumberFormat="1" applyFont="1" applyFill="1" applyBorder="1" applyAlignment="1">
      <alignment/>
    </xf>
    <xf numFmtId="39" fontId="28" fillId="3" borderId="0" xfId="0" applyNumberFormat="1" applyFont="1" applyFill="1" applyBorder="1" applyAlignment="1">
      <alignment/>
    </xf>
    <xf numFmtId="43" fontId="30" fillId="0" borderId="30" xfId="15" applyNumberFormat="1" applyFont="1" applyBorder="1" applyAlignment="1">
      <alignment/>
    </xf>
    <xf numFmtId="43" fontId="0" fillId="0" borderId="0" xfId="15" applyNumberFormat="1" applyFont="1" applyBorder="1" applyAlignment="1">
      <alignment/>
    </xf>
    <xf numFmtId="178" fontId="0" fillId="0" borderId="0" xfId="0" applyNumberFormat="1" applyFont="1" applyAlignment="1">
      <alignment/>
    </xf>
    <xf numFmtId="178" fontId="30" fillId="3" borderId="30" xfId="0" applyNumberFormat="1" applyFont="1" applyFill="1" applyBorder="1" applyAlignment="1">
      <alignment/>
    </xf>
    <xf numFmtId="165" fontId="30" fillId="3" borderId="30" xfId="15" applyNumberFormat="1" applyFont="1" applyFill="1" applyBorder="1" applyAlignment="1">
      <alignment/>
    </xf>
    <xf numFmtId="178" fontId="30" fillId="3" borderId="0" xfId="0" applyNumberFormat="1" applyFont="1" applyFill="1" applyBorder="1" applyAlignment="1">
      <alignment/>
    </xf>
    <xf numFmtId="166" fontId="30" fillId="0" borderId="30" xfId="15" applyNumberFormat="1" applyFont="1" applyBorder="1" applyAlignment="1" quotePrefix="1">
      <alignment horizontal="right"/>
    </xf>
    <xf numFmtId="166" fontId="30" fillId="0" borderId="30" xfId="15" applyNumberFormat="1" applyFont="1" applyBorder="1" applyAlignment="1" quotePrefix="1">
      <alignment/>
    </xf>
    <xf numFmtId="0" fontId="1" fillId="0" borderId="0" xfId="0" applyFont="1" applyAlignment="1">
      <alignment/>
    </xf>
    <xf numFmtId="0" fontId="0" fillId="0" borderId="0" xfId="0" applyFont="1" applyAlignment="1" quotePrefix="1">
      <alignment/>
    </xf>
    <xf numFmtId="43" fontId="0" fillId="0" borderId="30" xfId="15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6" fontId="30" fillId="0" borderId="0" xfId="15" applyNumberFormat="1" applyFont="1" applyFill="1" applyBorder="1" applyAlignment="1">
      <alignment/>
    </xf>
    <xf numFmtId="166" fontId="0" fillId="0" borderId="0" xfId="15" applyNumberFormat="1" applyFont="1" applyFill="1" applyAlignment="1">
      <alignment horizontal="right"/>
    </xf>
    <xf numFmtId="166" fontId="0" fillId="0" borderId="31" xfId="15" applyNumberFormat="1" applyFont="1" applyBorder="1" applyAlignment="1">
      <alignment/>
    </xf>
    <xf numFmtId="43" fontId="30" fillId="0" borderId="30" xfId="15" applyNumberFormat="1" applyFont="1" applyFill="1" applyBorder="1" applyAlignment="1">
      <alignment/>
    </xf>
    <xf numFmtId="166" fontId="30" fillId="0" borderId="0" xfId="15" applyNumberFormat="1" applyFont="1" applyBorder="1" applyAlignment="1" quotePrefix="1">
      <alignment horizontal="right"/>
    </xf>
    <xf numFmtId="43" fontId="30" fillId="0" borderId="0" xfId="15" applyNumberFormat="1" applyFont="1" applyBorder="1" applyAlignment="1">
      <alignment/>
    </xf>
    <xf numFmtId="166" fontId="30" fillId="0" borderId="0" xfId="15" applyNumberFormat="1" applyFont="1" applyBorder="1" applyAlignment="1" quotePrefix="1">
      <alignment/>
    </xf>
    <xf numFmtId="166" fontId="28" fillId="0" borderId="0" xfId="15" applyNumberFormat="1" applyFont="1" applyBorder="1" applyAlignment="1">
      <alignment horizontal="center"/>
    </xf>
    <xf numFmtId="166" fontId="28" fillId="0" borderId="31" xfId="15" applyNumberFormat="1" applyFont="1" applyBorder="1" applyAlignment="1">
      <alignment horizontal="center"/>
    </xf>
    <xf numFmtId="0" fontId="29" fillId="0" borderId="0" xfId="0" applyFont="1" applyBorder="1" applyAlignment="1">
      <alignment/>
    </xf>
    <xf numFmtId="0" fontId="12" fillId="0" borderId="0" xfId="0" applyFont="1" applyFill="1" applyAlignment="1">
      <alignment horizontal="right"/>
    </xf>
    <xf numFmtId="166" fontId="28" fillId="0" borderId="30" xfId="15" applyNumberFormat="1" applyFont="1" applyFill="1" applyBorder="1" applyAlignment="1">
      <alignment/>
    </xf>
    <xf numFmtId="166" fontId="28" fillId="0" borderId="0" xfId="15" applyNumberFormat="1" applyFont="1" applyFill="1" applyBorder="1" applyAlignment="1">
      <alignment/>
    </xf>
    <xf numFmtId="166" fontId="28" fillId="0" borderId="0" xfId="15" applyNumberFormat="1" applyFont="1" applyFill="1" applyAlignment="1">
      <alignment/>
    </xf>
    <xf numFmtId="166" fontId="28" fillId="0" borderId="31" xfId="15" applyNumberFormat="1" applyFont="1" applyFill="1" applyBorder="1" applyAlignment="1">
      <alignment/>
    </xf>
    <xf numFmtId="166" fontId="30" fillId="0" borderId="0" xfId="15" applyNumberFormat="1" applyFont="1" applyFill="1" applyAlignment="1">
      <alignment/>
    </xf>
    <xf numFmtId="0" fontId="31" fillId="0" borderId="0" xfId="0" applyFont="1" applyFill="1" applyAlignment="1">
      <alignment horizontal="right"/>
    </xf>
    <xf numFmtId="14" fontId="31" fillId="0" borderId="0" xfId="0" applyNumberFormat="1" applyFont="1" applyFill="1" applyAlignment="1">
      <alignment horizontal="right"/>
    </xf>
    <xf numFmtId="166" fontId="30" fillId="0" borderId="30" xfId="15" applyNumberFormat="1" applyFont="1" applyFill="1" applyBorder="1" applyAlignment="1" quotePrefix="1">
      <alignment/>
    </xf>
    <xf numFmtId="166" fontId="30" fillId="0" borderId="0" xfId="15" applyNumberFormat="1" applyFont="1" applyFill="1" applyBorder="1" applyAlignment="1" quotePrefix="1">
      <alignment/>
    </xf>
    <xf numFmtId="0" fontId="7" fillId="0" borderId="0" xfId="0" applyFont="1" applyFill="1" applyAlignment="1">
      <alignment/>
    </xf>
    <xf numFmtId="14" fontId="32" fillId="0" borderId="0" xfId="0" applyNumberFormat="1" applyFont="1" applyAlignment="1">
      <alignment horizontal="right"/>
    </xf>
    <xf numFmtId="0" fontId="0" fillId="0" borderId="0" xfId="0" applyFont="1" applyFill="1" applyAlignment="1" quotePrefix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14" fontId="1" fillId="0" borderId="0" xfId="0" applyNumberFormat="1" applyFont="1" applyFill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166" fontId="0" fillId="0" borderId="34" xfId="15" applyNumberFormat="1" applyFont="1" applyFill="1" applyBorder="1" applyAlignment="1">
      <alignment horizontal="right"/>
    </xf>
    <xf numFmtId="166" fontId="0" fillId="0" borderId="35" xfId="15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 quotePrefix="1">
      <alignment/>
    </xf>
    <xf numFmtId="166" fontId="0" fillId="0" borderId="36" xfId="15" applyNumberFormat="1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166" fontId="1" fillId="0" borderId="0" xfId="15" applyNumberFormat="1" applyFont="1" applyFill="1" applyAlignment="1">
      <alignment horizontal="right"/>
    </xf>
    <xf numFmtId="0" fontId="0" fillId="0" borderId="33" xfId="0" applyFont="1" applyFill="1" applyBorder="1" applyAlignment="1">
      <alignment/>
    </xf>
    <xf numFmtId="166" fontId="0" fillId="0" borderId="0" xfId="0" applyNumberFormat="1" applyFont="1" applyFill="1" applyAlignment="1">
      <alignment/>
    </xf>
    <xf numFmtId="0" fontId="0" fillId="0" borderId="31" xfId="0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0" fillId="0" borderId="33" xfId="0" applyNumberFormat="1" applyFont="1" applyFill="1" applyBorder="1" applyAlignment="1">
      <alignment/>
    </xf>
    <xf numFmtId="15" fontId="29" fillId="0" borderId="0" xfId="0" applyNumberFormat="1" applyFont="1" applyFill="1" applyAlignment="1" quotePrefix="1">
      <alignment/>
    </xf>
    <xf numFmtId="15" fontId="0" fillId="0" borderId="0" xfId="0" applyNumberFormat="1" applyFont="1" applyFill="1" applyAlignment="1" quotePrefix="1">
      <alignment/>
    </xf>
    <xf numFmtId="43" fontId="28" fillId="0" borderId="30" xfId="15" applyFont="1" applyBorder="1" applyAlignment="1">
      <alignment horizontal="center"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5" fillId="0" borderId="0" xfId="0" applyFont="1" applyFill="1" applyAlignment="1">
      <alignment/>
    </xf>
    <xf numFmtId="166" fontId="36" fillId="0" borderId="31" xfId="15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</cellXfs>
  <cellStyles count="167">
    <cellStyle name="Normal" xfId="0"/>
    <cellStyle name="Comma" xfId="15"/>
    <cellStyle name="Comma [0]" xfId="16"/>
    <cellStyle name="Comma [0]_2142-PC" xfId="17"/>
    <cellStyle name="Comma [0]_2142SWG1" xfId="18"/>
    <cellStyle name="Comma [0]_2152-EDP" xfId="19"/>
    <cellStyle name="Comma [0]_2152-F&amp;F" xfId="20"/>
    <cellStyle name="Comma [0]_2152-OE" xfId="21"/>
    <cellStyle name="Comma [0]_2162-TO" xfId="22"/>
    <cellStyle name="Comma [0]_BUILD90" xfId="23"/>
    <cellStyle name="Comma [0]_CAPEX94" xfId="24"/>
    <cellStyle name="Comma [0]_LAND90" xfId="25"/>
    <cellStyle name="Comma [0]_laroux" xfId="26"/>
    <cellStyle name="Comma [0]_laroux_1" xfId="27"/>
    <cellStyle name="Comma [0]_laroux_2" xfId="28"/>
    <cellStyle name="Comma [0]_laroux_MATERAL2" xfId="29"/>
    <cellStyle name="Comma [0]_laroux_mud plant bolted" xfId="30"/>
    <cellStyle name="Comma [0]_MATERAL2" xfId="31"/>
    <cellStyle name="Comma [0]_mud plant bolted" xfId="32"/>
    <cellStyle name="Comma [0]_SUM-M" xfId="33"/>
    <cellStyle name="Comma_2142-PC" xfId="34"/>
    <cellStyle name="Comma_2142SWG1" xfId="35"/>
    <cellStyle name="Comma_2152-EDP" xfId="36"/>
    <cellStyle name="Comma_2152-F&amp;F" xfId="37"/>
    <cellStyle name="Comma_2152-OE" xfId="38"/>
    <cellStyle name="Comma_2162-TO" xfId="39"/>
    <cellStyle name="Comma_BUILD90" xfId="40"/>
    <cellStyle name="Comma_CAPEX94" xfId="41"/>
    <cellStyle name="Comma_LAND90" xfId="42"/>
    <cellStyle name="Comma_laroux" xfId="43"/>
    <cellStyle name="Comma_laroux_1" xfId="44"/>
    <cellStyle name="Comma_laroux_2" xfId="45"/>
    <cellStyle name="Comma_laroux_3" xfId="46"/>
    <cellStyle name="Comma_MATERAL2" xfId="47"/>
    <cellStyle name="Comma_mud plant bolted" xfId="48"/>
    <cellStyle name="Comma_SUM-M" xfId="49"/>
    <cellStyle name="Currency" xfId="50"/>
    <cellStyle name="Currency [0]" xfId="51"/>
    <cellStyle name="Currency [0]_2142-PC" xfId="52"/>
    <cellStyle name="Currency [0]_2142SWG1" xfId="53"/>
    <cellStyle name="Currency [0]_2152-EDP" xfId="54"/>
    <cellStyle name="Currency [0]_2152-F&amp;F" xfId="55"/>
    <cellStyle name="Currency [0]_2152-OE" xfId="56"/>
    <cellStyle name="Currency [0]_2162-TO" xfId="57"/>
    <cellStyle name="Currency [0]_ASSUMP" xfId="58"/>
    <cellStyle name="Currency [0]_BUILD90" xfId="59"/>
    <cellStyle name="Currency [0]_CAPEX94" xfId="60"/>
    <cellStyle name="Currency [0]_FESI" xfId="61"/>
    <cellStyle name="Currency [0]_LAND90" xfId="62"/>
    <cellStyle name="Currency [0]_laroux" xfId="63"/>
    <cellStyle name="Currency [0]_laroux_1" xfId="64"/>
    <cellStyle name="Currency [0]_laroux_2" xfId="65"/>
    <cellStyle name="Currency [0]_laroux_3" xfId="66"/>
    <cellStyle name="Currency [0]_laroux_4" xfId="67"/>
    <cellStyle name="Currency [0]_laroux_5" xfId="68"/>
    <cellStyle name="Currency [0]_laroux_6" xfId="69"/>
    <cellStyle name="Currency [0]_laroux_MATERAL2" xfId="70"/>
    <cellStyle name="Currency [0]_laroux_mud plant bolted" xfId="71"/>
    <cellStyle name="Currency [0]_MATERAL2" xfId="72"/>
    <cellStyle name="Currency [0]_mud plant bolted" xfId="73"/>
    <cellStyle name="Currency [0]_SUBC" xfId="74"/>
    <cellStyle name="Currency [0]_SUM-M" xfId="75"/>
    <cellStyle name="Currency [0]_SUMMARY" xfId="76"/>
    <cellStyle name="Currency_2142-PC" xfId="77"/>
    <cellStyle name="Currency_2142SWG1" xfId="78"/>
    <cellStyle name="Currency_2152-EDP" xfId="79"/>
    <cellStyle name="Currency_2152-F&amp;F" xfId="80"/>
    <cellStyle name="Currency_2152-OE" xfId="81"/>
    <cellStyle name="Currency_2162-TO" xfId="82"/>
    <cellStyle name="Currency_ASSUMP" xfId="83"/>
    <cellStyle name="Currency_BUILD90" xfId="84"/>
    <cellStyle name="Currency_CAPEX94" xfId="85"/>
    <cellStyle name="Currency_FESI" xfId="86"/>
    <cellStyle name="Currency_LAND90" xfId="87"/>
    <cellStyle name="Currency_laroux" xfId="88"/>
    <cellStyle name="Currency_laroux_1" xfId="89"/>
    <cellStyle name="Currency_laroux_2" xfId="90"/>
    <cellStyle name="Currency_laroux_3" xfId="91"/>
    <cellStyle name="Currency_laroux_4" xfId="92"/>
    <cellStyle name="Currency_laroux_5" xfId="93"/>
    <cellStyle name="Currency_laroux_6" xfId="94"/>
    <cellStyle name="Currency_laroux_7" xfId="95"/>
    <cellStyle name="Currency_MATERAL2" xfId="96"/>
    <cellStyle name="Currency_mud plant bolted" xfId="97"/>
    <cellStyle name="Currency_SUBC" xfId="98"/>
    <cellStyle name="Currency_SUM-M" xfId="99"/>
    <cellStyle name="Currency_SUMMARY" xfId="100"/>
    <cellStyle name="Normal - Style1" xfId="101"/>
    <cellStyle name="Normal - Style2" xfId="102"/>
    <cellStyle name="Normal - Style3" xfId="103"/>
    <cellStyle name="Normal - Style4" xfId="104"/>
    <cellStyle name="Normal - Style5" xfId="105"/>
    <cellStyle name="Normal - Style6" xfId="106"/>
    <cellStyle name="Normal - Style7" xfId="107"/>
    <cellStyle name="Normal - Style8" xfId="108"/>
    <cellStyle name="Normal_2142-PC" xfId="109"/>
    <cellStyle name="Normal_2142SWG1" xfId="110"/>
    <cellStyle name="Normal_2152-EDP" xfId="111"/>
    <cellStyle name="Normal_2152-F&amp;F" xfId="112"/>
    <cellStyle name="Normal_2152-OE" xfId="113"/>
    <cellStyle name="Normal_2162-TO" xfId="114"/>
    <cellStyle name="Normal_4018fin" xfId="115"/>
    <cellStyle name="Normal_4021fin" xfId="116"/>
    <cellStyle name="Normal_4021fin_analysis-2001" xfId="117"/>
    <cellStyle name="Normal_4021fin_CfsOct01a" xfId="118"/>
    <cellStyle name="Normal_A" xfId="119"/>
    <cellStyle name="Normal_A (2)" xfId="120"/>
    <cellStyle name="Normal_analysis-2001" xfId="121"/>
    <cellStyle name="Normal_BREPAIR" xfId="122"/>
    <cellStyle name="Normal_BUILD90" xfId="123"/>
    <cellStyle name="Normal_BUILD90_1" xfId="124"/>
    <cellStyle name="Normal_CAPEX" xfId="125"/>
    <cellStyle name="Normal_CAPEX2" xfId="126"/>
    <cellStyle name="Normal_CAPEX94" xfId="127"/>
    <cellStyle name="Normal_EQCON" xfId="128"/>
    <cellStyle name="Normal_INVREV" xfId="129"/>
    <cellStyle name="Normal_LAND90" xfId="130"/>
    <cellStyle name="Normal_laroux" xfId="131"/>
    <cellStyle name="Normal_laroux_1" xfId="132"/>
    <cellStyle name="Normal_laroux_2" xfId="133"/>
    <cellStyle name="Normal_laroux_2_analysis-2001" xfId="134"/>
    <cellStyle name="Normal_laroux_2_CfsOct01a" xfId="135"/>
    <cellStyle name="Normal_laroux_3" xfId="136"/>
    <cellStyle name="Normal_laroux_3_analysis-2001" xfId="137"/>
    <cellStyle name="Normal_laroux_3_CfsOct01a" xfId="138"/>
    <cellStyle name="Normal_laroux_4" xfId="139"/>
    <cellStyle name="Normal_laroux_4_analysis-2001" xfId="140"/>
    <cellStyle name="Normal_laroux_4_CfsOct01a" xfId="141"/>
    <cellStyle name="Normal_laroux_5" xfId="142"/>
    <cellStyle name="Normal_laroux_5_analysis-2001" xfId="143"/>
    <cellStyle name="Normal_laroux_5_CfsOct01a" xfId="144"/>
    <cellStyle name="Normal_laroux_6" xfId="145"/>
    <cellStyle name="Normal_laroux_6_analysis-2001" xfId="146"/>
    <cellStyle name="Normal_laroux_6_CfsOct01a" xfId="147"/>
    <cellStyle name="Normal_laroux_7" xfId="148"/>
    <cellStyle name="Normal_laroux_7_analysis-2001" xfId="149"/>
    <cellStyle name="Normal_laroux_7_CfsOct01a" xfId="150"/>
    <cellStyle name="Normal_laroux_8" xfId="151"/>
    <cellStyle name="Normal_laroux_8_analysis-2001" xfId="152"/>
    <cellStyle name="Normal_laroux_8_CfsOct01a" xfId="153"/>
    <cellStyle name="Normal_laroux_9" xfId="154"/>
    <cellStyle name="Normal_laroux_9_analysis-2001" xfId="155"/>
    <cellStyle name="Normal_laroux_9_CfsOct01a" xfId="156"/>
    <cellStyle name="Normal_laroux_A" xfId="157"/>
    <cellStyle name="Normal_laroux_A_analysis-2001" xfId="158"/>
    <cellStyle name="Normal_laroux_A_CfsOct01a" xfId="159"/>
    <cellStyle name="Normal_laroux_analysis-2001" xfId="160"/>
    <cellStyle name="Normal_laroux_B" xfId="161"/>
    <cellStyle name="Normal_laroux_C" xfId="162"/>
    <cellStyle name="Normal_laroux_CfsOct01a" xfId="163"/>
    <cellStyle name="Normal_laroux_D" xfId="164"/>
    <cellStyle name="Normal_laroux_E" xfId="165"/>
    <cellStyle name="Normal_LHb-Consol BS-final-2001" xfId="166"/>
    <cellStyle name="Normal_LHb-Consol BS-final-2001(22-01)" xfId="167"/>
    <cellStyle name="Normal_MAJREP" xfId="168"/>
    <cellStyle name="Normal_MATERAL2" xfId="169"/>
    <cellStyle name="Normal_mud plant bolted" xfId="170"/>
    <cellStyle name="Normal_POW-Provision" xfId="171"/>
    <cellStyle name="Normal_Q08-95.XLS" xfId="172"/>
    <cellStyle name="Normal_QMM-1" xfId="173"/>
    <cellStyle name="Normal_Sheet1" xfId="174"/>
    <cellStyle name="Normal_Sheet1 (2)" xfId="175"/>
    <cellStyle name="Normal_Sheet1 (2)_analysis-2001" xfId="176"/>
    <cellStyle name="Normal_Sheet1 (2)_CfsOct01a" xfId="177"/>
    <cellStyle name="Normal_SOP" xfId="178"/>
    <cellStyle name="Normal_SUM-M" xfId="179"/>
    <cellStyle name="Percent" xfId="1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1"/>
  <sheetViews>
    <sheetView workbookViewId="0" topLeftCell="A1">
      <pane xSplit="4245" ySplit="1575" topLeftCell="A132" activePane="bottomRight" state="split"/>
      <selection pane="topLeft" activeCell="A1" sqref="A1"/>
      <selection pane="topRight" activeCell="I1" sqref="I1:N16384"/>
      <selection pane="bottomLeft" activeCell="A6" sqref="A6"/>
      <selection pane="bottomRight" activeCell="A140" sqref="A140"/>
    </sheetView>
  </sheetViews>
  <sheetFormatPr defaultColWidth="9.140625" defaultRowHeight="12.75"/>
  <cols>
    <col min="6" max="6" width="1.8515625" style="2" bestFit="1" customWidth="1"/>
    <col min="7" max="8" width="2.140625" style="2" bestFit="1" customWidth="1"/>
  </cols>
  <sheetData>
    <row r="1" ht="15">
      <c r="A1" s="16" t="s">
        <v>147</v>
      </c>
    </row>
    <row r="2" ht="12.75">
      <c r="C2" s="35" t="s">
        <v>140</v>
      </c>
    </row>
    <row r="3" spans="1:4" ht="12.75">
      <c r="A3" s="3" t="s">
        <v>137</v>
      </c>
      <c r="C3" s="3" t="s">
        <v>138</v>
      </c>
      <c r="D3" s="3">
        <v>2.3057</v>
      </c>
    </row>
    <row r="4" spans="1:4" ht="12.75">
      <c r="A4" s="3"/>
      <c r="C4" s="3" t="s">
        <v>139</v>
      </c>
      <c r="D4" s="3">
        <v>0.4831</v>
      </c>
    </row>
    <row r="5" spans="1:4" ht="12.75">
      <c r="A5" s="34" t="s">
        <v>141</v>
      </c>
      <c r="B5" s="101">
        <v>35495</v>
      </c>
      <c r="C5" s="101">
        <v>35737</v>
      </c>
      <c r="D5" s="101">
        <v>35709</v>
      </c>
    </row>
    <row r="6" spans="1:4" ht="13.5" thickBot="1">
      <c r="A6" s="34" t="s">
        <v>142</v>
      </c>
      <c r="B6" s="26">
        <v>1.925</v>
      </c>
      <c r="C6" s="26">
        <v>0.399</v>
      </c>
      <c r="D6" s="26">
        <v>0.414</v>
      </c>
    </row>
    <row r="7" spans="1:16" ht="36.75" thickBot="1">
      <c r="A7" s="76"/>
      <c r="B7" s="60" t="s">
        <v>130</v>
      </c>
      <c r="C7" s="60" t="s">
        <v>129</v>
      </c>
      <c r="D7" s="61" t="s">
        <v>273</v>
      </c>
      <c r="E7" s="2"/>
      <c r="F7" s="60" t="s">
        <v>130</v>
      </c>
      <c r="G7" s="60" t="s">
        <v>129</v>
      </c>
      <c r="H7" s="61" t="s">
        <v>273</v>
      </c>
      <c r="I7" s="2"/>
      <c r="J7" s="2"/>
      <c r="K7" s="2"/>
      <c r="L7" s="2"/>
      <c r="M7" s="2"/>
      <c r="N7" s="2"/>
      <c r="O7" s="2"/>
      <c r="P7" s="2"/>
    </row>
    <row r="8" spans="1:16" ht="84.75" thickBot="1">
      <c r="A8" s="77" t="s">
        <v>133</v>
      </c>
      <c r="B8" s="60" t="s">
        <v>135</v>
      </c>
      <c r="C8" s="60" t="s">
        <v>134</v>
      </c>
      <c r="D8" s="61"/>
      <c r="E8" s="2"/>
      <c r="F8" s="60" t="s">
        <v>150</v>
      </c>
      <c r="G8" s="60" t="s">
        <v>150</v>
      </c>
      <c r="H8" s="61"/>
      <c r="I8" s="2"/>
      <c r="J8" s="2"/>
      <c r="K8" s="2"/>
      <c r="L8" s="2"/>
      <c r="M8" s="2"/>
      <c r="N8" s="2"/>
      <c r="O8" s="2"/>
      <c r="P8" s="2"/>
    </row>
    <row r="9" spans="1:16" ht="12.75">
      <c r="A9" s="78"/>
      <c r="B9" s="21"/>
      <c r="C9" s="21"/>
      <c r="D9" s="22"/>
      <c r="E9" s="2"/>
      <c r="F9" s="21"/>
      <c r="G9" s="21"/>
      <c r="H9" s="22"/>
      <c r="I9" s="2"/>
      <c r="J9" s="2"/>
      <c r="K9" s="2"/>
      <c r="L9" s="2"/>
      <c r="M9" s="2"/>
      <c r="N9" s="2"/>
      <c r="O9" s="2"/>
      <c r="P9" s="2"/>
    </row>
    <row r="10" spans="1:16" ht="12.75">
      <c r="A10" s="79" t="s">
        <v>158</v>
      </c>
      <c r="B10" s="21"/>
      <c r="C10" s="21"/>
      <c r="D10" s="22"/>
      <c r="E10" s="2"/>
      <c r="F10" s="38">
        <f>+B10/1000*$D$3</f>
        <v>0</v>
      </c>
      <c r="G10" s="38">
        <f>+C10/1000*$D$4</f>
        <v>0</v>
      </c>
      <c r="H10" s="39">
        <f>+D10/1000*$D$4</f>
        <v>0</v>
      </c>
      <c r="I10" s="2"/>
      <c r="J10" s="2"/>
      <c r="K10" s="2"/>
      <c r="L10" s="2"/>
      <c r="M10" s="2"/>
      <c r="N10" s="2"/>
      <c r="O10" s="2"/>
      <c r="P10" s="2"/>
    </row>
    <row r="11" spans="1:16" ht="12.75">
      <c r="A11" s="80" t="s">
        <v>192</v>
      </c>
      <c r="B11" s="62"/>
      <c r="C11" s="62"/>
      <c r="D11" s="63"/>
      <c r="E11" s="2"/>
      <c r="F11" s="40">
        <f>+B11/1000*$D$3</f>
        <v>0</v>
      </c>
      <c r="G11" s="40">
        <f>+C11/1000*$D$4</f>
        <v>0</v>
      </c>
      <c r="H11" s="41">
        <f>+D11/1000*$D$4</f>
        <v>0</v>
      </c>
      <c r="I11" s="2"/>
      <c r="J11" s="2"/>
      <c r="K11" s="2"/>
      <c r="L11" s="2"/>
      <c r="M11" s="2"/>
      <c r="N11" s="2"/>
      <c r="O11" s="2"/>
      <c r="P11" s="2"/>
    </row>
    <row r="12" spans="1:16" ht="12.75">
      <c r="A12" s="81" t="s">
        <v>162</v>
      </c>
      <c r="B12" s="21">
        <f>+B10+B11</f>
        <v>0</v>
      </c>
      <c r="C12" s="21">
        <f>+C10+C11</f>
        <v>0</v>
      </c>
      <c r="D12" s="22">
        <f>+D10+D11</f>
        <v>0</v>
      </c>
      <c r="E12" s="2"/>
      <c r="F12" s="38">
        <f>+F10+F11</f>
        <v>0</v>
      </c>
      <c r="G12" s="38">
        <f>+G10+G11</f>
        <v>0</v>
      </c>
      <c r="H12" s="39">
        <f>+H10+H11</f>
        <v>0</v>
      </c>
      <c r="I12" s="2"/>
      <c r="J12" s="2"/>
      <c r="K12" s="2"/>
      <c r="L12" s="2"/>
      <c r="M12" s="2"/>
      <c r="N12" s="2"/>
      <c r="O12" s="2"/>
      <c r="P12" s="2"/>
    </row>
    <row r="13" spans="1:16" ht="12.75">
      <c r="A13" s="78"/>
      <c r="B13" s="21"/>
      <c r="C13" s="21"/>
      <c r="D13" s="22"/>
      <c r="E13" s="2"/>
      <c r="F13" s="38"/>
      <c r="G13" s="38"/>
      <c r="H13" s="39"/>
      <c r="I13" s="2"/>
      <c r="J13" s="2"/>
      <c r="K13" s="2"/>
      <c r="L13" s="2"/>
      <c r="M13" s="2"/>
      <c r="N13" s="2"/>
      <c r="O13" s="2"/>
      <c r="P13" s="2"/>
    </row>
    <row r="14" spans="1:16" ht="12.75">
      <c r="A14" s="82" t="s">
        <v>193</v>
      </c>
      <c r="B14" s="21"/>
      <c r="C14" s="21"/>
      <c r="D14" s="22"/>
      <c r="E14" s="2"/>
      <c r="F14" s="38"/>
      <c r="G14" s="38"/>
      <c r="H14" s="39"/>
      <c r="I14" s="2"/>
      <c r="J14" s="2"/>
      <c r="K14" s="2"/>
      <c r="L14" s="2"/>
      <c r="M14" s="2"/>
      <c r="N14" s="2"/>
      <c r="O14" s="2"/>
      <c r="P14" s="2"/>
    </row>
    <row r="15" spans="1:16" ht="12.75">
      <c r="A15" s="78" t="s">
        <v>194</v>
      </c>
      <c r="B15" s="21"/>
      <c r="C15" s="21"/>
      <c r="D15" s="22"/>
      <c r="E15" s="2"/>
      <c r="F15" s="38">
        <f aca="true" t="shared" si="0" ref="F15:F25">+B15/1000*$D$3</f>
        <v>0</v>
      </c>
      <c r="G15" s="38">
        <f aca="true" t="shared" si="1" ref="G15:G25">+C15/1000*$D$4</f>
        <v>0</v>
      </c>
      <c r="H15" s="39">
        <f aca="true" t="shared" si="2" ref="H15:H25">+D15/1000*$D$4</f>
        <v>0</v>
      </c>
      <c r="I15" s="2"/>
      <c r="J15" s="2"/>
      <c r="K15" s="2"/>
      <c r="L15" s="2"/>
      <c r="M15" s="2"/>
      <c r="N15" s="2"/>
      <c r="O15" s="2"/>
      <c r="P15" s="2"/>
    </row>
    <row r="16" spans="1:16" ht="12.75">
      <c r="A16" s="78" t="s">
        <v>195</v>
      </c>
      <c r="B16" s="21"/>
      <c r="C16" s="21"/>
      <c r="D16" s="22"/>
      <c r="E16" s="2"/>
      <c r="F16" s="38">
        <f t="shared" si="0"/>
        <v>0</v>
      </c>
      <c r="G16" s="38">
        <f t="shared" si="1"/>
        <v>0</v>
      </c>
      <c r="H16" s="39">
        <f t="shared" si="2"/>
        <v>0</v>
      </c>
      <c r="I16" s="2"/>
      <c r="J16" s="2"/>
      <c r="K16" s="2"/>
      <c r="L16" s="2"/>
      <c r="M16" s="2"/>
      <c r="N16" s="2"/>
      <c r="O16" s="2"/>
      <c r="P16" s="2"/>
    </row>
    <row r="17" spans="1:16" ht="12.75">
      <c r="A17" s="78" t="s">
        <v>196</v>
      </c>
      <c r="B17" s="21"/>
      <c r="C17" s="21"/>
      <c r="D17" s="22"/>
      <c r="E17" s="2"/>
      <c r="F17" s="38">
        <f t="shared" si="0"/>
        <v>0</v>
      </c>
      <c r="G17" s="38">
        <f t="shared" si="1"/>
        <v>0</v>
      </c>
      <c r="H17" s="39">
        <f t="shared" si="2"/>
        <v>0</v>
      </c>
      <c r="I17" s="2"/>
      <c r="J17" s="2"/>
      <c r="K17" s="2"/>
      <c r="L17" s="2"/>
      <c r="M17" s="2"/>
      <c r="N17" s="2"/>
      <c r="O17" s="2"/>
      <c r="P17" s="2"/>
    </row>
    <row r="18" spans="1:16" ht="12.75">
      <c r="A18" s="78" t="s">
        <v>229</v>
      </c>
      <c r="B18" s="21"/>
      <c r="C18" s="21"/>
      <c r="D18" s="22"/>
      <c r="E18" s="2"/>
      <c r="F18" s="38">
        <f t="shared" si="0"/>
        <v>0</v>
      </c>
      <c r="G18" s="38">
        <f t="shared" si="1"/>
        <v>0</v>
      </c>
      <c r="H18" s="39">
        <f t="shared" si="2"/>
        <v>0</v>
      </c>
      <c r="I18" s="2"/>
      <c r="J18" s="2"/>
      <c r="K18" s="2"/>
      <c r="L18" s="2"/>
      <c r="M18" s="2"/>
      <c r="N18" s="2"/>
      <c r="O18" s="2"/>
      <c r="P18" s="2"/>
    </row>
    <row r="19" spans="1:16" ht="12.75">
      <c r="A19" s="78" t="s">
        <v>197</v>
      </c>
      <c r="B19" s="21"/>
      <c r="C19" s="21"/>
      <c r="D19" s="22"/>
      <c r="E19" s="2"/>
      <c r="F19" s="38">
        <f t="shared" si="0"/>
        <v>0</v>
      </c>
      <c r="G19" s="38">
        <f t="shared" si="1"/>
        <v>0</v>
      </c>
      <c r="H19" s="39">
        <f t="shared" si="2"/>
        <v>0</v>
      </c>
      <c r="I19" s="2"/>
      <c r="J19" s="2"/>
      <c r="K19" s="2"/>
      <c r="L19" s="2"/>
      <c r="M19" s="2"/>
      <c r="N19" s="2"/>
      <c r="O19" s="2"/>
      <c r="P19" s="2"/>
    </row>
    <row r="20" spans="1:16" ht="12.75">
      <c r="A20" s="78" t="s">
        <v>235</v>
      </c>
      <c r="B20" s="21"/>
      <c r="C20" s="21"/>
      <c r="D20" s="22"/>
      <c r="E20" s="2"/>
      <c r="F20" s="38">
        <f t="shared" si="0"/>
        <v>0</v>
      </c>
      <c r="G20" s="38">
        <f t="shared" si="1"/>
        <v>0</v>
      </c>
      <c r="H20" s="39">
        <f t="shared" si="2"/>
        <v>0</v>
      </c>
      <c r="I20" s="2"/>
      <c r="J20" s="2"/>
      <c r="K20" s="2"/>
      <c r="L20" s="2"/>
      <c r="M20" s="2"/>
      <c r="N20" s="2"/>
      <c r="O20" s="2"/>
      <c r="P20" s="2"/>
    </row>
    <row r="21" spans="1:16" ht="12.75">
      <c r="A21" s="78" t="s">
        <v>198</v>
      </c>
      <c r="B21" s="21"/>
      <c r="C21" s="21"/>
      <c r="D21" s="22"/>
      <c r="E21" s="2"/>
      <c r="F21" s="38">
        <f t="shared" si="0"/>
        <v>0</v>
      </c>
      <c r="G21" s="38">
        <f t="shared" si="1"/>
        <v>0</v>
      </c>
      <c r="H21" s="39">
        <f t="shared" si="2"/>
        <v>0</v>
      </c>
      <c r="I21" s="2"/>
      <c r="J21" s="2"/>
      <c r="K21" s="2"/>
      <c r="L21" s="2"/>
      <c r="M21" s="2"/>
      <c r="N21" s="2"/>
      <c r="O21" s="2"/>
      <c r="P21" s="2"/>
    </row>
    <row r="22" spans="1:16" ht="12.75">
      <c r="A22" s="78" t="s">
        <v>199</v>
      </c>
      <c r="B22" s="21"/>
      <c r="C22" s="21"/>
      <c r="D22" s="22"/>
      <c r="E22" s="2"/>
      <c r="F22" s="38">
        <f t="shared" si="0"/>
        <v>0</v>
      </c>
      <c r="G22" s="38">
        <f t="shared" si="1"/>
        <v>0</v>
      </c>
      <c r="H22" s="39">
        <f t="shared" si="2"/>
        <v>0</v>
      </c>
      <c r="I22" s="2"/>
      <c r="J22" s="2"/>
      <c r="K22" s="2"/>
      <c r="L22" s="2"/>
      <c r="M22" s="2"/>
      <c r="N22" s="2"/>
      <c r="O22" s="2"/>
      <c r="P22" s="2"/>
    </row>
    <row r="23" spans="1:16" ht="12.75">
      <c r="A23" s="78" t="s">
        <v>144</v>
      </c>
      <c r="B23" s="21"/>
      <c r="C23" s="21"/>
      <c r="D23" s="22"/>
      <c r="E23" s="2"/>
      <c r="F23" s="38">
        <f t="shared" si="0"/>
        <v>0</v>
      </c>
      <c r="G23" s="38">
        <f t="shared" si="1"/>
        <v>0</v>
      </c>
      <c r="H23" s="39">
        <f t="shared" si="2"/>
        <v>0</v>
      </c>
      <c r="I23" s="2"/>
      <c r="J23" s="2"/>
      <c r="K23" s="2"/>
      <c r="L23" s="2"/>
      <c r="M23" s="2"/>
      <c r="N23" s="2"/>
      <c r="O23" s="2"/>
      <c r="P23" s="2"/>
    </row>
    <row r="24" spans="1:16" ht="12.75">
      <c r="A24" s="78" t="s">
        <v>101</v>
      </c>
      <c r="B24" s="21"/>
      <c r="C24" s="21"/>
      <c r="D24" s="22"/>
      <c r="E24" s="2"/>
      <c r="F24" s="38">
        <f t="shared" si="0"/>
        <v>0</v>
      </c>
      <c r="G24" s="38">
        <f t="shared" si="1"/>
        <v>0</v>
      </c>
      <c r="H24" s="39">
        <f t="shared" si="2"/>
        <v>0</v>
      </c>
      <c r="I24" s="2"/>
      <c r="J24" s="2"/>
      <c r="K24" s="2"/>
      <c r="L24" s="2"/>
      <c r="M24" s="2"/>
      <c r="N24" s="2"/>
      <c r="O24" s="2"/>
      <c r="P24" s="2"/>
    </row>
    <row r="25" spans="1:16" ht="12.75">
      <c r="A25" s="78" t="s">
        <v>163</v>
      </c>
      <c r="B25" s="21"/>
      <c r="C25" s="21"/>
      <c r="D25" s="22"/>
      <c r="E25" s="2"/>
      <c r="F25" s="38">
        <f t="shared" si="0"/>
        <v>0</v>
      </c>
      <c r="G25" s="38">
        <f t="shared" si="1"/>
        <v>0</v>
      </c>
      <c r="H25" s="39">
        <f t="shared" si="2"/>
        <v>0</v>
      </c>
      <c r="I25" s="2"/>
      <c r="J25" s="2"/>
      <c r="K25" s="2"/>
      <c r="L25" s="2"/>
      <c r="M25" s="2"/>
      <c r="N25" s="2"/>
      <c r="O25" s="2"/>
      <c r="P25" s="2"/>
    </row>
    <row r="26" spans="1:16" ht="12.75">
      <c r="A26" s="78"/>
      <c r="B26" s="21"/>
      <c r="C26" s="21"/>
      <c r="D26" s="22"/>
      <c r="E26" s="2"/>
      <c r="F26" s="38"/>
      <c r="G26" s="38"/>
      <c r="H26" s="39"/>
      <c r="I26" s="2"/>
      <c r="J26" s="2"/>
      <c r="K26" s="2"/>
      <c r="L26" s="2"/>
      <c r="M26" s="2"/>
      <c r="N26" s="2"/>
      <c r="O26" s="2"/>
      <c r="P26" s="2"/>
    </row>
    <row r="27" spans="1:16" ht="12.75">
      <c r="A27" s="81" t="s">
        <v>200</v>
      </c>
      <c r="B27" s="64">
        <f>SUM(B15:B26)</f>
        <v>0</v>
      </c>
      <c r="C27" s="64">
        <f>SUM(C15:C26)</f>
        <v>0</v>
      </c>
      <c r="D27" s="65">
        <f>SUM(D15:D26)</f>
        <v>0</v>
      </c>
      <c r="E27" s="2"/>
      <c r="F27" s="42">
        <f>SUM(F15:F26)</f>
        <v>0</v>
      </c>
      <c r="G27" s="42">
        <f>SUM(G15:G26)</f>
        <v>0</v>
      </c>
      <c r="H27" s="43">
        <f>SUM(H15:H26)</f>
        <v>0</v>
      </c>
      <c r="I27" s="2"/>
      <c r="J27" s="2"/>
      <c r="K27" s="2"/>
      <c r="L27" s="2"/>
      <c r="M27" s="2"/>
      <c r="N27" s="2"/>
      <c r="O27" s="2"/>
      <c r="P27" s="2"/>
    </row>
    <row r="28" spans="1:16" ht="12.75">
      <c r="A28" s="78"/>
      <c r="B28" s="21"/>
      <c r="C28" s="21"/>
      <c r="D28" s="22"/>
      <c r="E28" s="2"/>
      <c r="F28" s="38"/>
      <c r="G28" s="38"/>
      <c r="H28" s="39"/>
      <c r="I28" s="2"/>
      <c r="J28" s="2"/>
      <c r="K28" s="2"/>
      <c r="L28" s="2"/>
      <c r="M28" s="2"/>
      <c r="N28" s="2"/>
      <c r="O28" s="2"/>
      <c r="P28" s="2"/>
    </row>
    <row r="29" spans="1:16" ht="12.75">
      <c r="A29" s="81" t="s">
        <v>201</v>
      </c>
      <c r="B29" s="21">
        <f>+B27+B12</f>
        <v>0</v>
      </c>
      <c r="C29" s="21">
        <f>+C27+C12</f>
        <v>0</v>
      </c>
      <c r="D29" s="22">
        <f>+D27+D12</f>
        <v>0</v>
      </c>
      <c r="E29" s="2"/>
      <c r="F29" s="38">
        <f>+F27+F12</f>
        <v>0</v>
      </c>
      <c r="G29" s="38">
        <f>+G27+G12</f>
        <v>0</v>
      </c>
      <c r="H29" s="39">
        <f>+H27+H12</f>
        <v>0</v>
      </c>
      <c r="I29" s="2"/>
      <c r="J29" s="2"/>
      <c r="K29" s="2"/>
      <c r="L29" s="2"/>
      <c r="M29" s="2"/>
      <c r="N29" s="2"/>
      <c r="O29" s="2"/>
      <c r="P29" s="2"/>
    </row>
    <row r="30" spans="1:16" ht="12.75">
      <c r="A30" s="78"/>
      <c r="B30" s="21"/>
      <c r="C30" s="21"/>
      <c r="D30" s="22"/>
      <c r="E30" s="2"/>
      <c r="F30" s="38"/>
      <c r="G30" s="38"/>
      <c r="H30" s="39"/>
      <c r="I30" s="2"/>
      <c r="J30" s="2"/>
      <c r="K30" s="2"/>
      <c r="L30" s="2"/>
      <c r="M30" s="2"/>
      <c r="N30" s="2"/>
      <c r="O30" s="2"/>
      <c r="P30" s="2"/>
    </row>
    <row r="31" spans="1:16" ht="12.75">
      <c r="A31" s="79" t="s">
        <v>202</v>
      </c>
      <c r="B31" s="21"/>
      <c r="C31" s="21"/>
      <c r="D31" s="22"/>
      <c r="E31" s="2"/>
      <c r="F31" s="38"/>
      <c r="G31" s="38"/>
      <c r="H31" s="39"/>
      <c r="I31" s="2"/>
      <c r="J31" s="2"/>
      <c r="K31" s="2"/>
      <c r="L31" s="2"/>
      <c r="M31" s="2"/>
      <c r="N31" s="2"/>
      <c r="O31" s="2"/>
      <c r="P31" s="2"/>
    </row>
    <row r="32" spans="1:16" ht="12.75">
      <c r="A32" s="78"/>
      <c r="B32" s="21"/>
      <c r="C32" s="21"/>
      <c r="D32" s="22"/>
      <c r="E32" s="2"/>
      <c r="F32" s="38"/>
      <c r="G32" s="38"/>
      <c r="H32" s="39"/>
      <c r="I32" s="2"/>
      <c r="J32" s="2"/>
      <c r="K32" s="2"/>
      <c r="L32" s="2"/>
      <c r="M32" s="2"/>
      <c r="N32" s="2"/>
      <c r="O32" s="2"/>
      <c r="P32" s="2"/>
    </row>
    <row r="33" spans="1:16" ht="12.75">
      <c r="A33" s="83" t="s">
        <v>203</v>
      </c>
      <c r="B33" s="21"/>
      <c r="C33" s="21"/>
      <c r="D33" s="22"/>
      <c r="E33" s="2"/>
      <c r="F33" s="38"/>
      <c r="G33" s="38"/>
      <c r="H33" s="39"/>
      <c r="I33" s="2"/>
      <c r="J33" s="2"/>
      <c r="K33" s="2"/>
      <c r="L33" s="2"/>
      <c r="M33" s="2"/>
      <c r="N33" s="2"/>
      <c r="O33" s="2"/>
      <c r="P33" s="2"/>
    </row>
    <row r="34" spans="1:16" ht="12.75">
      <c r="A34" s="78" t="s">
        <v>204</v>
      </c>
      <c r="B34" s="21"/>
      <c r="C34" s="21"/>
      <c r="D34" s="22"/>
      <c r="E34" s="2"/>
      <c r="F34" s="38">
        <f aca="true" t="shared" si="3" ref="F34:F43">+B34/1000*$D$3</f>
        <v>0</v>
      </c>
      <c r="G34" s="38">
        <f aca="true" t="shared" si="4" ref="G34:G43">+C34/1000*$D$4</f>
        <v>0</v>
      </c>
      <c r="H34" s="39">
        <f aca="true" t="shared" si="5" ref="H34:H43">+D34/1000*$D$4</f>
        <v>0</v>
      </c>
      <c r="I34" s="2"/>
      <c r="J34" s="2"/>
      <c r="K34" s="2"/>
      <c r="L34" s="2"/>
      <c r="M34" s="2"/>
      <c r="N34" s="2"/>
      <c r="O34" s="2"/>
      <c r="P34" s="2"/>
    </row>
    <row r="35" spans="1:16" ht="12.75">
      <c r="A35" s="78" t="s">
        <v>205</v>
      </c>
      <c r="B35" s="21"/>
      <c r="C35" s="21"/>
      <c r="D35" s="22"/>
      <c r="E35" s="2"/>
      <c r="F35" s="38">
        <f t="shared" si="3"/>
        <v>0</v>
      </c>
      <c r="G35" s="38">
        <f t="shared" si="4"/>
        <v>0</v>
      </c>
      <c r="H35" s="39">
        <f t="shared" si="5"/>
        <v>0</v>
      </c>
      <c r="I35" s="2"/>
      <c r="J35" s="2"/>
      <c r="K35" s="2"/>
      <c r="L35" s="2"/>
      <c r="M35" s="2"/>
      <c r="N35" s="2"/>
      <c r="O35" s="2"/>
      <c r="P35" s="2"/>
    </row>
    <row r="36" spans="1:16" ht="12.75">
      <c r="A36" s="78" t="s">
        <v>206</v>
      </c>
      <c r="B36" s="21"/>
      <c r="C36" s="21"/>
      <c r="D36" s="22"/>
      <c r="E36" s="2"/>
      <c r="F36" s="38">
        <f t="shared" si="3"/>
        <v>0</v>
      </c>
      <c r="G36" s="38">
        <f t="shared" si="4"/>
        <v>0</v>
      </c>
      <c r="H36" s="39">
        <f t="shared" si="5"/>
        <v>0</v>
      </c>
      <c r="I36" s="2"/>
      <c r="J36" s="2"/>
      <c r="K36" s="2"/>
      <c r="L36" s="2"/>
      <c r="M36" s="2"/>
      <c r="N36" s="2"/>
      <c r="O36" s="2"/>
      <c r="P36" s="2"/>
    </row>
    <row r="37" spans="1:16" ht="12.75">
      <c r="A37" s="78" t="s">
        <v>207</v>
      </c>
      <c r="B37" s="21"/>
      <c r="C37" s="21"/>
      <c r="D37" s="22"/>
      <c r="E37" s="2"/>
      <c r="F37" s="38">
        <f t="shared" si="3"/>
        <v>0</v>
      </c>
      <c r="G37" s="38">
        <f t="shared" si="4"/>
        <v>0</v>
      </c>
      <c r="H37" s="39">
        <f t="shared" si="5"/>
        <v>0</v>
      </c>
      <c r="I37" s="2"/>
      <c r="J37" s="2"/>
      <c r="K37" s="2"/>
      <c r="L37" s="2"/>
      <c r="M37" s="2"/>
      <c r="N37" s="2"/>
      <c r="O37" s="2"/>
      <c r="P37" s="2"/>
    </row>
    <row r="38" spans="1:16" ht="12.75">
      <c r="A38" s="78" t="s">
        <v>208</v>
      </c>
      <c r="B38" s="21"/>
      <c r="C38" s="21"/>
      <c r="D38" s="22"/>
      <c r="E38" s="2"/>
      <c r="F38" s="38">
        <f t="shared" si="3"/>
        <v>0</v>
      </c>
      <c r="G38" s="38">
        <f t="shared" si="4"/>
        <v>0</v>
      </c>
      <c r="H38" s="39">
        <f t="shared" si="5"/>
        <v>0</v>
      </c>
      <c r="I38" s="2"/>
      <c r="J38" s="2"/>
      <c r="K38" s="2"/>
      <c r="L38" s="2"/>
      <c r="M38" s="2"/>
      <c r="N38" s="2"/>
      <c r="O38" s="2"/>
      <c r="P38" s="2"/>
    </row>
    <row r="39" spans="1:16" ht="12.75">
      <c r="A39" s="78" t="s">
        <v>209</v>
      </c>
      <c r="B39" s="21"/>
      <c r="C39" s="21"/>
      <c r="D39" s="22"/>
      <c r="E39" s="2"/>
      <c r="F39" s="38">
        <f t="shared" si="3"/>
        <v>0</v>
      </c>
      <c r="G39" s="38">
        <f t="shared" si="4"/>
        <v>0</v>
      </c>
      <c r="H39" s="39">
        <f t="shared" si="5"/>
        <v>0</v>
      </c>
      <c r="I39" s="2"/>
      <c r="J39" s="2"/>
      <c r="K39" s="2"/>
      <c r="L39" s="2"/>
      <c r="M39" s="2"/>
      <c r="N39" s="2"/>
      <c r="O39" s="2"/>
      <c r="P39" s="2"/>
    </row>
    <row r="40" spans="1:16" ht="12.75">
      <c r="A40" s="78" t="s">
        <v>210</v>
      </c>
      <c r="B40" s="21"/>
      <c r="C40" s="21"/>
      <c r="D40" s="22"/>
      <c r="E40" s="2"/>
      <c r="F40" s="38">
        <f t="shared" si="3"/>
        <v>0</v>
      </c>
      <c r="G40" s="38">
        <f t="shared" si="4"/>
        <v>0</v>
      </c>
      <c r="H40" s="39">
        <f t="shared" si="5"/>
        <v>0</v>
      </c>
      <c r="I40" s="2"/>
      <c r="J40" s="2"/>
      <c r="K40" s="2"/>
      <c r="L40" s="2"/>
      <c r="M40" s="2"/>
      <c r="N40" s="2"/>
      <c r="O40" s="2"/>
      <c r="P40" s="2"/>
    </row>
    <row r="41" spans="1:16" ht="12.75">
      <c r="A41" s="78" t="s">
        <v>211</v>
      </c>
      <c r="B41" s="21"/>
      <c r="C41" s="21"/>
      <c r="D41" s="22"/>
      <c r="E41" s="2"/>
      <c r="F41" s="38">
        <f t="shared" si="3"/>
        <v>0</v>
      </c>
      <c r="G41" s="38">
        <f t="shared" si="4"/>
        <v>0</v>
      </c>
      <c r="H41" s="39">
        <f t="shared" si="5"/>
        <v>0</v>
      </c>
      <c r="I41" s="2"/>
      <c r="J41" s="2"/>
      <c r="K41" s="2"/>
      <c r="L41" s="2"/>
      <c r="M41" s="2"/>
      <c r="N41" s="2"/>
      <c r="O41" s="2"/>
      <c r="P41" s="2"/>
    </row>
    <row r="42" spans="1:16" ht="12.75">
      <c r="A42" s="78" t="s">
        <v>212</v>
      </c>
      <c r="B42" s="21"/>
      <c r="C42" s="21"/>
      <c r="D42" s="22"/>
      <c r="E42" s="2"/>
      <c r="F42" s="38">
        <f t="shared" si="3"/>
        <v>0</v>
      </c>
      <c r="G42" s="38">
        <f t="shared" si="4"/>
        <v>0</v>
      </c>
      <c r="H42" s="39">
        <f t="shared" si="5"/>
        <v>0</v>
      </c>
      <c r="I42" s="2"/>
      <c r="J42" s="2"/>
      <c r="K42" s="2"/>
      <c r="L42" s="2"/>
      <c r="M42" s="2"/>
      <c r="N42" s="2"/>
      <c r="O42" s="2"/>
      <c r="P42" s="2"/>
    </row>
    <row r="43" spans="1:16" ht="12.75">
      <c r="A43" s="78" t="s">
        <v>213</v>
      </c>
      <c r="B43" s="21"/>
      <c r="C43" s="21"/>
      <c r="D43" s="22"/>
      <c r="E43" s="2"/>
      <c r="F43" s="38">
        <f t="shared" si="3"/>
        <v>0</v>
      </c>
      <c r="G43" s="38">
        <f t="shared" si="4"/>
        <v>0</v>
      </c>
      <c r="H43" s="39">
        <f t="shared" si="5"/>
        <v>0</v>
      </c>
      <c r="I43" s="2"/>
      <c r="J43" s="2"/>
      <c r="K43" s="2"/>
      <c r="L43" s="2"/>
      <c r="M43" s="2"/>
      <c r="N43" s="2"/>
      <c r="O43" s="2"/>
      <c r="P43" s="2"/>
    </row>
    <row r="44" spans="1:16" ht="12.75">
      <c r="A44" s="78"/>
      <c r="B44" s="66"/>
      <c r="C44" s="66"/>
      <c r="D44" s="67"/>
      <c r="E44" s="2"/>
      <c r="F44" s="44"/>
      <c r="G44" s="44"/>
      <c r="H44" s="45"/>
      <c r="I44" s="2"/>
      <c r="J44" s="2"/>
      <c r="K44" s="2"/>
      <c r="L44" s="2"/>
      <c r="M44" s="2"/>
      <c r="N44" s="2"/>
      <c r="O44" s="2"/>
      <c r="P44" s="2"/>
    </row>
    <row r="45" spans="1:16" ht="12.75">
      <c r="A45" s="84" t="s">
        <v>214</v>
      </c>
      <c r="B45" s="64">
        <f>SUM(B34:B44)</f>
        <v>0</v>
      </c>
      <c r="C45" s="64">
        <f>SUM(C34:C44)</f>
        <v>0</v>
      </c>
      <c r="D45" s="65">
        <f>SUM(D34:D44)</f>
        <v>0</v>
      </c>
      <c r="E45" s="2"/>
      <c r="F45" s="42">
        <f>SUM(F34:F44)</f>
        <v>0</v>
      </c>
      <c r="G45" s="42">
        <f>SUM(G34:G44)</f>
        <v>0</v>
      </c>
      <c r="H45" s="43">
        <f>SUM(H34:H44)</f>
        <v>0</v>
      </c>
      <c r="I45" s="2"/>
      <c r="J45" s="2"/>
      <c r="K45" s="2"/>
      <c r="L45" s="2"/>
      <c r="M45" s="2"/>
      <c r="N45" s="2"/>
      <c r="O45" s="2"/>
      <c r="P45" s="2"/>
    </row>
    <row r="46" spans="1:16" ht="12.75">
      <c r="A46" s="78"/>
      <c r="B46" s="21"/>
      <c r="C46" s="21"/>
      <c r="D46" s="22"/>
      <c r="E46" s="2"/>
      <c r="F46" s="38"/>
      <c r="G46" s="38"/>
      <c r="H46" s="39"/>
      <c r="I46" s="2"/>
      <c r="J46" s="2"/>
      <c r="K46" s="2"/>
      <c r="L46" s="2"/>
      <c r="M46" s="2"/>
      <c r="N46" s="2"/>
      <c r="O46" s="2"/>
      <c r="P46" s="2"/>
    </row>
    <row r="47" spans="1:16" ht="12.75">
      <c r="A47" s="83" t="s">
        <v>215</v>
      </c>
      <c r="B47" s="21"/>
      <c r="C47" s="21"/>
      <c r="D47" s="22"/>
      <c r="E47" s="2"/>
      <c r="F47" s="38"/>
      <c r="G47" s="38"/>
      <c r="H47" s="39"/>
      <c r="I47" s="2"/>
      <c r="J47" s="2"/>
      <c r="K47" s="2"/>
      <c r="L47" s="2"/>
      <c r="M47" s="2"/>
      <c r="N47" s="2"/>
      <c r="O47" s="2"/>
      <c r="P47" s="2"/>
    </row>
    <row r="48" spans="1:16" ht="12.75">
      <c r="A48" s="78" t="s">
        <v>216</v>
      </c>
      <c r="B48" s="21"/>
      <c r="C48" s="21"/>
      <c r="D48" s="22"/>
      <c r="E48" s="2"/>
      <c r="F48" s="38">
        <f>+B48/1000*$D$3</f>
        <v>0</v>
      </c>
      <c r="G48" s="38">
        <f aca="true" t="shared" si="6" ref="G48:H51">+C48/1000*$D$4</f>
        <v>0</v>
      </c>
      <c r="H48" s="39">
        <f t="shared" si="6"/>
        <v>0</v>
      </c>
      <c r="I48" s="2"/>
      <c r="J48" s="2"/>
      <c r="K48" s="2"/>
      <c r="L48" s="2"/>
      <c r="M48" s="2"/>
      <c r="N48" s="2"/>
      <c r="O48" s="2"/>
      <c r="P48" s="2"/>
    </row>
    <row r="49" spans="1:16" ht="12.75">
      <c r="A49" s="78" t="s">
        <v>217</v>
      </c>
      <c r="B49" s="21"/>
      <c r="C49" s="21"/>
      <c r="D49" s="22"/>
      <c r="E49" s="2"/>
      <c r="F49" s="38">
        <f>+B49/1000*$D$3</f>
        <v>0</v>
      </c>
      <c r="G49" s="38">
        <f t="shared" si="6"/>
        <v>0</v>
      </c>
      <c r="H49" s="39">
        <f t="shared" si="6"/>
        <v>0</v>
      </c>
      <c r="I49" s="2"/>
      <c r="J49" s="2"/>
      <c r="K49" s="2"/>
      <c r="L49" s="2"/>
      <c r="M49" s="2"/>
      <c r="N49" s="2"/>
      <c r="O49" s="2"/>
      <c r="P49" s="2"/>
    </row>
    <row r="50" spans="1:16" ht="12.75">
      <c r="A50" s="78" t="s">
        <v>218</v>
      </c>
      <c r="B50" s="21"/>
      <c r="C50" s="21"/>
      <c r="D50" s="22"/>
      <c r="E50" s="2"/>
      <c r="F50" s="38">
        <f>+B50/1000*$D$3</f>
        <v>0</v>
      </c>
      <c r="G50" s="38">
        <f t="shared" si="6"/>
        <v>0</v>
      </c>
      <c r="H50" s="39">
        <f t="shared" si="6"/>
        <v>0</v>
      </c>
      <c r="I50" s="2"/>
      <c r="J50" s="2"/>
      <c r="K50" s="2"/>
      <c r="L50" s="2"/>
      <c r="M50" s="2"/>
      <c r="N50" s="2"/>
      <c r="O50" s="2"/>
      <c r="P50" s="2"/>
    </row>
    <row r="51" spans="1:16" ht="12.75">
      <c r="A51" s="78" t="s">
        <v>86</v>
      </c>
      <c r="B51" s="21"/>
      <c r="C51" s="21"/>
      <c r="D51" s="22"/>
      <c r="E51" s="2"/>
      <c r="F51" s="38">
        <f>+B51/1000*$D$3</f>
        <v>0</v>
      </c>
      <c r="G51" s="38">
        <f t="shared" si="6"/>
        <v>0</v>
      </c>
      <c r="H51" s="39">
        <f t="shared" si="6"/>
        <v>0</v>
      </c>
      <c r="I51" s="2"/>
      <c r="J51" s="2"/>
      <c r="K51" s="2"/>
      <c r="L51" s="2"/>
      <c r="M51" s="2"/>
      <c r="N51" s="2"/>
      <c r="O51" s="2"/>
      <c r="P51" s="2"/>
    </row>
    <row r="52" spans="1:16" ht="12.75">
      <c r="A52" s="78"/>
      <c r="B52" s="21"/>
      <c r="C52" s="21"/>
      <c r="D52" s="22"/>
      <c r="E52" s="2"/>
      <c r="F52" s="38"/>
      <c r="G52" s="38"/>
      <c r="H52" s="39"/>
      <c r="I52" s="2"/>
      <c r="J52" s="2"/>
      <c r="K52" s="2"/>
      <c r="L52" s="2"/>
      <c r="M52" s="2"/>
      <c r="N52" s="2"/>
      <c r="O52" s="2"/>
      <c r="P52" s="2"/>
    </row>
    <row r="53" spans="1:16" ht="12.75">
      <c r="A53" s="84" t="s">
        <v>219</v>
      </c>
      <c r="B53" s="64">
        <f>SUM(B48:B52)</f>
        <v>0</v>
      </c>
      <c r="C53" s="64">
        <f>SUM(C48:C52)</f>
        <v>0</v>
      </c>
      <c r="D53" s="65">
        <f>SUM(D48:D52)</f>
        <v>0</v>
      </c>
      <c r="E53" s="2"/>
      <c r="F53" s="42">
        <f>SUM(F48:F52)</f>
        <v>0</v>
      </c>
      <c r="G53" s="42">
        <f>SUM(G48:G52)</f>
        <v>0</v>
      </c>
      <c r="H53" s="43">
        <f>SUM(H48:H52)</f>
        <v>0</v>
      </c>
      <c r="I53" s="2"/>
      <c r="J53" s="2"/>
      <c r="K53" s="2"/>
      <c r="L53" s="2"/>
      <c r="M53" s="2"/>
      <c r="N53" s="2"/>
      <c r="O53" s="2"/>
      <c r="P53" s="2"/>
    </row>
    <row r="54" spans="1:16" ht="12.75">
      <c r="A54" s="78"/>
      <c r="B54" s="21"/>
      <c r="C54" s="21"/>
      <c r="D54" s="22"/>
      <c r="E54" s="2"/>
      <c r="F54" s="38"/>
      <c r="G54" s="38"/>
      <c r="H54" s="39"/>
      <c r="I54" s="2"/>
      <c r="J54" s="2"/>
      <c r="K54" s="2"/>
      <c r="L54" s="2"/>
      <c r="M54" s="2"/>
      <c r="N54" s="2"/>
      <c r="O54" s="2"/>
      <c r="P54" s="2"/>
    </row>
    <row r="55" spans="1:16" ht="12.75">
      <c r="A55" s="83" t="s">
        <v>221</v>
      </c>
      <c r="B55" s="21"/>
      <c r="C55" s="21"/>
      <c r="D55" s="22"/>
      <c r="E55" s="2"/>
      <c r="F55" s="38"/>
      <c r="G55" s="38"/>
      <c r="H55" s="39"/>
      <c r="I55" s="2"/>
      <c r="J55" s="2"/>
      <c r="K55" s="2"/>
      <c r="L55" s="2"/>
      <c r="M55" s="2"/>
      <c r="N55" s="2"/>
      <c r="O55" s="2"/>
      <c r="P55" s="2"/>
    </row>
    <row r="56" spans="1:16" ht="12.75">
      <c r="A56" s="78" t="s">
        <v>222</v>
      </c>
      <c r="B56" s="21"/>
      <c r="C56" s="21"/>
      <c r="D56" s="22"/>
      <c r="E56" s="2"/>
      <c r="F56" s="38">
        <f aca="true" t="shared" si="7" ref="F56:F61">+B56/1000*$D$3</f>
        <v>0</v>
      </c>
      <c r="G56" s="38">
        <f aca="true" t="shared" si="8" ref="G56:H61">+C56/1000*$D$4</f>
        <v>0</v>
      </c>
      <c r="H56" s="39">
        <f t="shared" si="8"/>
        <v>0</v>
      </c>
      <c r="I56" s="2"/>
      <c r="J56" s="2"/>
      <c r="K56" s="2"/>
      <c r="L56" s="2"/>
      <c r="M56" s="2"/>
      <c r="N56" s="2"/>
      <c r="O56" s="2"/>
      <c r="P56" s="2"/>
    </row>
    <row r="57" spans="1:16" ht="12.75">
      <c r="A57" s="78" t="s">
        <v>223</v>
      </c>
      <c r="B57" s="21"/>
      <c r="C57" s="21"/>
      <c r="D57" s="22"/>
      <c r="E57" s="2"/>
      <c r="F57" s="38">
        <f t="shared" si="7"/>
        <v>0</v>
      </c>
      <c r="G57" s="38">
        <f t="shared" si="8"/>
        <v>0</v>
      </c>
      <c r="H57" s="39">
        <f t="shared" si="8"/>
        <v>0</v>
      </c>
      <c r="I57" s="2"/>
      <c r="J57" s="2"/>
      <c r="K57" s="2"/>
      <c r="L57" s="2"/>
      <c r="M57" s="2"/>
      <c r="N57" s="2"/>
      <c r="O57" s="2"/>
      <c r="P57" s="2"/>
    </row>
    <row r="58" spans="1:16" ht="12.75">
      <c r="A58" s="78" t="s">
        <v>224</v>
      </c>
      <c r="B58" s="21"/>
      <c r="C58" s="21"/>
      <c r="D58" s="22"/>
      <c r="E58" s="2"/>
      <c r="F58" s="38">
        <f t="shared" si="7"/>
        <v>0</v>
      </c>
      <c r="G58" s="38">
        <f t="shared" si="8"/>
        <v>0</v>
      </c>
      <c r="H58" s="39">
        <f t="shared" si="8"/>
        <v>0</v>
      </c>
      <c r="I58" s="2"/>
      <c r="J58" s="2"/>
      <c r="K58" s="2"/>
      <c r="L58" s="2"/>
      <c r="M58" s="2"/>
      <c r="N58" s="2"/>
      <c r="O58" s="2"/>
      <c r="P58" s="2"/>
    </row>
    <row r="59" spans="1:16" ht="12.75">
      <c r="A59" s="78" t="s">
        <v>225</v>
      </c>
      <c r="B59" s="21"/>
      <c r="C59" s="21"/>
      <c r="D59" s="22"/>
      <c r="E59" s="2"/>
      <c r="F59" s="38">
        <f t="shared" si="7"/>
        <v>0</v>
      </c>
      <c r="G59" s="38">
        <f t="shared" si="8"/>
        <v>0</v>
      </c>
      <c r="H59" s="39">
        <f t="shared" si="8"/>
        <v>0</v>
      </c>
      <c r="I59" s="2"/>
      <c r="J59" s="2"/>
      <c r="K59" s="2"/>
      <c r="L59" s="2"/>
      <c r="M59" s="2"/>
      <c r="N59" s="2"/>
      <c r="O59" s="2"/>
      <c r="P59" s="2"/>
    </row>
    <row r="60" spans="1:16" ht="12.75">
      <c r="A60" s="78" t="s">
        <v>226</v>
      </c>
      <c r="B60" s="21"/>
      <c r="C60" s="21"/>
      <c r="D60" s="22"/>
      <c r="E60" s="2"/>
      <c r="F60" s="38">
        <f t="shared" si="7"/>
        <v>0</v>
      </c>
      <c r="G60" s="38">
        <f t="shared" si="8"/>
        <v>0</v>
      </c>
      <c r="H60" s="39">
        <f t="shared" si="8"/>
        <v>0</v>
      </c>
      <c r="I60" s="2"/>
      <c r="J60" s="2"/>
      <c r="K60" s="2"/>
      <c r="L60" s="2"/>
      <c r="M60" s="2"/>
      <c r="N60" s="2"/>
      <c r="O60" s="2"/>
      <c r="P60" s="2"/>
    </row>
    <row r="61" spans="1:16" ht="12.75">
      <c r="A61" s="78" t="s">
        <v>45</v>
      </c>
      <c r="B61" s="21"/>
      <c r="C61" s="21"/>
      <c r="D61" s="22"/>
      <c r="E61" s="2"/>
      <c r="F61" s="38">
        <f t="shared" si="7"/>
        <v>0</v>
      </c>
      <c r="G61" s="38">
        <f t="shared" si="8"/>
        <v>0</v>
      </c>
      <c r="H61" s="39">
        <f t="shared" si="8"/>
        <v>0</v>
      </c>
      <c r="I61" s="2"/>
      <c r="J61" s="2"/>
      <c r="K61" s="2"/>
      <c r="L61" s="2"/>
      <c r="M61" s="2"/>
      <c r="N61" s="2"/>
      <c r="O61" s="2"/>
      <c r="P61" s="2"/>
    </row>
    <row r="62" spans="1:16" ht="12.75">
      <c r="A62" s="78"/>
      <c r="B62" s="66"/>
      <c r="C62" s="66"/>
      <c r="D62" s="67"/>
      <c r="E62" s="2"/>
      <c r="F62" s="44"/>
      <c r="G62" s="44"/>
      <c r="H62" s="45"/>
      <c r="I62" s="2"/>
      <c r="J62" s="2"/>
      <c r="K62" s="2"/>
      <c r="L62" s="2"/>
      <c r="M62" s="2"/>
      <c r="N62" s="2"/>
      <c r="O62" s="2"/>
      <c r="P62" s="2"/>
    </row>
    <row r="63" spans="1:16" ht="12.75">
      <c r="A63" s="84" t="s">
        <v>227</v>
      </c>
      <c r="B63" s="64">
        <f>SUM(B56:B62)</f>
        <v>0</v>
      </c>
      <c r="C63" s="64">
        <f>SUM(C56:C62)</f>
        <v>0</v>
      </c>
      <c r="D63" s="65">
        <f>SUM(D56:D62)</f>
        <v>0</v>
      </c>
      <c r="E63" s="2"/>
      <c r="F63" s="42">
        <f>SUM(F56:F62)</f>
        <v>0</v>
      </c>
      <c r="G63" s="42">
        <f>SUM(G56:G62)</f>
        <v>0</v>
      </c>
      <c r="H63" s="43">
        <f>SUM(H56:H62)</f>
        <v>0</v>
      </c>
      <c r="I63" s="2"/>
      <c r="J63" s="2"/>
      <c r="K63" s="2"/>
      <c r="L63" s="2"/>
      <c r="M63" s="2"/>
      <c r="N63" s="2"/>
      <c r="O63" s="2"/>
      <c r="P63" s="2"/>
    </row>
    <row r="64" spans="1:16" ht="13.5" thickBot="1">
      <c r="A64" s="85"/>
      <c r="B64" s="68"/>
      <c r="C64" s="68"/>
      <c r="D64" s="69"/>
      <c r="E64" s="2"/>
      <c r="F64" s="46"/>
      <c r="G64" s="46"/>
      <c r="H64" s="47"/>
      <c r="I64" s="2"/>
      <c r="J64" s="2"/>
      <c r="K64" s="2"/>
      <c r="L64" s="2"/>
      <c r="M64" s="2"/>
      <c r="N64" s="2"/>
      <c r="O64" s="2"/>
      <c r="P64" s="2"/>
    </row>
    <row r="65" spans="1:16" ht="36.75" thickBot="1">
      <c r="A65" s="76"/>
      <c r="B65" s="60" t="s">
        <v>130</v>
      </c>
      <c r="C65" s="60" t="s">
        <v>129</v>
      </c>
      <c r="D65" s="61" t="s">
        <v>273</v>
      </c>
      <c r="E65" s="2"/>
      <c r="F65" s="60" t="s">
        <v>130</v>
      </c>
      <c r="G65" s="60" t="s">
        <v>129</v>
      </c>
      <c r="H65" s="61" t="s">
        <v>273</v>
      </c>
      <c r="I65" s="2"/>
      <c r="J65" s="2"/>
      <c r="K65" s="2"/>
      <c r="L65" s="2"/>
      <c r="M65" s="2"/>
      <c r="N65" s="2"/>
      <c r="O65" s="2"/>
      <c r="P65" s="2"/>
    </row>
    <row r="66" spans="1:16" ht="12.75">
      <c r="A66" s="83" t="s">
        <v>228</v>
      </c>
      <c r="B66" s="21"/>
      <c r="C66" s="21"/>
      <c r="D66" s="22"/>
      <c r="E66" s="2"/>
      <c r="F66" s="38"/>
      <c r="G66" s="38"/>
      <c r="H66" s="39"/>
      <c r="I66" s="2"/>
      <c r="J66" s="2"/>
      <c r="K66" s="2"/>
      <c r="L66" s="2"/>
      <c r="M66" s="2"/>
      <c r="N66" s="2"/>
      <c r="O66" s="2"/>
      <c r="P66" s="2"/>
    </row>
    <row r="67" spans="1:16" ht="12.75">
      <c r="A67" s="78" t="s">
        <v>229</v>
      </c>
      <c r="B67" s="21"/>
      <c r="C67" s="21"/>
      <c r="D67" s="22"/>
      <c r="E67" s="2"/>
      <c r="F67" s="38">
        <f aca="true" t="shared" si="9" ref="F67:F88">+B67/1000*$D$3</f>
        <v>0</v>
      </c>
      <c r="G67" s="38">
        <f aca="true" t="shared" si="10" ref="G67:G88">+C67/1000*$D$4</f>
        <v>0</v>
      </c>
      <c r="H67" s="39">
        <f aca="true" t="shared" si="11" ref="H67:H88">+D67/1000*$D$4</f>
        <v>0</v>
      </c>
      <c r="I67" s="2"/>
      <c r="J67" s="2"/>
      <c r="K67" s="2"/>
      <c r="L67" s="2"/>
      <c r="M67" s="2"/>
      <c r="N67" s="2"/>
      <c r="O67" s="2"/>
      <c r="P67" s="2"/>
    </row>
    <row r="68" spans="1:16" ht="12.75">
      <c r="A68" s="78" t="s">
        <v>230</v>
      </c>
      <c r="B68" s="21"/>
      <c r="C68" s="21"/>
      <c r="D68" s="22"/>
      <c r="E68" s="2"/>
      <c r="F68" s="38">
        <f t="shared" si="9"/>
        <v>0</v>
      </c>
      <c r="G68" s="38">
        <f t="shared" si="10"/>
        <v>0</v>
      </c>
      <c r="H68" s="39">
        <f t="shared" si="11"/>
        <v>0</v>
      </c>
      <c r="I68" s="2"/>
      <c r="J68" s="2"/>
      <c r="K68" s="2"/>
      <c r="L68" s="2"/>
      <c r="M68" s="2"/>
      <c r="N68" s="2"/>
      <c r="O68" s="2"/>
      <c r="P68" s="2"/>
    </row>
    <row r="69" spans="1:16" ht="12.75">
      <c r="A69" s="78" t="s">
        <v>231</v>
      </c>
      <c r="B69" s="21"/>
      <c r="C69" s="21"/>
      <c r="D69" s="22"/>
      <c r="E69" s="2"/>
      <c r="F69" s="38">
        <f t="shared" si="9"/>
        <v>0</v>
      </c>
      <c r="G69" s="38">
        <f t="shared" si="10"/>
        <v>0</v>
      </c>
      <c r="H69" s="39">
        <f t="shared" si="11"/>
        <v>0</v>
      </c>
      <c r="I69" s="2"/>
      <c r="J69" s="2"/>
      <c r="K69" s="2"/>
      <c r="L69" s="2"/>
      <c r="M69" s="2"/>
      <c r="N69" s="2"/>
      <c r="O69" s="2"/>
      <c r="P69" s="2"/>
    </row>
    <row r="70" spans="1:16" ht="12.75">
      <c r="A70" s="78" t="s">
        <v>232</v>
      </c>
      <c r="B70" s="21"/>
      <c r="C70" s="21"/>
      <c r="D70" s="22"/>
      <c r="E70" s="2"/>
      <c r="F70" s="38">
        <f t="shared" si="9"/>
        <v>0</v>
      </c>
      <c r="G70" s="38">
        <f t="shared" si="10"/>
        <v>0</v>
      </c>
      <c r="H70" s="39">
        <f t="shared" si="11"/>
        <v>0</v>
      </c>
      <c r="I70" s="2"/>
      <c r="J70" s="2"/>
      <c r="K70" s="2"/>
      <c r="L70" s="2"/>
      <c r="M70" s="2"/>
      <c r="N70" s="2"/>
      <c r="O70" s="2"/>
      <c r="P70" s="2"/>
    </row>
    <row r="71" spans="1:16" ht="12.75">
      <c r="A71" s="78" t="s">
        <v>233</v>
      </c>
      <c r="B71" s="21"/>
      <c r="C71" s="21"/>
      <c r="D71" s="22"/>
      <c r="E71" s="2"/>
      <c r="F71" s="38">
        <f t="shared" si="9"/>
        <v>0</v>
      </c>
      <c r="G71" s="38">
        <f t="shared" si="10"/>
        <v>0</v>
      </c>
      <c r="H71" s="39">
        <f t="shared" si="11"/>
        <v>0</v>
      </c>
      <c r="I71" s="2"/>
      <c r="J71" s="2"/>
      <c r="K71" s="2"/>
      <c r="L71" s="2"/>
      <c r="M71" s="2"/>
      <c r="N71" s="2"/>
      <c r="O71" s="2"/>
      <c r="P71" s="2"/>
    </row>
    <row r="72" spans="1:16" ht="12.75">
      <c r="A72" s="78" t="s">
        <v>234</v>
      </c>
      <c r="B72" s="21"/>
      <c r="C72" s="21"/>
      <c r="D72" s="22"/>
      <c r="E72" s="2"/>
      <c r="F72" s="38">
        <f t="shared" si="9"/>
        <v>0</v>
      </c>
      <c r="G72" s="38">
        <f t="shared" si="10"/>
        <v>0</v>
      </c>
      <c r="H72" s="39">
        <f t="shared" si="11"/>
        <v>0</v>
      </c>
      <c r="I72" s="2"/>
      <c r="J72" s="2"/>
      <c r="K72" s="2"/>
      <c r="L72" s="2"/>
      <c r="M72" s="2"/>
      <c r="N72" s="2"/>
      <c r="O72" s="2"/>
      <c r="P72" s="2"/>
    </row>
    <row r="73" spans="1:16" ht="12.75">
      <c r="A73" s="78" t="s">
        <v>235</v>
      </c>
      <c r="B73" s="21"/>
      <c r="C73" s="21"/>
      <c r="D73" s="22"/>
      <c r="E73" s="2"/>
      <c r="F73" s="38">
        <f t="shared" si="9"/>
        <v>0</v>
      </c>
      <c r="G73" s="38">
        <f t="shared" si="10"/>
        <v>0</v>
      </c>
      <c r="H73" s="39">
        <f t="shared" si="11"/>
        <v>0</v>
      </c>
      <c r="I73" s="2"/>
      <c r="J73" s="2"/>
      <c r="K73" s="2"/>
      <c r="L73" s="2"/>
      <c r="M73" s="2"/>
      <c r="N73" s="2"/>
      <c r="O73" s="2"/>
      <c r="P73" s="2"/>
    </row>
    <row r="74" spans="1:16" ht="12.75">
      <c r="A74" s="78" t="s">
        <v>236</v>
      </c>
      <c r="B74" s="21"/>
      <c r="C74" s="21"/>
      <c r="D74" s="22"/>
      <c r="E74" s="2"/>
      <c r="F74" s="38">
        <f t="shared" si="9"/>
        <v>0</v>
      </c>
      <c r="G74" s="38">
        <f t="shared" si="10"/>
        <v>0</v>
      </c>
      <c r="H74" s="39">
        <f t="shared" si="11"/>
        <v>0</v>
      </c>
      <c r="I74" s="2"/>
      <c r="J74" s="2"/>
      <c r="K74" s="2"/>
      <c r="L74" s="2"/>
      <c r="M74" s="2"/>
      <c r="N74" s="2"/>
      <c r="O74" s="2"/>
      <c r="P74" s="2"/>
    </row>
    <row r="75" spans="1:16" ht="12.75">
      <c r="A75" s="78" t="s">
        <v>237</v>
      </c>
      <c r="B75" s="21"/>
      <c r="C75" s="21"/>
      <c r="D75" s="22"/>
      <c r="E75" s="2"/>
      <c r="F75" s="38">
        <f t="shared" si="9"/>
        <v>0</v>
      </c>
      <c r="G75" s="38">
        <f t="shared" si="10"/>
        <v>0</v>
      </c>
      <c r="H75" s="39">
        <f t="shared" si="11"/>
        <v>0</v>
      </c>
      <c r="I75" s="2"/>
      <c r="J75" s="2"/>
      <c r="K75" s="2"/>
      <c r="L75" s="2"/>
      <c r="M75" s="2"/>
      <c r="N75" s="2"/>
      <c r="O75" s="2"/>
      <c r="P75" s="2"/>
    </row>
    <row r="76" spans="1:16" ht="12.75">
      <c r="A76" s="78" t="s">
        <v>238</v>
      </c>
      <c r="B76" s="21"/>
      <c r="C76" s="21"/>
      <c r="D76" s="22"/>
      <c r="E76" s="2"/>
      <c r="F76" s="38">
        <f t="shared" si="9"/>
        <v>0</v>
      </c>
      <c r="G76" s="38">
        <f t="shared" si="10"/>
        <v>0</v>
      </c>
      <c r="H76" s="39">
        <f t="shared" si="11"/>
        <v>0</v>
      </c>
      <c r="I76" s="2"/>
      <c r="J76" s="2"/>
      <c r="K76" s="2"/>
      <c r="L76" s="2"/>
      <c r="M76" s="2"/>
      <c r="N76" s="2"/>
      <c r="O76" s="2"/>
      <c r="P76" s="2"/>
    </row>
    <row r="77" spans="1:16" ht="12.75">
      <c r="A77" s="78" t="s">
        <v>239</v>
      </c>
      <c r="B77" s="21"/>
      <c r="C77" s="21"/>
      <c r="D77" s="22"/>
      <c r="E77" s="2"/>
      <c r="F77" s="38">
        <f t="shared" si="9"/>
        <v>0</v>
      </c>
      <c r="G77" s="38">
        <f t="shared" si="10"/>
        <v>0</v>
      </c>
      <c r="H77" s="39">
        <f t="shared" si="11"/>
        <v>0</v>
      </c>
      <c r="I77" s="2"/>
      <c r="J77" s="2"/>
      <c r="K77" s="2"/>
      <c r="L77" s="2"/>
      <c r="M77" s="2"/>
      <c r="N77" s="2"/>
      <c r="O77" s="2"/>
      <c r="P77" s="2"/>
    </row>
    <row r="78" spans="1:16" ht="12.75">
      <c r="A78" s="78" t="s">
        <v>240</v>
      </c>
      <c r="B78" s="21"/>
      <c r="C78" s="21"/>
      <c r="D78" s="22"/>
      <c r="E78" s="2"/>
      <c r="F78" s="38">
        <f t="shared" si="9"/>
        <v>0</v>
      </c>
      <c r="G78" s="38">
        <f t="shared" si="10"/>
        <v>0</v>
      </c>
      <c r="H78" s="39">
        <f t="shared" si="11"/>
        <v>0</v>
      </c>
      <c r="I78" s="2"/>
      <c r="J78" s="2"/>
      <c r="K78" s="2"/>
      <c r="L78" s="2"/>
      <c r="M78" s="2"/>
      <c r="N78" s="2"/>
      <c r="O78" s="2"/>
      <c r="P78" s="2"/>
    </row>
    <row r="79" spans="1:16" ht="12.75">
      <c r="A79" s="78" t="s">
        <v>241</v>
      </c>
      <c r="B79" s="21"/>
      <c r="C79" s="21"/>
      <c r="D79" s="22"/>
      <c r="E79" s="2"/>
      <c r="F79" s="38">
        <f t="shared" si="9"/>
        <v>0</v>
      </c>
      <c r="G79" s="38">
        <f t="shared" si="10"/>
        <v>0</v>
      </c>
      <c r="H79" s="39">
        <f t="shared" si="11"/>
        <v>0</v>
      </c>
      <c r="I79" s="2"/>
      <c r="J79" s="2"/>
      <c r="K79" s="2"/>
      <c r="L79" s="2"/>
      <c r="M79" s="2"/>
      <c r="N79" s="2"/>
      <c r="O79" s="2"/>
      <c r="P79" s="2"/>
    </row>
    <row r="80" spans="1:16" ht="12.75">
      <c r="A80" s="78" t="s">
        <v>242</v>
      </c>
      <c r="B80" s="21"/>
      <c r="C80" s="21"/>
      <c r="D80" s="22"/>
      <c r="E80" s="2"/>
      <c r="F80" s="38">
        <f t="shared" si="9"/>
        <v>0</v>
      </c>
      <c r="G80" s="38">
        <f t="shared" si="10"/>
        <v>0</v>
      </c>
      <c r="H80" s="39">
        <f t="shared" si="11"/>
        <v>0</v>
      </c>
      <c r="I80" s="2"/>
      <c r="J80" s="2"/>
      <c r="K80" s="2"/>
      <c r="L80" s="2"/>
      <c r="M80" s="2"/>
      <c r="N80" s="2"/>
      <c r="O80" s="2"/>
      <c r="P80" s="2"/>
    </row>
    <row r="81" spans="1:16" ht="12.75">
      <c r="A81" s="78" t="s">
        <v>243</v>
      </c>
      <c r="B81" s="21"/>
      <c r="C81" s="21"/>
      <c r="D81" s="22"/>
      <c r="E81" s="2"/>
      <c r="F81" s="38">
        <f t="shared" si="9"/>
        <v>0</v>
      </c>
      <c r="G81" s="38">
        <f t="shared" si="10"/>
        <v>0</v>
      </c>
      <c r="H81" s="39">
        <f t="shared" si="11"/>
        <v>0</v>
      </c>
      <c r="I81" s="2"/>
      <c r="J81" s="2"/>
      <c r="K81" s="2"/>
      <c r="L81" s="2"/>
      <c r="M81" s="2"/>
      <c r="N81" s="2"/>
      <c r="O81" s="2"/>
      <c r="P81" s="2"/>
    </row>
    <row r="82" spans="1:16" ht="12.75">
      <c r="A82" s="78" t="s">
        <v>275</v>
      </c>
      <c r="B82" s="21"/>
      <c r="C82" s="21"/>
      <c r="D82" s="22"/>
      <c r="E82" s="2"/>
      <c r="F82" s="38">
        <f t="shared" si="9"/>
        <v>0</v>
      </c>
      <c r="G82" s="38">
        <f t="shared" si="10"/>
        <v>0</v>
      </c>
      <c r="H82" s="39">
        <f t="shared" si="11"/>
        <v>0</v>
      </c>
      <c r="I82" s="2"/>
      <c r="J82" s="2"/>
      <c r="K82" s="2"/>
      <c r="L82" s="2"/>
      <c r="M82" s="2"/>
      <c r="N82" s="2"/>
      <c r="O82" s="2"/>
      <c r="P82" s="2"/>
    </row>
    <row r="83" spans="1:16" ht="12.75">
      <c r="A83" s="78" t="s">
        <v>244</v>
      </c>
      <c r="B83" s="21"/>
      <c r="C83" s="21"/>
      <c r="D83" s="22"/>
      <c r="E83" s="2"/>
      <c r="F83" s="38">
        <f t="shared" si="9"/>
        <v>0</v>
      </c>
      <c r="G83" s="38">
        <f t="shared" si="10"/>
        <v>0</v>
      </c>
      <c r="H83" s="39">
        <f t="shared" si="11"/>
        <v>0</v>
      </c>
      <c r="I83" s="2"/>
      <c r="J83" s="2"/>
      <c r="K83" s="2"/>
      <c r="L83" s="2"/>
      <c r="M83" s="2"/>
      <c r="N83" s="2"/>
      <c r="O83" s="2"/>
      <c r="P83" s="2"/>
    </row>
    <row r="84" spans="1:16" ht="12.75">
      <c r="A84" s="78" t="s">
        <v>245</v>
      </c>
      <c r="B84" s="21"/>
      <c r="C84" s="21"/>
      <c r="D84" s="22"/>
      <c r="E84" s="2"/>
      <c r="F84" s="38">
        <f t="shared" si="9"/>
        <v>0</v>
      </c>
      <c r="G84" s="38">
        <f t="shared" si="10"/>
        <v>0</v>
      </c>
      <c r="H84" s="39">
        <f t="shared" si="11"/>
        <v>0</v>
      </c>
      <c r="I84" s="2"/>
      <c r="J84" s="2"/>
      <c r="K84" s="2"/>
      <c r="L84" s="2"/>
      <c r="M84" s="2"/>
      <c r="N84" s="2"/>
      <c r="O84" s="2"/>
      <c r="P84" s="2"/>
    </row>
    <row r="85" spans="1:16" ht="12.75" hidden="1">
      <c r="A85" s="78" t="s">
        <v>246</v>
      </c>
      <c r="B85" s="21"/>
      <c r="C85" s="21"/>
      <c r="D85" s="22"/>
      <c r="E85" s="2"/>
      <c r="F85" s="38">
        <f t="shared" si="9"/>
        <v>0</v>
      </c>
      <c r="G85" s="38">
        <f t="shared" si="10"/>
        <v>0</v>
      </c>
      <c r="H85" s="39">
        <f t="shared" si="11"/>
        <v>0</v>
      </c>
      <c r="I85" s="2"/>
      <c r="J85" s="2"/>
      <c r="K85" s="2"/>
      <c r="L85" s="2"/>
      <c r="M85" s="2"/>
      <c r="N85" s="2"/>
      <c r="O85" s="2"/>
      <c r="P85" s="2"/>
    </row>
    <row r="86" spans="1:16" ht="12.75" hidden="1">
      <c r="A86" s="78" t="s">
        <v>247</v>
      </c>
      <c r="B86" s="21"/>
      <c r="C86" s="21"/>
      <c r="D86" s="22"/>
      <c r="E86" s="2"/>
      <c r="F86" s="38">
        <f t="shared" si="9"/>
        <v>0</v>
      </c>
      <c r="G86" s="38">
        <f t="shared" si="10"/>
        <v>0</v>
      </c>
      <c r="H86" s="39">
        <f t="shared" si="11"/>
        <v>0</v>
      </c>
      <c r="I86" s="2"/>
      <c r="J86" s="2"/>
      <c r="K86" s="2"/>
      <c r="L86" s="2"/>
      <c r="M86" s="2"/>
      <c r="N86" s="2"/>
      <c r="O86" s="2"/>
      <c r="P86" s="2"/>
    </row>
    <row r="87" spans="1:16" ht="12.75" hidden="1">
      <c r="A87" s="78" t="s">
        <v>248</v>
      </c>
      <c r="B87" s="21"/>
      <c r="C87" s="21"/>
      <c r="D87" s="22"/>
      <c r="E87" s="2"/>
      <c r="F87" s="38">
        <f t="shared" si="9"/>
        <v>0</v>
      </c>
      <c r="G87" s="38">
        <f t="shared" si="10"/>
        <v>0</v>
      </c>
      <c r="H87" s="39">
        <f t="shared" si="11"/>
        <v>0</v>
      </c>
      <c r="I87" s="2"/>
      <c r="J87" s="2"/>
      <c r="K87" s="2"/>
      <c r="L87" s="2"/>
      <c r="M87" s="2"/>
      <c r="N87" s="2"/>
      <c r="O87" s="2"/>
      <c r="P87" s="2"/>
    </row>
    <row r="88" spans="1:16" ht="12.75" hidden="1">
      <c r="A88" s="78" t="s">
        <v>249</v>
      </c>
      <c r="B88" s="21"/>
      <c r="C88" s="21"/>
      <c r="D88" s="22"/>
      <c r="E88" s="2"/>
      <c r="F88" s="38">
        <f t="shared" si="9"/>
        <v>0</v>
      </c>
      <c r="G88" s="38">
        <f t="shared" si="10"/>
        <v>0</v>
      </c>
      <c r="H88" s="39">
        <f t="shared" si="11"/>
        <v>0</v>
      </c>
      <c r="I88" s="2"/>
      <c r="J88" s="2"/>
      <c r="K88" s="2"/>
      <c r="L88" s="2"/>
      <c r="M88" s="2"/>
      <c r="N88" s="2"/>
      <c r="O88" s="2"/>
      <c r="P88" s="2"/>
    </row>
    <row r="89" spans="1:16" ht="12.75">
      <c r="A89" s="78"/>
      <c r="B89" s="66"/>
      <c r="C89" s="66"/>
      <c r="D89" s="67"/>
      <c r="E89" s="2"/>
      <c r="F89" s="44"/>
      <c r="G89" s="44"/>
      <c r="H89" s="45"/>
      <c r="I89" s="2"/>
      <c r="J89" s="2"/>
      <c r="K89" s="2"/>
      <c r="L89" s="2"/>
      <c r="M89" s="2"/>
      <c r="N89" s="2"/>
      <c r="O89" s="2"/>
      <c r="P89" s="2"/>
    </row>
    <row r="90" spans="1:16" ht="12.75">
      <c r="A90" s="84" t="s">
        <v>250</v>
      </c>
      <c r="B90" s="64">
        <f>SUM(B67:B89)</f>
        <v>0</v>
      </c>
      <c r="C90" s="64">
        <f>SUM(C67:C89)</f>
        <v>0</v>
      </c>
      <c r="D90" s="65">
        <f>SUM(D67:D89)</f>
        <v>0</v>
      </c>
      <c r="E90" s="2"/>
      <c r="F90" s="42">
        <f>SUM(F67:F89)</f>
        <v>0</v>
      </c>
      <c r="G90" s="42">
        <f>SUM(G67:G89)</f>
        <v>0</v>
      </c>
      <c r="H90" s="43">
        <f>SUM(H67:H89)</f>
        <v>0</v>
      </c>
      <c r="I90" s="2"/>
      <c r="J90" s="2"/>
      <c r="K90" s="2"/>
      <c r="L90" s="2"/>
      <c r="M90" s="2"/>
      <c r="N90" s="2"/>
      <c r="O90" s="2"/>
      <c r="P90" s="2"/>
    </row>
    <row r="91" spans="1:16" ht="12.75">
      <c r="A91" s="78"/>
      <c r="B91" s="21"/>
      <c r="C91" s="21"/>
      <c r="D91" s="22"/>
      <c r="E91" s="2"/>
      <c r="F91" s="38"/>
      <c r="G91" s="38"/>
      <c r="H91" s="39"/>
      <c r="I91" s="2"/>
      <c r="J91" s="2"/>
      <c r="K91" s="2"/>
      <c r="L91" s="2"/>
      <c r="M91" s="2"/>
      <c r="N91" s="2"/>
      <c r="O91" s="2"/>
      <c r="P91" s="2"/>
    </row>
    <row r="92" spans="1:16" ht="12.75">
      <c r="A92" s="83" t="s">
        <v>251</v>
      </c>
      <c r="B92" s="21"/>
      <c r="C92" s="21"/>
      <c r="D92" s="22"/>
      <c r="E92" s="2"/>
      <c r="F92" s="38"/>
      <c r="G92" s="38"/>
      <c r="H92" s="39"/>
      <c r="I92" s="2"/>
      <c r="J92" s="2"/>
      <c r="K92" s="2"/>
      <c r="L92" s="2"/>
      <c r="M92" s="2"/>
      <c r="N92" s="2"/>
      <c r="O92" s="2"/>
      <c r="P92" s="2"/>
    </row>
    <row r="93" spans="1:16" ht="12.75">
      <c r="A93" s="78" t="s">
        <v>252</v>
      </c>
      <c r="B93" s="21"/>
      <c r="C93" s="21"/>
      <c r="D93" s="22"/>
      <c r="E93" s="2"/>
      <c r="F93" s="38">
        <f aca="true" t="shared" si="12" ref="F93:F103">+B93/1000*$D$3</f>
        <v>0</v>
      </c>
      <c r="G93" s="38">
        <f aca="true" t="shared" si="13" ref="G93:G103">+C93/1000*$D$4</f>
        <v>0</v>
      </c>
      <c r="H93" s="39">
        <f aca="true" t="shared" si="14" ref="H93:H103">+D93/1000*$D$4</f>
        <v>0</v>
      </c>
      <c r="I93" s="2"/>
      <c r="J93" s="2"/>
      <c r="K93" s="2"/>
      <c r="L93" s="2"/>
      <c r="M93" s="2"/>
      <c r="N93" s="2"/>
      <c r="O93" s="2"/>
      <c r="P93" s="2"/>
    </row>
    <row r="94" spans="1:16" ht="12.75">
      <c r="A94" s="78" t="s">
        <v>253</v>
      </c>
      <c r="B94" s="21"/>
      <c r="C94" s="21"/>
      <c r="D94" s="22"/>
      <c r="E94" s="2"/>
      <c r="F94" s="38">
        <f t="shared" si="12"/>
        <v>0</v>
      </c>
      <c r="G94" s="38">
        <f t="shared" si="13"/>
        <v>0</v>
      </c>
      <c r="H94" s="39">
        <f t="shared" si="14"/>
        <v>0</v>
      </c>
      <c r="I94" s="2"/>
      <c r="J94" s="2"/>
      <c r="K94" s="2"/>
      <c r="L94" s="2"/>
      <c r="M94" s="2"/>
      <c r="N94" s="2"/>
      <c r="O94" s="2"/>
      <c r="P94" s="2"/>
    </row>
    <row r="95" spans="1:16" ht="12.75">
      <c r="A95" s="78" t="s">
        <v>254</v>
      </c>
      <c r="B95" s="21"/>
      <c r="C95" s="21"/>
      <c r="D95" s="22"/>
      <c r="E95" s="2"/>
      <c r="F95" s="38">
        <f t="shared" si="12"/>
        <v>0</v>
      </c>
      <c r="G95" s="38">
        <f t="shared" si="13"/>
        <v>0</v>
      </c>
      <c r="H95" s="39">
        <f t="shared" si="14"/>
        <v>0</v>
      </c>
      <c r="I95" s="2"/>
      <c r="J95" s="2"/>
      <c r="K95" s="2"/>
      <c r="L95" s="2"/>
      <c r="M95" s="2"/>
      <c r="N95" s="2"/>
      <c r="O95" s="2"/>
      <c r="P95" s="2"/>
    </row>
    <row r="96" spans="1:16" ht="12.75">
      <c r="A96" s="78" t="s">
        <v>255</v>
      </c>
      <c r="B96" s="21"/>
      <c r="C96" s="21"/>
      <c r="D96" s="22"/>
      <c r="E96" s="2"/>
      <c r="F96" s="38">
        <f t="shared" si="12"/>
        <v>0</v>
      </c>
      <c r="G96" s="38">
        <f t="shared" si="13"/>
        <v>0</v>
      </c>
      <c r="H96" s="39">
        <f t="shared" si="14"/>
        <v>0</v>
      </c>
      <c r="I96" s="2"/>
      <c r="J96" s="2"/>
      <c r="K96" s="2"/>
      <c r="L96" s="2"/>
      <c r="M96" s="2"/>
      <c r="N96" s="2"/>
      <c r="O96" s="2"/>
      <c r="P96" s="2"/>
    </row>
    <row r="97" spans="1:16" ht="12.75">
      <c r="A97" s="78" t="s">
        <v>256</v>
      </c>
      <c r="B97" s="21"/>
      <c r="C97" s="21"/>
      <c r="D97" s="22"/>
      <c r="E97" s="2"/>
      <c r="F97" s="38">
        <f t="shared" si="12"/>
        <v>0</v>
      </c>
      <c r="G97" s="38">
        <f t="shared" si="13"/>
        <v>0</v>
      </c>
      <c r="H97" s="39">
        <f t="shared" si="14"/>
        <v>0</v>
      </c>
      <c r="I97" s="2"/>
      <c r="J97" s="2"/>
      <c r="K97" s="2"/>
      <c r="L97" s="2"/>
      <c r="M97" s="2"/>
      <c r="N97" s="2"/>
      <c r="O97" s="2"/>
      <c r="P97" s="2"/>
    </row>
    <row r="98" spans="1:16" ht="12.75">
      <c r="A98" s="78" t="s">
        <v>257</v>
      </c>
      <c r="B98" s="21"/>
      <c r="C98" s="21"/>
      <c r="D98" s="22"/>
      <c r="E98" s="2"/>
      <c r="F98" s="38">
        <f t="shared" si="12"/>
        <v>0</v>
      </c>
      <c r="G98" s="38">
        <f t="shared" si="13"/>
        <v>0</v>
      </c>
      <c r="H98" s="39">
        <f t="shared" si="14"/>
        <v>0</v>
      </c>
      <c r="I98" s="2"/>
      <c r="J98" s="2"/>
      <c r="K98" s="2"/>
      <c r="L98" s="2"/>
      <c r="M98" s="2"/>
      <c r="N98" s="2"/>
      <c r="O98" s="2"/>
      <c r="P98" s="2"/>
    </row>
    <row r="99" spans="1:16" ht="12.75">
      <c r="A99" s="78" t="s">
        <v>258</v>
      </c>
      <c r="B99" s="21"/>
      <c r="C99" s="21"/>
      <c r="D99" s="22"/>
      <c r="E99" s="2"/>
      <c r="F99" s="38">
        <f t="shared" si="12"/>
        <v>0</v>
      </c>
      <c r="G99" s="38">
        <f t="shared" si="13"/>
        <v>0</v>
      </c>
      <c r="H99" s="39">
        <f t="shared" si="14"/>
        <v>0</v>
      </c>
      <c r="I99" s="2"/>
      <c r="J99" s="2"/>
      <c r="K99" s="2"/>
      <c r="L99" s="2"/>
      <c r="M99" s="2"/>
      <c r="N99" s="2"/>
      <c r="O99" s="2"/>
      <c r="P99" s="2"/>
    </row>
    <row r="100" spans="1:16" ht="12.75">
      <c r="A100" s="78" t="s">
        <v>46</v>
      </c>
      <c r="B100" s="21"/>
      <c r="C100" s="21"/>
      <c r="D100" s="22"/>
      <c r="E100" s="2"/>
      <c r="F100" s="38">
        <f t="shared" si="12"/>
        <v>0</v>
      </c>
      <c r="G100" s="38">
        <f t="shared" si="13"/>
        <v>0</v>
      </c>
      <c r="H100" s="39">
        <f t="shared" si="14"/>
        <v>0</v>
      </c>
      <c r="I100" s="2"/>
      <c r="J100" s="2"/>
      <c r="K100" s="2"/>
      <c r="L100" s="2"/>
      <c r="M100" s="2"/>
      <c r="N100" s="2"/>
      <c r="O100" s="2"/>
      <c r="P100" s="2"/>
    </row>
    <row r="101" spans="1:16" ht="12.75">
      <c r="A101" s="78" t="s">
        <v>181</v>
      </c>
      <c r="B101" s="21"/>
      <c r="C101" s="21"/>
      <c r="D101" s="22"/>
      <c r="E101" s="2"/>
      <c r="F101" s="38">
        <f t="shared" si="12"/>
        <v>0</v>
      </c>
      <c r="G101" s="38">
        <f t="shared" si="13"/>
        <v>0</v>
      </c>
      <c r="H101" s="39">
        <f t="shared" si="14"/>
        <v>0</v>
      </c>
      <c r="I101" s="2"/>
      <c r="J101" s="2"/>
      <c r="K101" s="2"/>
      <c r="L101" s="2"/>
      <c r="M101" s="2"/>
      <c r="N101" s="2"/>
      <c r="O101" s="2"/>
      <c r="P101" s="2"/>
    </row>
    <row r="102" spans="1:16" ht="12.75">
      <c r="A102" s="78" t="s">
        <v>357</v>
      </c>
      <c r="B102" s="21"/>
      <c r="C102" s="21"/>
      <c r="D102" s="22"/>
      <c r="E102" s="2"/>
      <c r="F102" s="38">
        <f t="shared" si="12"/>
        <v>0</v>
      </c>
      <c r="G102" s="38">
        <f t="shared" si="13"/>
        <v>0</v>
      </c>
      <c r="H102" s="39">
        <f t="shared" si="14"/>
        <v>0</v>
      </c>
      <c r="I102" s="2"/>
      <c r="J102" s="2"/>
      <c r="K102" s="2"/>
      <c r="L102" s="2"/>
      <c r="M102" s="2"/>
      <c r="N102" s="2"/>
      <c r="O102" s="2"/>
      <c r="P102" s="2"/>
    </row>
    <row r="103" spans="1:16" ht="12.75">
      <c r="A103" s="78" t="s">
        <v>259</v>
      </c>
      <c r="B103" s="21"/>
      <c r="C103" s="21"/>
      <c r="D103" s="22"/>
      <c r="E103" s="2"/>
      <c r="F103" s="38">
        <f t="shared" si="12"/>
        <v>0</v>
      </c>
      <c r="G103" s="38">
        <f t="shared" si="13"/>
        <v>0</v>
      </c>
      <c r="H103" s="39">
        <f t="shared" si="14"/>
        <v>0</v>
      </c>
      <c r="I103" s="2"/>
      <c r="J103" s="2"/>
      <c r="K103" s="2"/>
      <c r="L103" s="2"/>
      <c r="M103" s="2"/>
      <c r="N103" s="2"/>
      <c r="O103" s="2"/>
      <c r="P103" s="2"/>
    </row>
    <row r="104" spans="1:16" ht="12.75">
      <c r="A104" s="81" t="s">
        <v>260</v>
      </c>
      <c r="B104" s="64">
        <f>SUM(B93:B103)</f>
        <v>0</v>
      </c>
      <c r="C104" s="64">
        <f>SUM(C93:C103)</f>
        <v>0</v>
      </c>
      <c r="D104" s="65">
        <f>SUM(D93:D103)</f>
        <v>0</v>
      </c>
      <c r="E104" s="2"/>
      <c r="F104" s="42">
        <f>SUM(F93:F103)</f>
        <v>0</v>
      </c>
      <c r="G104" s="42">
        <f>SUM(G93:G103)</f>
        <v>0</v>
      </c>
      <c r="H104" s="43">
        <f>SUM(H93:H103)</f>
        <v>0</v>
      </c>
      <c r="I104" s="2"/>
      <c r="J104" s="2"/>
      <c r="K104" s="2"/>
      <c r="L104" s="2"/>
      <c r="M104" s="2"/>
      <c r="N104" s="2"/>
      <c r="O104" s="2"/>
      <c r="P104" s="2"/>
    </row>
    <row r="105" spans="1:16" ht="12.75">
      <c r="A105" s="78"/>
      <c r="B105" s="21"/>
      <c r="C105" s="21"/>
      <c r="D105" s="22"/>
      <c r="E105" s="2"/>
      <c r="F105" s="38"/>
      <c r="G105" s="38"/>
      <c r="H105" s="39"/>
      <c r="I105" s="2"/>
      <c r="J105" s="2"/>
      <c r="K105" s="2"/>
      <c r="L105" s="2"/>
      <c r="M105" s="2"/>
      <c r="N105" s="2"/>
      <c r="O105" s="2"/>
      <c r="P105" s="2"/>
    </row>
    <row r="106" spans="1:16" ht="12.75">
      <c r="A106" s="78" t="s">
        <v>261</v>
      </c>
      <c r="B106" s="21"/>
      <c r="C106" s="21"/>
      <c r="D106" s="22"/>
      <c r="E106" s="2"/>
      <c r="F106" s="38">
        <f>+B106/1000*$D$3</f>
        <v>0</v>
      </c>
      <c r="G106" s="38">
        <f>+C106/1000*$D$4</f>
        <v>0</v>
      </c>
      <c r="H106" s="39">
        <f>+D106/1000*$D$4</f>
        <v>0</v>
      </c>
      <c r="I106" s="2"/>
      <c r="J106" s="2"/>
      <c r="K106" s="2"/>
      <c r="L106" s="2"/>
      <c r="M106" s="2"/>
      <c r="N106" s="2"/>
      <c r="O106" s="2"/>
      <c r="P106" s="2"/>
    </row>
    <row r="107" spans="1:16" ht="12.75">
      <c r="A107" s="78" t="s">
        <v>262</v>
      </c>
      <c r="B107" s="21"/>
      <c r="C107" s="21"/>
      <c r="D107" s="22"/>
      <c r="E107" s="2"/>
      <c r="F107" s="38">
        <f>+B107/1000*$D$3</f>
        <v>0</v>
      </c>
      <c r="G107" s="38">
        <f>+C107/1000*$D$4</f>
        <v>0</v>
      </c>
      <c r="H107" s="39">
        <f>+D107/1000*$D$4</f>
        <v>0</v>
      </c>
      <c r="I107" s="2"/>
      <c r="J107" s="2"/>
      <c r="K107" s="2"/>
      <c r="L107" s="2"/>
      <c r="M107" s="2"/>
      <c r="N107" s="2"/>
      <c r="O107" s="2"/>
      <c r="P107" s="2"/>
    </row>
    <row r="108" spans="1:16" ht="12.75">
      <c r="A108" s="78"/>
      <c r="B108" s="66"/>
      <c r="C108" s="66"/>
      <c r="D108" s="67"/>
      <c r="E108" s="2"/>
      <c r="F108" s="44"/>
      <c r="G108" s="44"/>
      <c r="H108" s="45"/>
      <c r="I108" s="2"/>
      <c r="J108" s="2"/>
      <c r="K108" s="2"/>
      <c r="L108" s="2"/>
      <c r="M108" s="2"/>
      <c r="N108" s="2"/>
      <c r="O108" s="2"/>
      <c r="P108" s="2"/>
    </row>
    <row r="109" spans="1:16" ht="12.75">
      <c r="A109" s="84" t="s">
        <v>263</v>
      </c>
      <c r="B109" s="64">
        <f>+B104+B106+B107</f>
        <v>0</v>
      </c>
      <c r="C109" s="64">
        <f>+C104+C106+C107</f>
        <v>0</v>
      </c>
      <c r="D109" s="65">
        <f>+D104+D106+D107</f>
        <v>0</v>
      </c>
      <c r="E109" s="2"/>
      <c r="F109" s="42">
        <f>+F104+F106+F107</f>
        <v>0</v>
      </c>
      <c r="G109" s="42">
        <f>+G104+G106+G107</f>
        <v>0</v>
      </c>
      <c r="H109" s="43">
        <f>+H104+H106+H107</f>
        <v>0</v>
      </c>
      <c r="I109" s="2"/>
      <c r="J109" s="2"/>
      <c r="K109" s="2"/>
      <c r="L109" s="2"/>
      <c r="M109" s="2"/>
      <c r="N109" s="2"/>
      <c r="O109" s="2"/>
      <c r="P109" s="2"/>
    </row>
    <row r="110" spans="1:16" ht="12.75">
      <c r="A110" s="78"/>
      <c r="B110" s="21"/>
      <c r="C110" s="21"/>
      <c r="D110" s="22"/>
      <c r="E110" s="2"/>
      <c r="F110" s="38"/>
      <c r="G110" s="38"/>
      <c r="H110" s="39"/>
      <c r="I110" s="2"/>
      <c r="J110" s="2"/>
      <c r="K110" s="2"/>
      <c r="L110" s="2"/>
      <c r="M110" s="2"/>
      <c r="N110" s="2"/>
      <c r="O110" s="2"/>
      <c r="P110" s="2"/>
    </row>
    <row r="111" spans="1:16" ht="12.75">
      <c r="A111" s="83" t="s">
        <v>264</v>
      </c>
      <c r="B111" s="21"/>
      <c r="C111" s="21"/>
      <c r="D111" s="22"/>
      <c r="E111" s="2"/>
      <c r="F111" s="38"/>
      <c r="G111" s="38"/>
      <c r="H111" s="39"/>
      <c r="I111" s="2"/>
      <c r="J111" s="2"/>
      <c r="K111" s="2"/>
      <c r="L111" s="2"/>
      <c r="M111" s="2"/>
      <c r="N111" s="2"/>
      <c r="O111" s="2"/>
      <c r="P111" s="2"/>
    </row>
    <row r="112" spans="1:16" ht="12.75">
      <c r="A112" s="78" t="s">
        <v>265</v>
      </c>
      <c r="B112" s="21"/>
      <c r="C112" s="21"/>
      <c r="D112" s="22"/>
      <c r="E112" s="2"/>
      <c r="F112" s="38">
        <f aca="true" t="shared" si="15" ref="F112:F118">+B112/1000*$D$3</f>
        <v>0</v>
      </c>
      <c r="G112" s="38">
        <f aca="true" t="shared" si="16" ref="G112:H118">+C112/1000*$D$4</f>
        <v>0</v>
      </c>
      <c r="H112" s="39">
        <f t="shared" si="16"/>
        <v>0</v>
      </c>
      <c r="I112" s="2"/>
      <c r="J112" s="2"/>
      <c r="K112" s="2"/>
      <c r="L112" s="2"/>
      <c r="M112" s="2"/>
      <c r="N112" s="2"/>
      <c r="O112" s="2"/>
      <c r="P112" s="2"/>
    </row>
    <row r="113" spans="1:16" ht="12.75">
      <c r="A113" s="78" t="s">
        <v>40</v>
      </c>
      <c r="B113" s="21"/>
      <c r="C113" s="21"/>
      <c r="D113" s="22"/>
      <c r="E113" s="2"/>
      <c r="F113" s="38">
        <f t="shared" si="15"/>
        <v>0</v>
      </c>
      <c r="G113" s="38">
        <f t="shared" si="16"/>
        <v>0</v>
      </c>
      <c r="H113" s="39">
        <f t="shared" si="16"/>
        <v>0</v>
      </c>
      <c r="I113" s="2"/>
      <c r="J113" s="2"/>
      <c r="K113" s="2"/>
      <c r="L113" s="2"/>
      <c r="M113" s="2"/>
      <c r="N113" s="2"/>
      <c r="O113" s="2"/>
      <c r="P113" s="2"/>
    </row>
    <row r="114" spans="1:16" ht="12.75">
      <c r="A114" s="78" t="s">
        <v>266</v>
      </c>
      <c r="B114" s="21"/>
      <c r="C114" s="21"/>
      <c r="D114" s="22"/>
      <c r="E114" s="2"/>
      <c r="F114" s="38">
        <f t="shared" si="15"/>
        <v>0</v>
      </c>
      <c r="G114" s="38">
        <f t="shared" si="16"/>
        <v>0</v>
      </c>
      <c r="H114" s="39">
        <f t="shared" si="16"/>
        <v>0</v>
      </c>
      <c r="I114" s="2"/>
      <c r="J114" s="2"/>
      <c r="K114" s="2"/>
      <c r="L114" s="2"/>
      <c r="M114" s="2"/>
      <c r="N114" s="2"/>
      <c r="O114" s="2"/>
      <c r="P114" s="2"/>
    </row>
    <row r="115" spans="1:16" ht="12.75">
      <c r="A115" s="78" t="s">
        <v>267</v>
      </c>
      <c r="B115" s="21"/>
      <c r="C115" s="21"/>
      <c r="D115" s="22"/>
      <c r="E115" s="2"/>
      <c r="F115" s="38">
        <f t="shared" si="15"/>
        <v>0</v>
      </c>
      <c r="G115" s="38">
        <f t="shared" si="16"/>
        <v>0</v>
      </c>
      <c r="H115" s="39">
        <f t="shared" si="16"/>
        <v>0</v>
      </c>
      <c r="I115" s="2"/>
      <c r="J115" s="2"/>
      <c r="K115" s="2"/>
      <c r="L115" s="2"/>
      <c r="M115" s="2"/>
      <c r="N115" s="2"/>
      <c r="O115" s="2"/>
      <c r="P115" s="2"/>
    </row>
    <row r="116" spans="1:16" ht="12.75">
      <c r="A116" s="78" t="s">
        <v>37</v>
      </c>
      <c r="B116" s="21"/>
      <c r="C116" s="21"/>
      <c r="D116" s="22"/>
      <c r="E116" s="2"/>
      <c r="F116" s="38">
        <f t="shared" si="15"/>
        <v>0</v>
      </c>
      <c r="G116" s="38">
        <f t="shared" si="16"/>
        <v>0</v>
      </c>
      <c r="H116" s="39">
        <f t="shared" si="16"/>
        <v>0</v>
      </c>
      <c r="I116" s="2"/>
      <c r="J116" s="2"/>
      <c r="K116" s="2"/>
      <c r="L116" s="2"/>
      <c r="M116" s="2"/>
      <c r="N116" s="2"/>
      <c r="O116" s="2"/>
      <c r="P116" s="2"/>
    </row>
    <row r="117" spans="1:16" ht="12.75">
      <c r="A117" s="78" t="s">
        <v>44</v>
      </c>
      <c r="B117" s="21"/>
      <c r="C117" s="21"/>
      <c r="D117" s="22"/>
      <c r="E117" s="2"/>
      <c r="F117" s="38">
        <f t="shared" si="15"/>
        <v>0</v>
      </c>
      <c r="G117" s="38">
        <f t="shared" si="16"/>
        <v>0</v>
      </c>
      <c r="H117" s="39">
        <f t="shared" si="16"/>
        <v>0</v>
      </c>
      <c r="I117" s="2"/>
      <c r="J117" s="2"/>
      <c r="K117" s="2"/>
      <c r="L117" s="2"/>
      <c r="M117" s="2"/>
      <c r="N117" s="2"/>
      <c r="O117" s="2"/>
      <c r="P117" s="2"/>
    </row>
    <row r="118" spans="1:16" ht="12.75">
      <c r="A118" s="78" t="s">
        <v>268</v>
      </c>
      <c r="B118" s="66"/>
      <c r="C118" s="66"/>
      <c r="D118" s="67"/>
      <c r="E118" s="2"/>
      <c r="F118" s="44">
        <f t="shared" si="15"/>
        <v>0</v>
      </c>
      <c r="G118" s="38">
        <f t="shared" si="16"/>
        <v>0</v>
      </c>
      <c r="H118" s="39">
        <f t="shared" si="16"/>
        <v>0</v>
      </c>
      <c r="I118" s="2"/>
      <c r="J118" s="2"/>
      <c r="K118" s="2"/>
      <c r="L118" s="2"/>
      <c r="M118" s="2"/>
      <c r="N118" s="2"/>
      <c r="O118" s="2"/>
      <c r="P118" s="2"/>
    </row>
    <row r="119" spans="1:16" ht="12.75">
      <c r="A119" s="84" t="s">
        <v>269</v>
      </c>
      <c r="B119" s="64">
        <f>SUM(B112:B118)</f>
        <v>0</v>
      </c>
      <c r="C119" s="64">
        <f>SUM(C112:C118)</f>
        <v>0</v>
      </c>
      <c r="D119" s="65">
        <f>SUM(D112:D118)</f>
        <v>0</v>
      </c>
      <c r="E119" s="2"/>
      <c r="F119" s="42">
        <f>SUM(F112:F118)</f>
        <v>0</v>
      </c>
      <c r="G119" s="42">
        <f>SUM(G112:G118)</f>
        <v>0</v>
      </c>
      <c r="H119" s="43">
        <f>SUM(H112:H118)</f>
        <v>0</v>
      </c>
      <c r="I119" s="2"/>
      <c r="J119" s="2"/>
      <c r="K119" s="2"/>
      <c r="L119" s="2"/>
      <c r="M119" s="2"/>
      <c r="N119" s="2"/>
      <c r="O119" s="2"/>
      <c r="P119" s="2"/>
    </row>
    <row r="120" spans="1:16" ht="12.75">
      <c r="A120" s="78"/>
      <c r="B120" s="21"/>
      <c r="C120" s="21"/>
      <c r="D120" s="22"/>
      <c r="E120" s="2"/>
      <c r="F120" s="38"/>
      <c r="G120" s="38"/>
      <c r="H120" s="39"/>
      <c r="I120" s="2"/>
      <c r="J120" s="2"/>
      <c r="K120" s="2"/>
      <c r="L120" s="2"/>
      <c r="M120" s="2"/>
      <c r="N120" s="2"/>
      <c r="O120" s="2"/>
      <c r="P120" s="2"/>
    </row>
    <row r="121" spans="1:16" ht="12.75">
      <c r="A121" s="81" t="s">
        <v>270</v>
      </c>
      <c r="B121" s="21"/>
      <c r="C121" s="21"/>
      <c r="D121" s="22"/>
      <c r="E121" s="2"/>
      <c r="F121" s="38"/>
      <c r="G121" s="38"/>
      <c r="H121" s="39"/>
      <c r="I121" s="2"/>
      <c r="J121" s="2"/>
      <c r="K121" s="2"/>
      <c r="L121" s="2"/>
      <c r="M121" s="2"/>
      <c r="N121" s="2"/>
      <c r="O121" s="2"/>
      <c r="P121" s="2"/>
    </row>
    <row r="122" spans="1:16" ht="12.75">
      <c r="A122" s="78"/>
      <c r="B122" s="21"/>
      <c r="C122" s="21"/>
      <c r="D122" s="22"/>
      <c r="E122" s="2"/>
      <c r="F122" s="38"/>
      <c r="G122" s="38"/>
      <c r="H122" s="39"/>
      <c r="I122" s="2"/>
      <c r="J122" s="2"/>
      <c r="K122" s="2"/>
      <c r="L122" s="2"/>
      <c r="M122" s="2"/>
      <c r="N122" s="2"/>
      <c r="O122" s="2"/>
      <c r="P122" s="2"/>
    </row>
    <row r="123" spans="1:16" ht="12.75">
      <c r="A123" s="86" t="s">
        <v>271</v>
      </c>
      <c r="B123" s="64">
        <f>+B119+B109+B90+B63+B53+B45</f>
        <v>0</v>
      </c>
      <c r="C123" s="64">
        <f>+C119+C109+C90+C63+C53+C45</f>
        <v>0</v>
      </c>
      <c r="D123" s="65">
        <f>+D119+D109+D90+D63+D53+D45</f>
        <v>0</v>
      </c>
      <c r="E123" s="2"/>
      <c r="F123" s="42">
        <f>+F119+F109+F90+F63+F53+F45</f>
        <v>0</v>
      </c>
      <c r="G123" s="42">
        <f>+G119+G109+G90+G63+G53+G45</f>
        <v>0</v>
      </c>
      <c r="H123" s="43">
        <f>+H119+H109+H90+H63+H53+H45</f>
        <v>0</v>
      </c>
      <c r="I123" s="2"/>
      <c r="J123" s="2"/>
      <c r="K123" s="2"/>
      <c r="L123" s="2"/>
      <c r="M123" s="2"/>
      <c r="N123" s="2"/>
      <c r="O123" s="2"/>
      <c r="P123" s="2"/>
    </row>
    <row r="124" spans="1:16" ht="12.75">
      <c r="A124" s="78" t="s">
        <v>84</v>
      </c>
      <c r="B124" s="21"/>
      <c r="C124" s="21"/>
      <c r="D124" s="22"/>
      <c r="E124" s="2"/>
      <c r="F124" s="38">
        <f>+B124/1000*$D$3</f>
        <v>0</v>
      </c>
      <c r="G124" s="38">
        <f aca="true" t="shared" si="17" ref="G124:H127">+C124/1000*$D$4</f>
        <v>0</v>
      </c>
      <c r="H124" s="39">
        <f t="shared" si="17"/>
        <v>0</v>
      </c>
      <c r="I124" s="2"/>
      <c r="J124" s="2"/>
      <c r="K124" s="2"/>
      <c r="L124" s="2"/>
      <c r="M124" s="2"/>
      <c r="N124" s="2"/>
      <c r="O124" s="2"/>
      <c r="P124" s="2"/>
    </row>
    <row r="125" spans="1:16" ht="12.75">
      <c r="A125" s="78" t="s">
        <v>34</v>
      </c>
      <c r="B125" s="21"/>
      <c r="C125" s="21"/>
      <c r="D125" s="22"/>
      <c r="E125" s="2"/>
      <c r="F125" s="38">
        <f>+B125/1000*$D$3</f>
        <v>0</v>
      </c>
      <c r="G125" s="38">
        <f t="shared" si="17"/>
        <v>0</v>
      </c>
      <c r="H125" s="39">
        <f t="shared" si="17"/>
        <v>0</v>
      </c>
      <c r="I125" s="2"/>
      <c r="J125" s="2"/>
      <c r="K125" s="2"/>
      <c r="L125" s="2"/>
      <c r="M125" s="2"/>
      <c r="N125" s="2"/>
      <c r="O125" s="2"/>
      <c r="P125" s="2"/>
    </row>
    <row r="126" spans="1:16" ht="12.75">
      <c r="A126" s="78" t="s">
        <v>131</v>
      </c>
      <c r="B126" s="21"/>
      <c r="C126" s="21"/>
      <c r="D126" s="22"/>
      <c r="E126" s="2"/>
      <c r="F126" s="38">
        <f>+B126/1000*$D$3</f>
        <v>0</v>
      </c>
      <c r="G126" s="38">
        <f t="shared" si="17"/>
        <v>0</v>
      </c>
      <c r="H126" s="39">
        <f t="shared" si="17"/>
        <v>0</v>
      </c>
      <c r="I126" s="2"/>
      <c r="J126" s="2"/>
      <c r="K126" s="2"/>
      <c r="L126" s="2"/>
      <c r="M126" s="2"/>
      <c r="N126" s="2"/>
      <c r="O126" s="2"/>
      <c r="P126" s="2"/>
    </row>
    <row r="127" spans="1:16" ht="12.75">
      <c r="A127" s="78" t="s">
        <v>132</v>
      </c>
      <c r="B127" s="21">
        <v>-9971</v>
      </c>
      <c r="C127" s="21">
        <v>-39155</v>
      </c>
      <c r="D127" s="22">
        <v>-36457</v>
      </c>
      <c r="E127" s="2"/>
      <c r="F127" s="38">
        <f>+B127/1000*$D$3</f>
        <v>-22.9901347</v>
      </c>
      <c r="G127" s="38">
        <f t="shared" si="17"/>
        <v>-18.9157805</v>
      </c>
      <c r="H127" s="39">
        <f t="shared" si="17"/>
        <v>-17.6123767</v>
      </c>
      <c r="I127" s="2"/>
      <c r="J127" s="2"/>
      <c r="K127" s="2"/>
      <c r="L127" s="2"/>
      <c r="M127" s="2"/>
      <c r="N127" s="2"/>
      <c r="O127" s="2"/>
      <c r="P127" s="2"/>
    </row>
    <row r="128" spans="1:16" ht="13.5" thickBot="1">
      <c r="A128" s="87" t="s">
        <v>272</v>
      </c>
      <c r="B128" s="70">
        <f>+B29-B123+B127+B125</f>
        <v>-9971</v>
      </c>
      <c r="C128" s="70">
        <f>+C29-C123+C127+C125</f>
        <v>-39155</v>
      </c>
      <c r="D128" s="71">
        <f>+D29-D123+D127+D125</f>
        <v>-36457</v>
      </c>
      <c r="E128" s="2"/>
      <c r="F128" s="48">
        <f>+F29-F123+F127+F125</f>
        <v>-22.9901347</v>
      </c>
      <c r="G128" s="48">
        <f>+G29-G123+G127+G125</f>
        <v>-18.9157805</v>
      </c>
      <c r="H128" s="49">
        <f>+H29-H123+H127+H125</f>
        <v>-17.6123767</v>
      </c>
      <c r="I128" s="2"/>
      <c r="J128" s="2"/>
      <c r="K128" s="2"/>
      <c r="L128" s="2"/>
      <c r="M128" s="2"/>
      <c r="N128" s="2"/>
      <c r="O128" s="2"/>
      <c r="P128" s="2"/>
    </row>
    <row r="129" spans="1:16" ht="12.75">
      <c r="A129" s="78"/>
      <c r="B129" s="21"/>
      <c r="C129" s="21"/>
      <c r="D129" s="22"/>
      <c r="E129" s="2"/>
      <c r="F129" s="38"/>
      <c r="G129" s="38"/>
      <c r="H129" s="39"/>
      <c r="I129" s="2"/>
      <c r="J129" s="2"/>
      <c r="K129" s="2"/>
      <c r="L129" s="2"/>
      <c r="M129" s="2"/>
      <c r="N129" s="2"/>
      <c r="O129" s="2"/>
      <c r="P129" s="2"/>
    </row>
    <row r="130" spans="1:16" ht="12.75">
      <c r="A130" s="81" t="s">
        <v>164</v>
      </c>
      <c r="B130" s="21"/>
      <c r="C130" s="21"/>
      <c r="D130" s="22"/>
      <c r="E130" s="2"/>
      <c r="F130" s="38"/>
      <c r="G130" s="38"/>
      <c r="H130" s="39"/>
      <c r="I130" s="2"/>
      <c r="J130" s="2"/>
      <c r="K130" s="2"/>
      <c r="L130" s="2"/>
      <c r="M130" s="2"/>
      <c r="N130" s="2"/>
      <c r="O130" s="2"/>
      <c r="P130" s="2"/>
    </row>
    <row r="131" spans="1:16" ht="13.5" thickBot="1">
      <c r="A131" s="87" t="s">
        <v>102</v>
      </c>
      <c r="B131" s="70">
        <f>+B128+B130</f>
        <v>-9971</v>
      </c>
      <c r="C131" s="70">
        <f>+C128+C130</f>
        <v>-39155</v>
      </c>
      <c r="D131" s="71">
        <f>+D128+D130</f>
        <v>-36457</v>
      </c>
      <c r="E131" s="2"/>
      <c r="F131" s="48">
        <f>+F128+F130</f>
        <v>-22.9901347</v>
      </c>
      <c r="G131" s="48">
        <f>+G128+G130</f>
        <v>-18.9157805</v>
      </c>
      <c r="H131" s="49">
        <f>+H128+H130</f>
        <v>-17.6123767</v>
      </c>
      <c r="I131" s="2"/>
      <c r="J131" s="2"/>
      <c r="K131" s="2"/>
      <c r="L131" s="2"/>
      <c r="M131" s="2"/>
      <c r="N131" s="2"/>
      <c r="O131" s="2"/>
      <c r="P131" s="2"/>
    </row>
    <row r="132" spans="1:16" ht="12.75">
      <c r="A132" s="23"/>
      <c r="B132" s="27"/>
      <c r="C132" s="27"/>
      <c r="D132" s="72"/>
      <c r="E132" s="2"/>
      <c r="F132" s="50"/>
      <c r="G132" s="50"/>
      <c r="H132" s="51"/>
      <c r="I132" s="2"/>
      <c r="J132" s="2"/>
      <c r="K132" s="2"/>
      <c r="L132" s="2"/>
      <c r="M132" s="2"/>
      <c r="N132" s="2"/>
      <c r="O132" s="2"/>
      <c r="P132" s="2"/>
    </row>
    <row r="133" spans="1:16" ht="12.75">
      <c r="A133" s="88" t="s">
        <v>153</v>
      </c>
      <c r="B133" s="27"/>
      <c r="C133" s="27"/>
      <c r="D133" s="72"/>
      <c r="E133" s="2"/>
      <c r="F133" s="50"/>
      <c r="G133" s="50"/>
      <c r="H133" s="51"/>
      <c r="I133" s="2"/>
      <c r="J133" s="2"/>
      <c r="K133" s="2"/>
      <c r="L133" s="2"/>
      <c r="M133" s="2"/>
      <c r="N133" s="2"/>
      <c r="O133" s="2"/>
      <c r="P133" s="2"/>
    </row>
    <row r="134" spans="1:16" ht="12.75">
      <c r="A134" s="88" t="s">
        <v>165</v>
      </c>
      <c r="B134" s="29"/>
      <c r="C134" s="29"/>
      <c r="D134" s="73"/>
      <c r="E134" s="2"/>
      <c r="F134" s="52"/>
      <c r="G134" s="52"/>
      <c r="H134" s="53"/>
      <c r="I134" s="2"/>
      <c r="J134" s="2"/>
      <c r="K134" s="2"/>
      <c r="L134" s="2"/>
      <c r="M134" s="2"/>
      <c r="N134" s="2"/>
      <c r="O134" s="2"/>
      <c r="P134" s="2"/>
    </row>
    <row r="135" spans="1:16" ht="12.75">
      <c r="A135" s="88"/>
      <c r="B135" s="27"/>
      <c r="C135" s="27"/>
      <c r="D135" s="72"/>
      <c r="E135" s="2"/>
      <c r="F135" s="50"/>
      <c r="G135" s="50"/>
      <c r="H135" s="51"/>
      <c r="I135" s="2"/>
      <c r="J135" s="2"/>
      <c r="K135" s="2"/>
      <c r="L135" s="2"/>
      <c r="M135" s="2"/>
      <c r="N135" s="2"/>
      <c r="O135" s="2"/>
      <c r="P135" s="2"/>
    </row>
    <row r="136" spans="1:16" ht="13.5" thickBot="1">
      <c r="A136" s="89" t="s">
        <v>103</v>
      </c>
      <c r="B136" s="74">
        <f>SUM(B131:B135)</f>
        <v>-9971</v>
      </c>
      <c r="C136" s="74">
        <f>SUM(C131:C135)</f>
        <v>-39155</v>
      </c>
      <c r="D136" s="75">
        <f>SUM(D131:D135)</f>
        <v>-36457</v>
      </c>
      <c r="E136" s="2"/>
      <c r="F136" s="54">
        <f>SUM(F131:F135)</f>
        <v>-22.9901347</v>
      </c>
      <c r="G136" s="54">
        <f>SUM(G131:G135)</f>
        <v>-18.9157805</v>
      </c>
      <c r="H136" s="55">
        <f>SUM(H131:H135)</f>
        <v>-17.6123767</v>
      </c>
      <c r="I136" s="2"/>
      <c r="J136" s="2"/>
      <c r="K136" s="2"/>
      <c r="L136" s="2"/>
      <c r="M136" s="2"/>
      <c r="N136" s="2"/>
      <c r="O136" s="2"/>
      <c r="P136" s="2"/>
    </row>
    <row r="137" spans="1:16" ht="12.75">
      <c r="A137" s="78"/>
      <c r="B137" s="21"/>
      <c r="C137" s="21"/>
      <c r="D137" s="22"/>
      <c r="E137" s="2"/>
      <c r="F137" s="38"/>
      <c r="G137" s="38"/>
      <c r="H137" s="39"/>
      <c r="I137" s="2"/>
      <c r="J137" s="2"/>
      <c r="K137" s="2"/>
      <c r="L137" s="2"/>
      <c r="M137" s="2"/>
      <c r="N137" s="2"/>
      <c r="O137" s="2"/>
      <c r="P137" s="2"/>
    </row>
    <row r="138" spans="1:16" ht="12.75">
      <c r="A138" s="90" t="s">
        <v>155</v>
      </c>
      <c r="B138" s="21"/>
      <c r="C138" s="21"/>
      <c r="D138" s="22"/>
      <c r="E138" s="2"/>
      <c r="F138" s="38"/>
      <c r="G138" s="38"/>
      <c r="H138" s="39"/>
      <c r="I138" s="2"/>
      <c r="J138" s="2"/>
      <c r="K138" s="2"/>
      <c r="L138" s="2"/>
      <c r="M138" s="2"/>
      <c r="N138" s="2"/>
      <c r="O138" s="2"/>
      <c r="P138" s="2"/>
    </row>
    <row r="139" spans="1:16" ht="13.5" thickBot="1">
      <c r="A139" s="87" t="s">
        <v>136</v>
      </c>
      <c r="B139" s="70">
        <f>+B138+B136</f>
        <v>-9971</v>
      </c>
      <c r="C139" s="70">
        <f>+C138+C136</f>
        <v>-39155</v>
      </c>
      <c r="D139" s="71">
        <f>+D138+D136</f>
        <v>-36457</v>
      </c>
      <c r="E139" s="2"/>
      <c r="F139" s="48">
        <f>+F138+F136</f>
        <v>-22.9901347</v>
      </c>
      <c r="G139" s="48">
        <f>+G138+G136</f>
        <v>-18.9157805</v>
      </c>
      <c r="H139" s="49">
        <f>+H138+H136</f>
        <v>-17.6123767</v>
      </c>
      <c r="I139" s="2"/>
      <c r="J139" s="2"/>
      <c r="K139" s="2"/>
      <c r="L139" s="2"/>
      <c r="M139" s="2"/>
      <c r="N139" s="2"/>
      <c r="O139" s="2"/>
      <c r="P139" s="2"/>
    </row>
    <row r="140" spans="1:16" ht="12.75">
      <c r="A140" s="2"/>
      <c r="B140" s="2"/>
      <c r="C140" s="2"/>
      <c r="D140" s="2"/>
      <c r="E140" s="2"/>
      <c r="F140" s="14"/>
      <c r="G140" s="14"/>
      <c r="H140" s="14"/>
      <c r="I140" s="2"/>
      <c r="J140" s="2"/>
      <c r="K140" s="2"/>
      <c r="L140" s="2"/>
      <c r="M140" s="2"/>
      <c r="N140" s="2"/>
      <c r="O140" s="2"/>
      <c r="P140" s="2"/>
    </row>
    <row r="141" spans="1:16" ht="12.75">
      <c r="A141" s="2"/>
      <c r="B141" s="2"/>
      <c r="C141" s="2"/>
      <c r="D141" s="2"/>
      <c r="E141" s="2"/>
      <c r="F141" s="14"/>
      <c r="G141" s="14"/>
      <c r="H141" s="14"/>
      <c r="I141" s="2"/>
      <c r="J141" s="2"/>
      <c r="K141" s="2"/>
      <c r="L141" s="2"/>
      <c r="M141" s="2"/>
      <c r="N141" s="2"/>
      <c r="O141" s="2"/>
      <c r="P141" s="2"/>
    </row>
    <row r="142" spans="1:16" ht="13.5" thickBot="1">
      <c r="A142" s="2"/>
      <c r="B142" s="2"/>
      <c r="C142" s="2"/>
      <c r="D142" s="2"/>
      <c r="E142" s="2"/>
      <c r="F142" s="14"/>
      <c r="G142" s="14"/>
      <c r="H142" s="14"/>
      <c r="I142" s="2"/>
      <c r="J142" s="2"/>
      <c r="K142" s="2"/>
      <c r="L142" s="2"/>
      <c r="M142" s="2"/>
      <c r="N142" s="2"/>
      <c r="O142" s="2"/>
      <c r="P142" s="2"/>
    </row>
    <row r="143" spans="1:16" ht="36.75" thickBot="1">
      <c r="A143" s="91"/>
      <c r="B143" s="60" t="s">
        <v>130</v>
      </c>
      <c r="C143" s="60" t="s">
        <v>129</v>
      </c>
      <c r="D143" s="61" t="s">
        <v>273</v>
      </c>
      <c r="E143" s="2"/>
      <c r="F143" s="36" t="s">
        <v>130</v>
      </c>
      <c r="G143" s="36" t="s">
        <v>129</v>
      </c>
      <c r="H143" s="37" t="s">
        <v>273</v>
      </c>
      <c r="I143" s="2"/>
      <c r="J143" s="2"/>
      <c r="K143" s="2"/>
      <c r="L143" s="2"/>
      <c r="M143" s="2"/>
      <c r="N143" s="2"/>
      <c r="O143" s="2"/>
      <c r="P143" s="2"/>
    </row>
    <row r="144" spans="1:16" ht="168.75" thickBot="1">
      <c r="A144" s="92"/>
      <c r="B144" s="60" t="s">
        <v>135</v>
      </c>
      <c r="C144" s="60" t="s">
        <v>134</v>
      </c>
      <c r="D144" s="61"/>
      <c r="E144" s="2"/>
      <c r="F144" s="36" t="s">
        <v>135</v>
      </c>
      <c r="G144" s="36" t="s">
        <v>134</v>
      </c>
      <c r="H144" s="37"/>
      <c r="I144" s="2"/>
      <c r="J144" s="2"/>
      <c r="K144" s="2"/>
      <c r="L144" s="2"/>
      <c r="M144" s="2"/>
      <c r="N144" s="2"/>
      <c r="O144" s="2"/>
      <c r="P144" s="2"/>
    </row>
    <row r="145" spans="1:16" ht="12.75">
      <c r="A145" s="93"/>
      <c r="B145" s="27"/>
      <c r="C145" s="27"/>
      <c r="D145" s="96"/>
      <c r="E145" s="2"/>
      <c r="F145" s="50"/>
      <c r="G145" s="50"/>
      <c r="H145" s="102"/>
      <c r="I145" s="2"/>
      <c r="J145" s="2"/>
      <c r="K145" s="2"/>
      <c r="L145" s="2"/>
      <c r="M145" s="2"/>
      <c r="N145" s="2"/>
      <c r="O145" s="2"/>
      <c r="P145" s="2"/>
    </row>
    <row r="146" spans="1:16" ht="12.75">
      <c r="A146" s="28" t="s">
        <v>280</v>
      </c>
      <c r="B146" s="27"/>
      <c r="C146" s="27"/>
      <c r="D146" s="96"/>
      <c r="E146" s="2"/>
      <c r="F146" s="50">
        <f aca="true" t="shared" si="18" ref="F146:F169">+B146/1000*$D$3</f>
        <v>0</v>
      </c>
      <c r="G146" s="38">
        <f aca="true" t="shared" si="19" ref="G146:G169">+C146/1000*$D$4</f>
        <v>0</v>
      </c>
      <c r="H146" s="39">
        <f aca="true" t="shared" si="20" ref="H146:H169">+D146/1000*$D$4</f>
        <v>0</v>
      </c>
      <c r="I146" s="2"/>
      <c r="J146" s="2"/>
      <c r="K146" s="2"/>
      <c r="L146" s="2"/>
      <c r="M146" s="2"/>
      <c r="N146" s="2"/>
      <c r="O146" s="2"/>
      <c r="P146" s="2"/>
    </row>
    <row r="147" spans="1:16" ht="12.75">
      <c r="A147" s="28" t="s">
        <v>281</v>
      </c>
      <c r="B147" s="27">
        <v>270</v>
      </c>
      <c r="C147" s="27"/>
      <c r="D147" s="96"/>
      <c r="E147" s="2"/>
      <c r="F147" s="50">
        <f t="shared" si="18"/>
        <v>0.622539</v>
      </c>
      <c r="G147" s="38">
        <f t="shared" si="19"/>
        <v>0</v>
      </c>
      <c r="H147" s="39">
        <f t="shared" si="20"/>
        <v>0</v>
      </c>
      <c r="I147" s="2"/>
      <c r="J147" s="2"/>
      <c r="K147" s="2"/>
      <c r="L147" s="2"/>
      <c r="M147" s="2"/>
      <c r="N147" s="2"/>
      <c r="O147" s="2"/>
      <c r="P147" s="2"/>
    </row>
    <row r="148" spans="1:16" ht="12.75">
      <c r="A148" s="28" t="s">
        <v>176</v>
      </c>
      <c r="B148" s="27"/>
      <c r="C148" s="27"/>
      <c r="D148" s="96"/>
      <c r="E148" s="2"/>
      <c r="F148" s="50">
        <f t="shared" si="18"/>
        <v>0</v>
      </c>
      <c r="G148" s="38">
        <f t="shared" si="19"/>
        <v>0</v>
      </c>
      <c r="H148" s="39">
        <f t="shared" si="20"/>
        <v>0</v>
      </c>
      <c r="I148" s="2"/>
      <c r="J148" s="2"/>
      <c r="K148" s="2"/>
      <c r="L148" s="2"/>
      <c r="M148" s="2"/>
      <c r="N148" s="2"/>
      <c r="O148" s="2"/>
      <c r="P148" s="2"/>
    </row>
    <row r="149" spans="1:16" ht="12.75">
      <c r="A149" s="28" t="s">
        <v>282</v>
      </c>
      <c r="B149" s="27"/>
      <c r="C149" s="27"/>
      <c r="D149" s="96"/>
      <c r="E149" s="2"/>
      <c r="F149" s="50">
        <f t="shared" si="18"/>
        <v>0</v>
      </c>
      <c r="G149" s="38">
        <f t="shared" si="19"/>
        <v>0</v>
      </c>
      <c r="H149" s="39">
        <f t="shared" si="20"/>
        <v>0</v>
      </c>
      <c r="I149" s="2"/>
      <c r="J149" s="2"/>
      <c r="K149" s="2"/>
      <c r="L149" s="2"/>
      <c r="M149" s="2"/>
      <c r="N149" s="2"/>
      <c r="O149" s="2"/>
      <c r="P149" s="2"/>
    </row>
    <row r="150" spans="1:16" ht="12.75">
      <c r="A150" s="93"/>
      <c r="B150" s="27"/>
      <c r="C150" s="27"/>
      <c r="D150" s="96"/>
      <c r="E150" s="2"/>
      <c r="F150" s="50">
        <f t="shared" si="18"/>
        <v>0</v>
      </c>
      <c r="G150" s="38">
        <f t="shared" si="19"/>
        <v>0</v>
      </c>
      <c r="H150" s="39">
        <f t="shared" si="20"/>
        <v>0</v>
      </c>
      <c r="I150" s="2"/>
      <c r="J150" s="2"/>
      <c r="K150" s="2"/>
      <c r="L150" s="2"/>
      <c r="M150" s="2"/>
      <c r="N150" s="2"/>
      <c r="O150" s="2"/>
      <c r="P150" s="2"/>
    </row>
    <row r="151" spans="1:16" ht="12.75">
      <c r="A151" s="28" t="s">
        <v>283</v>
      </c>
      <c r="B151" s="27"/>
      <c r="C151" s="27"/>
      <c r="D151" s="96"/>
      <c r="E151" s="2"/>
      <c r="F151" s="50">
        <f t="shared" si="18"/>
        <v>0</v>
      </c>
      <c r="G151" s="38">
        <f t="shared" si="19"/>
        <v>0</v>
      </c>
      <c r="H151" s="39">
        <f t="shared" si="20"/>
        <v>0</v>
      </c>
      <c r="I151" s="2"/>
      <c r="J151" s="2"/>
      <c r="K151" s="2"/>
      <c r="L151" s="2"/>
      <c r="M151" s="2"/>
      <c r="N151" s="2"/>
      <c r="O151" s="2"/>
      <c r="P151" s="2"/>
    </row>
    <row r="152" spans="1:16" ht="12.75">
      <c r="A152" s="93" t="s">
        <v>284</v>
      </c>
      <c r="B152" s="27"/>
      <c r="C152" s="27"/>
      <c r="D152" s="96"/>
      <c r="E152" s="2"/>
      <c r="F152" s="50">
        <f t="shared" si="18"/>
        <v>0</v>
      </c>
      <c r="G152" s="38">
        <f t="shared" si="19"/>
        <v>0</v>
      </c>
      <c r="H152" s="39">
        <f t="shared" si="20"/>
        <v>0</v>
      </c>
      <c r="I152" s="2"/>
      <c r="J152" s="2"/>
      <c r="K152" s="2"/>
      <c r="L152" s="2"/>
      <c r="M152" s="2"/>
      <c r="N152" s="2"/>
      <c r="O152" s="2"/>
      <c r="P152" s="2"/>
    </row>
    <row r="153" spans="1:16" ht="12.75">
      <c r="A153" s="93" t="s">
        <v>285</v>
      </c>
      <c r="B153" s="27"/>
      <c r="C153" s="27"/>
      <c r="D153" s="96"/>
      <c r="E153" s="2"/>
      <c r="F153" s="50">
        <f t="shared" si="18"/>
        <v>0</v>
      </c>
      <c r="G153" s="38">
        <f t="shared" si="19"/>
        <v>0</v>
      </c>
      <c r="H153" s="39">
        <f t="shared" si="20"/>
        <v>0</v>
      </c>
      <c r="I153" s="2"/>
      <c r="J153" s="2"/>
      <c r="K153" s="2"/>
      <c r="L153" s="2"/>
      <c r="M153" s="2"/>
      <c r="N153" s="2"/>
      <c r="O153" s="2"/>
      <c r="P153" s="2"/>
    </row>
    <row r="154" spans="1:16" ht="12.75">
      <c r="A154" s="93" t="s">
        <v>286</v>
      </c>
      <c r="B154" s="27"/>
      <c r="C154" s="27"/>
      <c r="D154" s="96"/>
      <c r="E154" s="2"/>
      <c r="F154" s="50">
        <f t="shared" si="18"/>
        <v>0</v>
      </c>
      <c r="G154" s="38">
        <f t="shared" si="19"/>
        <v>0</v>
      </c>
      <c r="H154" s="39">
        <f t="shared" si="20"/>
        <v>0</v>
      </c>
      <c r="I154" s="2"/>
      <c r="J154" s="2"/>
      <c r="K154" s="2"/>
      <c r="L154" s="2"/>
      <c r="M154" s="2"/>
      <c r="N154" s="2"/>
      <c r="O154" s="2"/>
      <c r="P154" s="2"/>
    </row>
    <row r="155" spans="1:16" ht="12.75">
      <c r="A155" s="93"/>
      <c r="B155" s="27"/>
      <c r="C155" s="27"/>
      <c r="D155" s="96"/>
      <c r="E155" s="2"/>
      <c r="F155" s="50">
        <f t="shared" si="18"/>
        <v>0</v>
      </c>
      <c r="G155" s="38">
        <f t="shared" si="19"/>
        <v>0</v>
      </c>
      <c r="H155" s="39">
        <f t="shared" si="20"/>
        <v>0</v>
      </c>
      <c r="I155" s="2"/>
      <c r="J155" s="2"/>
      <c r="K155" s="2"/>
      <c r="L155" s="2"/>
      <c r="M155" s="2"/>
      <c r="N155" s="2"/>
      <c r="O155" s="2"/>
      <c r="P155" s="2"/>
    </row>
    <row r="156" spans="1:16" ht="12.75">
      <c r="A156" s="28" t="s">
        <v>287</v>
      </c>
      <c r="B156" s="27"/>
      <c r="C156" s="27"/>
      <c r="D156" s="96"/>
      <c r="E156" s="2"/>
      <c r="F156" s="50">
        <f t="shared" si="18"/>
        <v>0</v>
      </c>
      <c r="G156" s="38">
        <f t="shared" si="19"/>
        <v>0</v>
      </c>
      <c r="H156" s="39">
        <f t="shared" si="20"/>
        <v>0</v>
      </c>
      <c r="I156" s="2"/>
      <c r="J156" s="2"/>
      <c r="K156" s="2"/>
      <c r="L156" s="2"/>
      <c r="M156" s="2"/>
      <c r="N156" s="2"/>
      <c r="O156" s="2"/>
      <c r="P156" s="2"/>
    </row>
    <row r="157" spans="1:16" ht="12.75">
      <c r="A157" s="93" t="s">
        <v>288</v>
      </c>
      <c r="B157" s="27"/>
      <c r="C157" s="27"/>
      <c r="D157" s="96"/>
      <c r="E157" s="2"/>
      <c r="F157" s="50">
        <f t="shared" si="18"/>
        <v>0</v>
      </c>
      <c r="G157" s="38">
        <f t="shared" si="19"/>
        <v>0</v>
      </c>
      <c r="H157" s="39">
        <f t="shared" si="20"/>
        <v>0</v>
      </c>
      <c r="I157" s="2"/>
      <c r="J157" s="2"/>
      <c r="K157" s="2"/>
      <c r="L157" s="2"/>
      <c r="M157" s="2"/>
      <c r="N157" s="2"/>
      <c r="O157" s="2"/>
      <c r="P157" s="2"/>
    </row>
    <row r="158" spans="1:16" ht="12.75">
      <c r="A158" s="93" t="s">
        <v>149</v>
      </c>
      <c r="B158" s="27"/>
      <c r="C158" s="27"/>
      <c r="D158" s="96"/>
      <c r="E158" s="2"/>
      <c r="F158" s="50">
        <f t="shared" si="18"/>
        <v>0</v>
      </c>
      <c r="G158" s="38">
        <f t="shared" si="19"/>
        <v>0</v>
      </c>
      <c r="H158" s="39">
        <f t="shared" si="20"/>
        <v>0</v>
      </c>
      <c r="I158" s="2"/>
      <c r="J158" s="2"/>
      <c r="K158" s="2"/>
      <c r="L158" s="2"/>
      <c r="M158" s="2"/>
      <c r="N158" s="2"/>
      <c r="O158" s="2"/>
      <c r="P158" s="2"/>
    </row>
    <row r="159" spans="1:16" ht="12.75">
      <c r="A159" s="93" t="s">
        <v>289</v>
      </c>
      <c r="B159" s="27"/>
      <c r="C159" s="27"/>
      <c r="D159" s="96"/>
      <c r="E159" s="2"/>
      <c r="F159" s="50">
        <f t="shared" si="18"/>
        <v>0</v>
      </c>
      <c r="G159" s="38">
        <f t="shared" si="19"/>
        <v>0</v>
      </c>
      <c r="H159" s="39">
        <f t="shared" si="20"/>
        <v>0</v>
      </c>
      <c r="I159" s="2"/>
      <c r="J159" s="2"/>
      <c r="K159" s="2"/>
      <c r="L159" s="2"/>
      <c r="M159" s="2"/>
      <c r="N159" s="2"/>
      <c r="O159" s="2"/>
      <c r="P159" s="2"/>
    </row>
    <row r="160" spans="1:16" ht="12.75">
      <c r="A160" s="93" t="s">
        <v>290</v>
      </c>
      <c r="B160" s="27"/>
      <c r="C160" s="27"/>
      <c r="D160" s="96"/>
      <c r="E160" s="2"/>
      <c r="F160" s="50">
        <f t="shared" si="18"/>
        <v>0</v>
      </c>
      <c r="G160" s="38">
        <f t="shared" si="19"/>
        <v>0</v>
      </c>
      <c r="H160" s="39">
        <f t="shared" si="20"/>
        <v>0</v>
      </c>
      <c r="I160" s="2"/>
      <c r="J160" s="2"/>
      <c r="K160" s="2"/>
      <c r="L160" s="2"/>
      <c r="M160" s="2"/>
      <c r="N160" s="2"/>
      <c r="O160" s="2"/>
      <c r="P160" s="2"/>
    </row>
    <row r="161" spans="1:16" ht="12.75">
      <c r="A161" s="93" t="s">
        <v>291</v>
      </c>
      <c r="B161" s="27"/>
      <c r="C161" s="27"/>
      <c r="D161" s="96"/>
      <c r="E161" s="2"/>
      <c r="F161" s="50">
        <f t="shared" si="18"/>
        <v>0</v>
      </c>
      <c r="G161" s="38">
        <f t="shared" si="19"/>
        <v>0</v>
      </c>
      <c r="H161" s="39">
        <f t="shared" si="20"/>
        <v>0</v>
      </c>
      <c r="I161" s="2"/>
      <c r="J161" s="2"/>
      <c r="K161" s="2"/>
      <c r="L161" s="2"/>
      <c r="M161" s="2"/>
      <c r="N161" s="2"/>
      <c r="O161" s="2"/>
      <c r="P161" s="2"/>
    </row>
    <row r="162" spans="1:16" ht="12.75">
      <c r="A162" s="93" t="s">
        <v>143</v>
      </c>
      <c r="B162" s="27"/>
      <c r="C162" s="27"/>
      <c r="D162" s="96"/>
      <c r="E162" s="2"/>
      <c r="F162" s="50">
        <f t="shared" si="18"/>
        <v>0</v>
      </c>
      <c r="G162" s="38">
        <f t="shared" si="19"/>
        <v>0</v>
      </c>
      <c r="H162" s="39">
        <f t="shared" si="20"/>
        <v>0</v>
      </c>
      <c r="I162" s="2"/>
      <c r="J162" s="2"/>
      <c r="K162" s="2"/>
      <c r="L162" s="2"/>
      <c r="M162" s="2"/>
      <c r="N162" s="2"/>
      <c r="O162" s="2"/>
      <c r="P162" s="2"/>
    </row>
    <row r="163" spans="1:16" ht="12.75">
      <c r="A163" s="93" t="s">
        <v>292</v>
      </c>
      <c r="B163" s="29"/>
      <c r="C163" s="27"/>
      <c r="D163" s="96"/>
      <c r="E163" s="2"/>
      <c r="F163" s="52">
        <f t="shared" si="18"/>
        <v>0</v>
      </c>
      <c r="G163" s="38">
        <f t="shared" si="19"/>
        <v>0</v>
      </c>
      <c r="H163" s="39">
        <f t="shared" si="20"/>
        <v>0</v>
      </c>
      <c r="I163" s="2"/>
      <c r="J163" s="2"/>
      <c r="K163" s="2"/>
      <c r="L163" s="2"/>
      <c r="M163" s="2"/>
      <c r="N163" s="2"/>
      <c r="O163" s="2"/>
      <c r="P163" s="2"/>
    </row>
    <row r="164" spans="1:16" ht="12.75">
      <c r="A164" s="93" t="s">
        <v>293</v>
      </c>
      <c r="B164" s="27"/>
      <c r="C164" s="27"/>
      <c r="D164" s="96"/>
      <c r="E164" s="2"/>
      <c r="F164" s="50">
        <f t="shared" si="18"/>
        <v>0</v>
      </c>
      <c r="G164" s="38">
        <f t="shared" si="19"/>
        <v>0</v>
      </c>
      <c r="H164" s="39">
        <f t="shared" si="20"/>
        <v>0</v>
      </c>
      <c r="I164" s="2"/>
      <c r="J164" s="2"/>
      <c r="K164" s="2"/>
      <c r="L164" s="2"/>
      <c r="M164" s="2"/>
      <c r="N164" s="2"/>
      <c r="O164" s="2"/>
      <c r="P164" s="2"/>
    </row>
    <row r="165" spans="1:16" ht="12.75">
      <c r="A165" s="93" t="s">
        <v>294</v>
      </c>
      <c r="B165" s="27"/>
      <c r="C165" s="27"/>
      <c r="D165" s="96"/>
      <c r="E165" s="2"/>
      <c r="F165" s="50">
        <f t="shared" si="18"/>
        <v>0</v>
      </c>
      <c r="G165" s="38">
        <f t="shared" si="19"/>
        <v>0</v>
      </c>
      <c r="H165" s="39">
        <f t="shared" si="20"/>
        <v>0</v>
      </c>
      <c r="I165" s="2"/>
      <c r="J165" s="2"/>
      <c r="K165" s="2"/>
      <c r="L165" s="2"/>
      <c r="M165" s="2"/>
      <c r="N165" s="2"/>
      <c r="O165" s="2"/>
      <c r="P165" s="2"/>
    </row>
    <row r="166" spans="1:16" ht="12.75">
      <c r="A166" s="93" t="s">
        <v>178</v>
      </c>
      <c r="B166" s="27"/>
      <c r="C166" s="27"/>
      <c r="D166" s="96"/>
      <c r="E166" s="2"/>
      <c r="F166" s="50">
        <f t="shared" si="18"/>
        <v>0</v>
      </c>
      <c r="G166" s="38">
        <f t="shared" si="19"/>
        <v>0</v>
      </c>
      <c r="H166" s="39">
        <f t="shared" si="20"/>
        <v>0</v>
      </c>
      <c r="I166" s="2"/>
      <c r="J166" s="2"/>
      <c r="K166" s="2"/>
      <c r="L166" s="2"/>
      <c r="M166" s="2"/>
      <c r="N166" s="2"/>
      <c r="O166" s="2"/>
      <c r="P166" s="2"/>
    </row>
    <row r="167" spans="1:16" ht="12.75">
      <c r="A167" s="93" t="s">
        <v>295</v>
      </c>
      <c r="B167" s="29"/>
      <c r="C167" s="27"/>
      <c r="D167" s="96"/>
      <c r="E167" s="2"/>
      <c r="F167" s="52">
        <f t="shared" si="18"/>
        <v>0</v>
      </c>
      <c r="G167" s="38">
        <f t="shared" si="19"/>
        <v>0</v>
      </c>
      <c r="H167" s="39">
        <f t="shared" si="20"/>
        <v>0</v>
      </c>
      <c r="I167" s="2"/>
      <c r="J167" s="2"/>
      <c r="K167" s="2"/>
      <c r="L167" s="2"/>
      <c r="M167" s="2"/>
      <c r="N167" s="2"/>
      <c r="O167" s="2"/>
      <c r="P167" s="2"/>
    </row>
    <row r="168" spans="1:16" ht="12.75">
      <c r="A168" s="93" t="s">
        <v>296</v>
      </c>
      <c r="B168" s="27">
        <v>100</v>
      </c>
      <c r="C168" s="27">
        <v>2502</v>
      </c>
      <c r="D168" s="96">
        <v>2502</v>
      </c>
      <c r="E168" s="2"/>
      <c r="F168" s="50">
        <f t="shared" si="18"/>
        <v>0.23057</v>
      </c>
      <c r="G168" s="38">
        <f t="shared" si="19"/>
        <v>1.2087161999999998</v>
      </c>
      <c r="H168" s="39">
        <f t="shared" si="20"/>
        <v>1.2087161999999998</v>
      </c>
      <c r="I168" s="2"/>
      <c r="J168" s="2"/>
      <c r="K168" s="2"/>
      <c r="L168" s="2"/>
      <c r="M168" s="2"/>
      <c r="N168" s="2"/>
      <c r="O168" s="2"/>
      <c r="P168" s="2"/>
    </row>
    <row r="169" spans="1:16" ht="12.75">
      <c r="A169" s="93" t="s">
        <v>177</v>
      </c>
      <c r="B169" s="27"/>
      <c r="C169" s="27"/>
      <c r="D169" s="96"/>
      <c r="E169" s="2"/>
      <c r="F169" s="50">
        <f t="shared" si="18"/>
        <v>0</v>
      </c>
      <c r="G169" s="38">
        <f t="shared" si="19"/>
        <v>0</v>
      </c>
      <c r="H169" s="39">
        <f t="shared" si="20"/>
        <v>0</v>
      </c>
      <c r="I169" s="2"/>
      <c r="J169" s="2"/>
      <c r="K169" s="2"/>
      <c r="L169" s="2"/>
      <c r="M169" s="2"/>
      <c r="N169" s="2"/>
      <c r="O169" s="2"/>
      <c r="P169" s="2"/>
    </row>
    <row r="170" spans="1:16" ht="12.75">
      <c r="A170" s="94" t="s">
        <v>297</v>
      </c>
      <c r="B170" s="30">
        <f>SUM(B156:B169)</f>
        <v>100</v>
      </c>
      <c r="C170" s="30">
        <f>SUM(C156:C169)</f>
        <v>2502</v>
      </c>
      <c r="D170" s="97">
        <f>SUM(D156:D169)</f>
        <v>2502</v>
      </c>
      <c r="E170" s="2"/>
      <c r="F170" s="56">
        <f>SUM(F156:F169)</f>
        <v>0.23057</v>
      </c>
      <c r="G170" s="56">
        <f>SUM(G156:G169)</f>
        <v>1.2087161999999998</v>
      </c>
      <c r="H170" s="103">
        <f>SUM(H156:H169)</f>
        <v>1.2087161999999998</v>
      </c>
      <c r="I170" s="2"/>
      <c r="J170" s="2"/>
      <c r="K170" s="2"/>
      <c r="L170" s="2"/>
      <c r="M170" s="2"/>
      <c r="N170" s="2"/>
      <c r="O170" s="2"/>
      <c r="P170" s="2"/>
    </row>
    <row r="171" spans="1:16" ht="12.75">
      <c r="A171" s="93"/>
      <c r="B171" s="27"/>
      <c r="C171" s="27"/>
      <c r="D171" s="96"/>
      <c r="E171" s="2"/>
      <c r="F171" s="50"/>
      <c r="G171" s="50"/>
      <c r="H171" s="102"/>
      <c r="I171" s="2"/>
      <c r="J171" s="2"/>
      <c r="K171" s="2"/>
      <c r="L171" s="2"/>
      <c r="M171" s="2"/>
      <c r="N171" s="2"/>
      <c r="O171" s="2"/>
      <c r="P171" s="2"/>
    </row>
    <row r="172" spans="1:16" ht="12.75">
      <c r="A172" s="28" t="s">
        <v>298</v>
      </c>
      <c r="B172" s="27"/>
      <c r="C172" s="27"/>
      <c r="D172" s="96"/>
      <c r="E172" s="2"/>
      <c r="F172" s="50"/>
      <c r="G172" s="50"/>
      <c r="H172" s="102"/>
      <c r="I172" s="2"/>
      <c r="J172" s="2"/>
      <c r="K172" s="2"/>
      <c r="L172" s="2"/>
      <c r="M172" s="2"/>
      <c r="N172" s="2"/>
      <c r="O172" s="2"/>
      <c r="P172" s="2"/>
    </row>
    <row r="173" spans="1:16" ht="12.75">
      <c r="A173" s="93" t="s">
        <v>299</v>
      </c>
      <c r="B173" s="27"/>
      <c r="C173" s="27"/>
      <c r="D173" s="96"/>
      <c r="E173" s="2"/>
      <c r="F173" s="50">
        <f aca="true" t="shared" si="21" ref="F173:F188">+B173/1000*$D$3</f>
        <v>0</v>
      </c>
      <c r="G173" s="38">
        <f aca="true" t="shared" si="22" ref="G173:G188">+C173/1000*$D$4</f>
        <v>0</v>
      </c>
      <c r="H173" s="39">
        <f aca="true" t="shared" si="23" ref="H173:H188">+D173/1000*$D$4</f>
        <v>0</v>
      </c>
      <c r="I173" s="2"/>
      <c r="J173" s="2"/>
      <c r="K173" s="2"/>
      <c r="L173" s="2"/>
      <c r="M173" s="2"/>
      <c r="N173" s="2"/>
      <c r="O173" s="2"/>
      <c r="P173" s="2"/>
    </row>
    <row r="174" spans="1:16" ht="12.75">
      <c r="A174" s="93" t="s">
        <v>300</v>
      </c>
      <c r="B174" s="27"/>
      <c r="C174" s="27"/>
      <c r="D174" s="96"/>
      <c r="E174" s="2"/>
      <c r="F174" s="50">
        <f t="shared" si="21"/>
        <v>0</v>
      </c>
      <c r="G174" s="38">
        <f t="shared" si="22"/>
        <v>0</v>
      </c>
      <c r="H174" s="39">
        <f t="shared" si="23"/>
        <v>0</v>
      </c>
      <c r="I174" s="2"/>
      <c r="J174" s="2"/>
      <c r="K174" s="2"/>
      <c r="L174" s="2"/>
      <c r="M174" s="2"/>
      <c r="N174" s="2"/>
      <c r="O174" s="2"/>
      <c r="P174" s="2"/>
    </row>
    <row r="175" spans="1:16" ht="12.75">
      <c r="A175" s="93" t="s">
        <v>301</v>
      </c>
      <c r="B175" s="27"/>
      <c r="C175" s="27"/>
      <c r="D175" s="96"/>
      <c r="E175" s="2"/>
      <c r="F175" s="50">
        <f t="shared" si="21"/>
        <v>0</v>
      </c>
      <c r="G175" s="38">
        <f t="shared" si="22"/>
        <v>0</v>
      </c>
      <c r="H175" s="39">
        <f t="shared" si="23"/>
        <v>0</v>
      </c>
      <c r="I175" s="2"/>
      <c r="J175" s="2"/>
      <c r="K175" s="2"/>
      <c r="L175" s="2"/>
      <c r="M175" s="2"/>
      <c r="N175" s="2"/>
      <c r="O175" s="2"/>
      <c r="P175" s="2"/>
    </row>
    <row r="176" spans="1:16" ht="12.75">
      <c r="A176" s="93" t="s">
        <v>302</v>
      </c>
      <c r="B176" s="27"/>
      <c r="C176" s="27"/>
      <c r="D176" s="96"/>
      <c r="E176" s="2"/>
      <c r="F176" s="50">
        <f t="shared" si="21"/>
        <v>0</v>
      </c>
      <c r="G176" s="38">
        <f t="shared" si="22"/>
        <v>0</v>
      </c>
      <c r="H176" s="39">
        <f t="shared" si="23"/>
        <v>0</v>
      </c>
      <c r="I176" s="2"/>
      <c r="J176" s="2"/>
      <c r="K176" s="2"/>
      <c r="L176" s="2"/>
      <c r="M176" s="2"/>
      <c r="N176" s="2"/>
      <c r="O176" s="2"/>
      <c r="P176" s="2"/>
    </row>
    <row r="177" spans="1:16" ht="12.75">
      <c r="A177" s="93" t="s">
        <v>303</v>
      </c>
      <c r="B177" s="27">
        <v>10241</v>
      </c>
      <c r="C177" s="27"/>
      <c r="D177" s="96"/>
      <c r="E177" s="2"/>
      <c r="F177" s="50">
        <f t="shared" si="21"/>
        <v>23.6126737</v>
      </c>
      <c r="G177" s="38">
        <f t="shared" si="22"/>
        <v>0</v>
      </c>
      <c r="H177" s="39">
        <f t="shared" si="23"/>
        <v>0</v>
      </c>
      <c r="I177" s="2"/>
      <c r="J177" s="2"/>
      <c r="K177" s="2"/>
      <c r="L177" s="2"/>
      <c r="M177" s="2"/>
      <c r="N177" s="2"/>
      <c r="O177" s="2"/>
      <c r="P177" s="2"/>
    </row>
    <row r="178" spans="1:16" ht="12.75">
      <c r="A178" s="93" t="s">
        <v>180</v>
      </c>
      <c r="B178" s="27"/>
      <c r="C178" s="27"/>
      <c r="D178" s="96"/>
      <c r="E178" s="2"/>
      <c r="F178" s="50">
        <f t="shared" si="21"/>
        <v>0</v>
      </c>
      <c r="G178" s="38">
        <f t="shared" si="22"/>
        <v>0</v>
      </c>
      <c r="H178" s="39">
        <f t="shared" si="23"/>
        <v>0</v>
      </c>
      <c r="I178" s="2"/>
      <c r="J178" s="2"/>
      <c r="K178" s="2"/>
      <c r="L178" s="2"/>
      <c r="M178" s="2"/>
      <c r="N178" s="2"/>
      <c r="O178" s="2"/>
      <c r="P178" s="2"/>
    </row>
    <row r="179" spans="1:16" ht="12.75">
      <c r="A179" s="93" t="s">
        <v>304</v>
      </c>
      <c r="B179" s="27"/>
      <c r="C179" s="27"/>
      <c r="D179" s="96"/>
      <c r="E179" s="2"/>
      <c r="F179" s="50">
        <f t="shared" si="21"/>
        <v>0</v>
      </c>
      <c r="G179" s="38">
        <f t="shared" si="22"/>
        <v>0</v>
      </c>
      <c r="H179" s="39">
        <f t="shared" si="23"/>
        <v>0</v>
      </c>
      <c r="I179" s="2"/>
      <c r="J179" s="2"/>
      <c r="K179" s="2"/>
      <c r="L179" s="2"/>
      <c r="M179" s="2"/>
      <c r="N179" s="2"/>
      <c r="O179" s="2"/>
      <c r="P179" s="2"/>
    </row>
    <row r="180" spans="1:16" ht="12.75">
      <c r="A180" s="93" t="s">
        <v>306</v>
      </c>
      <c r="B180" s="27"/>
      <c r="C180" s="27">
        <v>39155</v>
      </c>
      <c r="D180" s="96">
        <v>36457</v>
      </c>
      <c r="E180" s="2"/>
      <c r="F180" s="50">
        <f t="shared" si="21"/>
        <v>0</v>
      </c>
      <c r="G180" s="38">
        <f t="shared" si="22"/>
        <v>18.9157805</v>
      </c>
      <c r="H180" s="39">
        <f t="shared" si="23"/>
        <v>17.6123767</v>
      </c>
      <c r="I180" s="2"/>
      <c r="J180" s="2"/>
      <c r="K180" s="2"/>
      <c r="L180" s="2"/>
      <c r="M180" s="2"/>
      <c r="N180" s="2"/>
      <c r="O180" s="2"/>
      <c r="P180" s="2"/>
    </row>
    <row r="181" spans="1:16" ht="12.75">
      <c r="A181" s="93" t="s">
        <v>307</v>
      </c>
      <c r="B181" s="27"/>
      <c r="C181" s="27"/>
      <c r="D181" s="96"/>
      <c r="E181" s="2"/>
      <c r="F181" s="50">
        <f t="shared" si="21"/>
        <v>0</v>
      </c>
      <c r="G181" s="38">
        <f t="shared" si="22"/>
        <v>0</v>
      </c>
      <c r="H181" s="39">
        <f t="shared" si="23"/>
        <v>0</v>
      </c>
      <c r="I181" s="2"/>
      <c r="J181" s="2"/>
      <c r="K181" s="2"/>
      <c r="L181" s="2"/>
      <c r="M181" s="2"/>
      <c r="N181" s="2"/>
      <c r="O181" s="2"/>
      <c r="P181" s="2"/>
    </row>
    <row r="182" spans="1:16" ht="12.75">
      <c r="A182" s="93" t="s">
        <v>179</v>
      </c>
      <c r="B182" s="27"/>
      <c r="C182" s="27"/>
      <c r="D182" s="96"/>
      <c r="E182" s="2"/>
      <c r="F182" s="50">
        <f t="shared" si="21"/>
        <v>0</v>
      </c>
      <c r="G182" s="38">
        <f t="shared" si="22"/>
        <v>0</v>
      </c>
      <c r="H182" s="39">
        <f t="shared" si="23"/>
        <v>0</v>
      </c>
      <c r="I182" s="2"/>
      <c r="J182" s="2"/>
      <c r="K182" s="2"/>
      <c r="L182" s="2"/>
      <c r="M182" s="2"/>
      <c r="N182" s="2"/>
      <c r="O182" s="2"/>
      <c r="P182" s="2"/>
    </row>
    <row r="183" spans="1:16" ht="12.75">
      <c r="A183" s="93" t="s">
        <v>308</v>
      </c>
      <c r="B183" s="27"/>
      <c r="C183" s="27">
        <v>2500</v>
      </c>
      <c r="D183" s="96">
        <v>2500</v>
      </c>
      <c r="E183" s="2"/>
      <c r="F183" s="50">
        <f t="shared" si="21"/>
        <v>0</v>
      </c>
      <c r="G183" s="38">
        <f t="shared" si="22"/>
        <v>1.2077499999999999</v>
      </c>
      <c r="H183" s="39">
        <f t="shared" si="23"/>
        <v>1.2077499999999999</v>
      </c>
      <c r="I183" s="2"/>
      <c r="J183" s="2"/>
      <c r="K183" s="2"/>
      <c r="L183" s="2"/>
      <c r="M183" s="2"/>
      <c r="N183" s="2"/>
      <c r="O183" s="2"/>
      <c r="P183" s="2"/>
    </row>
    <row r="184" spans="1:16" ht="12.75">
      <c r="A184" s="93" t="s">
        <v>309</v>
      </c>
      <c r="B184" s="27"/>
      <c r="C184" s="27"/>
      <c r="D184" s="96"/>
      <c r="E184" s="2"/>
      <c r="F184" s="50">
        <f t="shared" si="21"/>
        <v>0</v>
      </c>
      <c r="G184" s="38">
        <f t="shared" si="22"/>
        <v>0</v>
      </c>
      <c r="H184" s="39">
        <f t="shared" si="23"/>
        <v>0</v>
      </c>
      <c r="I184" s="2"/>
      <c r="J184" s="2"/>
      <c r="K184" s="2"/>
      <c r="L184" s="2"/>
      <c r="M184" s="2"/>
      <c r="N184" s="2"/>
      <c r="O184" s="2"/>
      <c r="P184" s="2"/>
    </row>
    <row r="185" spans="1:16" ht="12.75">
      <c r="A185" s="93" t="s">
        <v>310</v>
      </c>
      <c r="B185" s="27"/>
      <c r="C185" s="27"/>
      <c r="D185" s="96"/>
      <c r="E185" s="2"/>
      <c r="F185" s="50">
        <f t="shared" si="21"/>
        <v>0</v>
      </c>
      <c r="G185" s="38">
        <f t="shared" si="22"/>
        <v>0</v>
      </c>
      <c r="H185" s="39">
        <f t="shared" si="23"/>
        <v>0</v>
      </c>
      <c r="I185" s="2"/>
      <c r="J185" s="2"/>
      <c r="K185" s="2"/>
      <c r="L185" s="2"/>
      <c r="M185" s="2"/>
      <c r="N185" s="2"/>
      <c r="O185" s="2"/>
      <c r="P185" s="2"/>
    </row>
    <row r="186" spans="1:16" ht="12.75">
      <c r="A186" s="93" t="s">
        <v>311</v>
      </c>
      <c r="B186" s="29"/>
      <c r="C186" s="27"/>
      <c r="D186" s="96"/>
      <c r="E186" s="2"/>
      <c r="F186" s="52">
        <f t="shared" si="21"/>
        <v>0</v>
      </c>
      <c r="G186" s="38">
        <f t="shared" si="22"/>
        <v>0</v>
      </c>
      <c r="H186" s="39">
        <f t="shared" si="23"/>
        <v>0</v>
      </c>
      <c r="I186" s="2"/>
      <c r="J186" s="2"/>
      <c r="K186" s="2"/>
      <c r="L186" s="2"/>
      <c r="M186" s="2"/>
      <c r="N186" s="2"/>
      <c r="O186" s="2"/>
      <c r="P186" s="2"/>
    </row>
    <row r="187" spans="1:16" ht="12.75">
      <c r="A187" s="93" t="s">
        <v>312</v>
      </c>
      <c r="B187" s="27"/>
      <c r="C187" s="27"/>
      <c r="D187" s="96"/>
      <c r="E187" s="2"/>
      <c r="F187" s="50">
        <f t="shared" si="21"/>
        <v>0</v>
      </c>
      <c r="G187" s="38">
        <f t="shared" si="22"/>
        <v>0</v>
      </c>
      <c r="H187" s="39">
        <f t="shared" si="23"/>
        <v>0</v>
      </c>
      <c r="I187" s="2"/>
      <c r="J187" s="2"/>
      <c r="K187" s="2"/>
      <c r="L187" s="2"/>
      <c r="M187" s="2"/>
      <c r="N187" s="2"/>
      <c r="O187" s="2"/>
      <c r="P187" s="2"/>
    </row>
    <row r="188" spans="1:16" ht="12.75">
      <c r="A188" s="93" t="s">
        <v>313</v>
      </c>
      <c r="B188" s="29"/>
      <c r="C188" s="27"/>
      <c r="D188" s="96"/>
      <c r="E188" s="2"/>
      <c r="F188" s="52">
        <f t="shared" si="21"/>
        <v>0</v>
      </c>
      <c r="G188" s="38">
        <f t="shared" si="22"/>
        <v>0</v>
      </c>
      <c r="H188" s="39">
        <f t="shared" si="23"/>
        <v>0</v>
      </c>
      <c r="I188" s="2"/>
      <c r="J188" s="2"/>
      <c r="K188" s="2"/>
      <c r="L188" s="2"/>
      <c r="M188" s="2"/>
      <c r="N188" s="2"/>
      <c r="O188" s="2"/>
      <c r="P188" s="2"/>
    </row>
    <row r="189" spans="1:16" ht="12.75">
      <c r="A189" s="94" t="s">
        <v>321</v>
      </c>
      <c r="B189" s="30">
        <f>SUM(B172:B188)</f>
        <v>10241</v>
      </c>
      <c r="C189" s="30">
        <f>SUM(C172:C188)</f>
        <v>41655</v>
      </c>
      <c r="D189" s="97">
        <f>SUM(D172:D188)</f>
        <v>38957</v>
      </c>
      <c r="E189" s="2"/>
      <c r="F189" s="56">
        <f>SUM(F172:F188)</f>
        <v>23.6126737</v>
      </c>
      <c r="G189" s="56">
        <f>SUM(G172:G188)</f>
        <v>20.1235305</v>
      </c>
      <c r="H189" s="103">
        <f>SUM(H172:H188)</f>
        <v>18.8201267</v>
      </c>
      <c r="I189" s="2"/>
      <c r="J189" s="2"/>
      <c r="K189" s="2"/>
      <c r="L189" s="2"/>
      <c r="M189" s="2"/>
      <c r="N189" s="2"/>
      <c r="O189" s="2"/>
      <c r="P189" s="2"/>
    </row>
    <row r="190" spans="1:16" ht="12.75">
      <c r="A190" s="94" t="s">
        <v>166</v>
      </c>
      <c r="B190" s="27">
        <f>+B170-B189</f>
        <v>-10141</v>
      </c>
      <c r="C190" s="27">
        <f>+C170-C189</f>
        <v>-39153</v>
      </c>
      <c r="D190" s="96">
        <f>+D170-D189</f>
        <v>-36455</v>
      </c>
      <c r="E190" s="2"/>
      <c r="F190" s="50">
        <f>+F170-F189</f>
        <v>-23.3821037</v>
      </c>
      <c r="G190" s="50">
        <f>+G170-G189</f>
        <v>-18.9148143</v>
      </c>
      <c r="H190" s="102">
        <f>+H170-H189</f>
        <v>-17.611410499999998</v>
      </c>
      <c r="I190" s="2"/>
      <c r="J190" s="2"/>
      <c r="K190" s="2"/>
      <c r="L190" s="2"/>
      <c r="M190" s="2"/>
      <c r="N190" s="2"/>
      <c r="O190" s="2"/>
      <c r="P190" s="2"/>
    </row>
    <row r="191" spans="1:16" ht="12.75">
      <c r="A191" s="93"/>
      <c r="B191" s="27"/>
      <c r="C191" s="27"/>
      <c r="D191" s="96"/>
      <c r="E191" s="2"/>
      <c r="F191" s="50"/>
      <c r="G191" s="50"/>
      <c r="H191" s="102"/>
      <c r="I191" s="2"/>
      <c r="J191" s="2"/>
      <c r="K191" s="2"/>
      <c r="L191" s="2"/>
      <c r="M191" s="2"/>
      <c r="N191" s="2"/>
      <c r="O191" s="2"/>
      <c r="P191" s="2"/>
    </row>
    <row r="192" spans="1:16" ht="12.75">
      <c r="A192" s="28" t="s">
        <v>322</v>
      </c>
      <c r="B192" s="27"/>
      <c r="C192" s="27"/>
      <c r="D192" s="96"/>
      <c r="E192" s="2"/>
      <c r="F192" s="50"/>
      <c r="G192" s="50"/>
      <c r="H192" s="102"/>
      <c r="I192" s="2"/>
      <c r="J192" s="2"/>
      <c r="K192" s="2"/>
      <c r="L192" s="2"/>
      <c r="M192" s="2"/>
      <c r="N192" s="2"/>
      <c r="O192" s="2"/>
      <c r="P192" s="2"/>
    </row>
    <row r="193" spans="1:16" ht="12.75">
      <c r="A193" s="93" t="s">
        <v>323</v>
      </c>
      <c r="B193" s="27"/>
      <c r="C193" s="27"/>
      <c r="D193" s="96"/>
      <c r="E193" s="2"/>
      <c r="F193" s="50">
        <f>+B193/1000*$D$3</f>
        <v>0</v>
      </c>
      <c r="G193" s="38">
        <f aca="true" t="shared" si="24" ref="G193:H197">+C193/1000*$D$4</f>
        <v>0</v>
      </c>
      <c r="H193" s="39">
        <f t="shared" si="24"/>
        <v>0</v>
      </c>
      <c r="I193" s="2"/>
      <c r="J193" s="2"/>
      <c r="K193" s="2"/>
      <c r="L193" s="2"/>
      <c r="M193" s="2"/>
      <c r="N193" s="2"/>
      <c r="O193" s="2"/>
      <c r="P193" s="2"/>
    </row>
    <row r="194" spans="1:16" ht="12.75">
      <c r="A194" s="93" t="s">
        <v>167</v>
      </c>
      <c r="B194" s="27"/>
      <c r="C194" s="27"/>
      <c r="D194" s="96"/>
      <c r="E194" s="2"/>
      <c r="F194" s="50">
        <f>+B194/1000*$D$3</f>
        <v>0</v>
      </c>
      <c r="G194" s="38">
        <f t="shared" si="24"/>
        <v>0</v>
      </c>
      <c r="H194" s="39">
        <f t="shared" si="24"/>
        <v>0</v>
      </c>
      <c r="I194" s="2"/>
      <c r="J194" s="2"/>
      <c r="K194" s="2"/>
      <c r="L194" s="2"/>
      <c r="M194" s="2"/>
      <c r="N194" s="2"/>
      <c r="O194" s="2"/>
      <c r="P194" s="2"/>
    </row>
    <row r="195" spans="1:16" ht="12.75">
      <c r="A195" s="93" t="s">
        <v>309</v>
      </c>
      <c r="B195" s="27"/>
      <c r="C195" s="27"/>
      <c r="D195" s="96"/>
      <c r="E195" s="2"/>
      <c r="F195" s="50">
        <f>+B195/1000*$D$3</f>
        <v>0</v>
      </c>
      <c r="G195" s="38">
        <f t="shared" si="24"/>
        <v>0</v>
      </c>
      <c r="H195" s="39">
        <f t="shared" si="24"/>
        <v>0</v>
      </c>
      <c r="I195" s="2"/>
      <c r="J195" s="2"/>
      <c r="K195" s="2"/>
      <c r="L195" s="2"/>
      <c r="M195" s="2"/>
      <c r="N195" s="2"/>
      <c r="O195" s="2"/>
      <c r="P195" s="2"/>
    </row>
    <row r="196" spans="1:16" ht="12.75">
      <c r="A196" s="93" t="s">
        <v>324</v>
      </c>
      <c r="B196" s="27"/>
      <c r="C196" s="27"/>
      <c r="D196" s="96"/>
      <c r="E196" s="2"/>
      <c r="F196" s="50">
        <f>+B196/1000*$D$3</f>
        <v>0</v>
      </c>
      <c r="G196" s="38">
        <f t="shared" si="24"/>
        <v>0</v>
      </c>
      <c r="H196" s="39">
        <f t="shared" si="24"/>
        <v>0</v>
      </c>
      <c r="I196" s="2"/>
      <c r="J196" s="2"/>
      <c r="K196" s="2"/>
      <c r="L196" s="2"/>
      <c r="M196" s="2"/>
      <c r="N196" s="2"/>
      <c r="O196" s="2"/>
      <c r="P196" s="2"/>
    </row>
    <row r="197" spans="1:16" ht="12.75">
      <c r="A197" s="93" t="s">
        <v>325</v>
      </c>
      <c r="B197" s="27"/>
      <c r="C197" s="27"/>
      <c r="D197" s="96"/>
      <c r="E197" s="2"/>
      <c r="F197" s="50">
        <f>+B197/1000*$D$3</f>
        <v>0</v>
      </c>
      <c r="G197" s="38">
        <f t="shared" si="24"/>
        <v>0</v>
      </c>
      <c r="H197" s="39">
        <f t="shared" si="24"/>
        <v>0</v>
      </c>
      <c r="I197" s="2"/>
      <c r="J197" s="2"/>
      <c r="K197" s="2"/>
      <c r="L197" s="2"/>
      <c r="M197" s="2"/>
      <c r="N197" s="2"/>
      <c r="O197" s="2"/>
      <c r="P197" s="2"/>
    </row>
    <row r="198" spans="1:16" ht="12.75">
      <c r="A198" s="94" t="s">
        <v>327</v>
      </c>
      <c r="B198" s="30">
        <f>SUM(B192:B197)</f>
        <v>0</v>
      </c>
      <c r="C198" s="30">
        <f>SUM(C192:C197)</f>
        <v>0</v>
      </c>
      <c r="D198" s="97">
        <f>SUM(D192:D197)</f>
        <v>0</v>
      </c>
      <c r="E198" s="2"/>
      <c r="F198" s="56">
        <f>SUM(F192:F197)</f>
        <v>0</v>
      </c>
      <c r="G198" s="56">
        <f>SUM(G192:G197)</f>
        <v>0</v>
      </c>
      <c r="H198" s="103">
        <f>SUM(H192:H197)</f>
        <v>0</v>
      </c>
      <c r="I198" s="2"/>
      <c r="J198" s="2"/>
      <c r="K198" s="2"/>
      <c r="L198" s="2"/>
      <c r="M198" s="2"/>
      <c r="N198" s="2"/>
      <c r="O198" s="2"/>
      <c r="P198" s="2"/>
    </row>
    <row r="199" spans="1:16" ht="13.5" thickBot="1">
      <c r="A199" s="94" t="s">
        <v>328</v>
      </c>
      <c r="B199" s="31">
        <f>+B190-B198+B146+B147+B148+B149+B152+B153+B154</f>
        <v>-9871</v>
      </c>
      <c r="C199" s="31">
        <f>+C190-C198+C146+C147+C148+C149+C152+C153+C154</f>
        <v>-39153</v>
      </c>
      <c r="D199" s="98">
        <f>+D190-D198+D146+D147+D148+D149+D152+D153+D154</f>
        <v>-36455</v>
      </c>
      <c r="E199" s="2"/>
      <c r="F199" s="57">
        <f>+F190-F198+F146+F147+F148+F149+F152+F153+F154</f>
        <v>-22.7595647</v>
      </c>
      <c r="G199" s="57">
        <f>+G190-G198+G146+G147+G148+G149+G152+G153+G154</f>
        <v>-18.9148143</v>
      </c>
      <c r="H199" s="104">
        <f>+H190-H198+H146+H147+H148+H149+H152+H153+H154</f>
        <v>-17.611410499999998</v>
      </c>
      <c r="I199" s="2"/>
      <c r="J199" s="2"/>
      <c r="K199" s="2"/>
      <c r="L199" s="2"/>
      <c r="M199" s="2"/>
      <c r="N199" s="2"/>
      <c r="O199" s="2"/>
      <c r="P199" s="2"/>
    </row>
    <row r="200" spans="1:16" ht="13.5" thickTop="1">
      <c r="A200" s="93"/>
      <c r="B200" s="27"/>
      <c r="C200" s="27"/>
      <c r="D200" s="96"/>
      <c r="E200" s="2"/>
      <c r="F200" s="50"/>
      <c r="G200" s="50"/>
      <c r="H200" s="102"/>
      <c r="I200" s="2"/>
      <c r="J200" s="2"/>
      <c r="K200" s="2"/>
      <c r="L200" s="2"/>
      <c r="M200" s="2"/>
      <c r="N200" s="2"/>
      <c r="O200" s="2"/>
      <c r="P200" s="2"/>
    </row>
    <row r="201" spans="1:16" ht="12.75">
      <c r="A201" s="93"/>
      <c r="B201" s="27"/>
      <c r="C201" s="27"/>
      <c r="D201" s="96"/>
      <c r="E201" s="2"/>
      <c r="F201" s="50"/>
      <c r="G201" s="50"/>
      <c r="H201" s="102"/>
      <c r="I201" s="2"/>
      <c r="J201" s="2"/>
      <c r="K201" s="2"/>
      <c r="L201" s="2"/>
      <c r="M201" s="2"/>
      <c r="N201" s="2"/>
      <c r="O201" s="2"/>
      <c r="P201" s="2"/>
    </row>
    <row r="202" spans="1:16" ht="12.75">
      <c r="A202" s="28" t="s">
        <v>152</v>
      </c>
      <c r="B202" s="27">
        <v>100</v>
      </c>
      <c r="C202" s="27">
        <v>2</v>
      </c>
      <c r="D202" s="96">
        <v>2</v>
      </c>
      <c r="E202" s="2"/>
      <c r="F202" s="50">
        <f>+B202/1000*B$6</f>
        <v>0.1925</v>
      </c>
      <c r="G202" s="38">
        <f>+C202/1000*C$6</f>
        <v>0.0007980000000000001</v>
      </c>
      <c r="H202" s="39">
        <f>+D202/1000*D$6</f>
        <v>0.000828</v>
      </c>
      <c r="I202" s="2"/>
      <c r="J202" s="2"/>
      <c r="K202" s="2"/>
      <c r="L202" s="2"/>
      <c r="M202" s="2"/>
      <c r="N202" s="2"/>
      <c r="O202" s="2"/>
      <c r="P202" s="2"/>
    </row>
    <row r="203" spans="1:16" ht="12.75">
      <c r="A203" s="28" t="s">
        <v>329</v>
      </c>
      <c r="B203" s="27"/>
      <c r="C203" s="27"/>
      <c r="D203" s="96"/>
      <c r="E203" s="2"/>
      <c r="F203" s="50"/>
      <c r="G203" s="38"/>
      <c r="H203" s="39"/>
      <c r="I203" s="2"/>
      <c r="J203" s="2"/>
      <c r="K203" s="2"/>
      <c r="L203" s="2"/>
      <c r="M203" s="2"/>
      <c r="N203" s="2"/>
      <c r="O203" s="2"/>
      <c r="P203" s="2"/>
    </row>
    <row r="204" spans="1:16" ht="12.75">
      <c r="A204" s="28" t="s">
        <v>330</v>
      </c>
      <c r="B204" s="27">
        <f>+B139</f>
        <v>-9971</v>
      </c>
      <c r="C204" s="27">
        <f>+C139</f>
        <v>-39155</v>
      </c>
      <c r="D204" s="96">
        <f>+D139</f>
        <v>-36457</v>
      </c>
      <c r="E204" s="2"/>
      <c r="F204" s="50">
        <f>+F199-F202</f>
        <v>-22.952064699999998</v>
      </c>
      <c r="G204" s="38">
        <f>+G199-G202</f>
        <v>-18.9156123</v>
      </c>
      <c r="H204" s="39">
        <f>+H199-H202</f>
        <v>-17.612238499999997</v>
      </c>
      <c r="I204" s="2"/>
      <c r="J204" s="2"/>
      <c r="K204" s="2"/>
      <c r="L204" s="2"/>
      <c r="M204" s="2"/>
      <c r="N204" s="2"/>
      <c r="O204" s="2"/>
      <c r="P204" s="2"/>
    </row>
    <row r="205" spans="1:16" ht="12.75">
      <c r="A205" s="28" t="s">
        <v>331</v>
      </c>
      <c r="B205" s="27"/>
      <c r="C205" s="27"/>
      <c r="D205" s="96"/>
      <c r="E205" s="2"/>
      <c r="F205" s="50">
        <f>+F204-F139</f>
        <v>0.03807000000000116</v>
      </c>
      <c r="G205" s="50">
        <f>+G204-G139</f>
        <v>0.00016820000000095092</v>
      </c>
      <c r="H205" s="102">
        <f>+H204-H139</f>
        <v>0.00013820000000208665</v>
      </c>
      <c r="I205" s="2"/>
      <c r="J205" s="2"/>
      <c r="K205" s="2"/>
      <c r="L205" s="2"/>
      <c r="M205" s="2"/>
      <c r="N205" s="2"/>
      <c r="O205" s="2"/>
      <c r="P205" s="2"/>
    </row>
    <row r="206" spans="1:16" ht="12.75">
      <c r="A206" s="94" t="s">
        <v>332</v>
      </c>
      <c r="B206" s="32">
        <f>SUM(B202:B205)</f>
        <v>-9871</v>
      </c>
      <c r="C206" s="32">
        <f>SUM(C202:C205)</f>
        <v>-39153</v>
      </c>
      <c r="D206" s="99">
        <f>SUM(D202:D205)</f>
        <v>-36455</v>
      </c>
      <c r="E206" s="2"/>
      <c r="F206" s="58">
        <f>SUM(F202:F205)</f>
        <v>-22.721494699999997</v>
      </c>
      <c r="G206" s="58">
        <f>SUM(G202:G205)</f>
        <v>-18.9146461</v>
      </c>
      <c r="H206" s="105">
        <f>SUM(H202:H205)</f>
        <v>-17.611272299999996</v>
      </c>
      <c r="I206" s="2"/>
      <c r="J206" s="2"/>
      <c r="K206" s="2"/>
      <c r="L206" s="2"/>
      <c r="M206" s="2"/>
      <c r="N206" s="2"/>
      <c r="O206" s="2"/>
      <c r="P206" s="2"/>
    </row>
    <row r="207" spans="1:16" ht="12.75">
      <c r="A207" s="94"/>
      <c r="B207" s="27"/>
      <c r="C207" s="27"/>
      <c r="D207" s="96"/>
      <c r="E207" s="2"/>
      <c r="F207" s="50"/>
      <c r="G207" s="50"/>
      <c r="H207" s="102"/>
      <c r="I207" s="2"/>
      <c r="J207" s="2"/>
      <c r="K207" s="2"/>
      <c r="L207" s="2"/>
      <c r="M207" s="2"/>
      <c r="N207" s="2"/>
      <c r="O207" s="2"/>
      <c r="P207" s="2"/>
    </row>
    <row r="208" spans="1:16" ht="12.75">
      <c r="A208" s="28" t="s">
        <v>333</v>
      </c>
      <c r="B208" s="27"/>
      <c r="C208" s="27"/>
      <c r="D208" s="96"/>
      <c r="E208" s="2"/>
      <c r="F208" s="50"/>
      <c r="G208" s="50"/>
      <c r="H208" s="102"/>
      <c r="I208" s="2"/>
      <c r="J208" s="2"/>
      <c r="K208" s="2"/>
      <c r="L208" s="2"/>
      <c r="M208" s="2"/>
      <c r="N208" s="2"/>
      <c r="O208" s="2"/>
      <c r="P208" s="2"/>
    </row>
    <row r="209" spans="1:16" ht="12.75">
      <c r="A209" s="28" t="s">
        <v>334</v>
      </c>
      <c r="B209" s="27"/>
      <c r="C209" s="27"/>
      <c r="D209" s="96"/>
      <c r="E209" s="2"/>
      <c r="F209" s="50"/>
      <c r="G209" s="50"/>
      <c r="H209" s="102"/>
      <c r="I209" s="2"/>
      <c r="J209" s="2"/>
      <c r="K209" s="2"/>
      <c r="L209" s="2"/>
      <c r="M209" s="2"/>
      <c r="N209" s="2"/>
      <c r="O209" s="2"/>
      <c r="P209" s="2"/>
    </row>
    <row r="210" spans="1:16" ht="12.75">
      <c r="A210" s="94" t="s">
        <v>335</v>
      </c>
      <c r="B210" s="32">
        <f>+B206+B209</f>
        <v>-9871</v>
      </c>
      <c r="C210" s="32">
        <f>+C206+C209</f>
        <v>-39153</v>
      </c>
      <c r="D210" s="99">
        <f>+D206+D209</f>
        <v>-36455</v>
      </c>
      <c r="E210" s="2"/>
      <c r="F210" s="58">
        <f>+F206+F209</f>
        <v>-22.721494699999997</v>
      </c>
      <c r="G210" s="58">
        <f>+G206+G209</f>
        <v>-18.9146461</v>
      </c>
      <c r="H210" s="105">
        <f>+H206+H209</f>
        <v>-17.611272299999996</v>
      </c>
      <c r="I210" s="2"/>
      <c r="J210" s="2"/>
      <c r="K210" s="2"/>
      <c r="L210" s="2"/>
      <c r="M210" s="2"/>
      <c r="N210" s="2"/>
      <c r="O210" s="2"/>
      <c r="P210" s="2"/>
    </row>
    <row r="211" spans="1:16" ht="12.75">
      <c r="A211" s="94"/>
      <c r="B211" s="27"/>
      <c r="C211" s="27"/>
      <c r="D211" s="96"/>
      <c r="E211" s="2"/>
      <c r="F211" s="50"/>
      <c r="G211" s="50"/>
      <c r="H211" s="102"/>
      <c r="I211" s="2"/>
      <c r="J211" s="2"/>
      <c r="K211" s="2"/>
      <c r="L211" s="2"/>
      <c r="M211" s="2"/>
      <c r="N211" s="2"/>
      <c r="O211" s="2"/>
      <c r="P211" s="2"/>
    </row>
    <row r="212" spans="1:16" ht="12.75">
      <c r="A212" s="28" t="s">
        <v>336</v>
      </c>
      <c r="B212" s="27"/>
      <c r="C212" s="27"/>
      <c r="D212" s="96"/>
      <c r="E212" s="2"/>
      <c r="F212" s="50"/>
      <c r="G212" s="50"/>
      <c r="H212" s="102"/>
      <c r="I212" s="2"/>
      <c r="J212" s="2"/>
      <c r="K212" s="2"/>
      <c r="L212" s="2"/>
      <c r="M212" s="2"/>
      <c r="N212" s="2"/>
      <c r="O212" s="2"/>
      <c r="P212" s="2"/>
    </row>
    <row r="213" spans="1:16" ht="13.5" thickBot="1">
      <c r="A213" s="95" t="s">
        <v>337</v>
      </c>
      <c r="B213" s="33">
        <f>+B210+B212</f>
        <v>-9871</v>
      </c>
      <c r="C213" s="74">
        <f>+C210+C212</f>
        <v>-39153</v>
      </c>
      <c r="D213" s="100">
        <f>+D210+D212</f>
        <v>-36455</v>
      </c>
      <c r="E213" s="2"/>
      <c r="F213" s="59">
        <f>+F210+F212</f>
        <v>-22.721494699999997</v>
      </c>
      <c r="G213" s="54">
        <f>+G210+G212</f>
        <v>-18.9146461</v>
      </c>
      <c r="H213" s="106">
        <f>+H210+H212</f>
        <v>-17.611272299999996</v>
      </c>
      <c r="I213" s="2"/>
      <c r="J213" s="2"/>
      <c r="K213" s="2"/>
      <c r="L213" s="2"/>
      <c r="M213" s="2"/>
      <c r="N213" s="2"/>
      <c r="O213" s="2"/>
      <c r="P213" s="2"/>
    </row>
    <row r="214" spans="1:16" ht="13.5" thickTop="1">
      <c r="A214" s="5"/>
      <c r="B214" s="5">
        <f>ROUND(+B199,0)-ROUND(B213,0)</f>
        <v>0</v>
      </c>
      <c r="C214" s="5">
        <f>ROUND(+C199,0)-ROUND(C213,0)</f>
        <v>0</v>
      </c>
      <c r="D214" s="5">
        <f>ROUND(+D199,0)-ROUND(D213,0)</f>
        <v>0</v>
      </c>
      <c r="E214" s="2"/>
      <c r="F214" s="19">
        <f>ROUND(+F199,0)-ROUND(F213,0)</f>
        <v>0</v>
      </c>
      <c r="G214" s="19">
        <f>ROUND(+G199,0)-ROUND(G213,0)</f>
        <v>0</v>
      </c>
      <c r="H214" s="19">
        <f>ROUND(+H199,0)-ROUND(H213,0)</f>
        <v>0</v>
      </c>
      <c r="I214" s="2"/>
      <c r="J214" s="2"/>
      <c r="K214" s="2"/>
      <c r="L214" s="2"/>
      <c r="M214" s="2"/>
      <c r="N214" s="2"/>
      <c r="O214" s="2"/>
      <c r="P214" s="2"/>
    </row>
    <row r="215" spans="1:16" ht="12.75">
      <c r="A215" s="2"/>
      <c r="B215" s="2"/>
      <c r="C215" s="2"/>
      <c r="D215" s="2"/>
      <c r="E215" s="2"/>
      <c r="I215" s="2"/>
      <c r="J215" s="2"/>
      <c r="K215" s="2"/>
      <c r="L215" s="2"/>
      <c r="M215" s="2"/>
      <c r="N215" s="2"/>
      <c r="O215" s="2"/>
      <c r="P215" s="2"/>
    </row>
    <row r="216" spans="1:16" ht="12.75">
      <c r="A216" s="2"/>
      <c r="B216" s="2"/>
      <c r="C216" s="2"/>
      <c r="D216" s="2"/>
      <c r="E216" s="2"/>
      <c r="I216" s="2"/>
      <c r="J216" s="2"/>
      <c r="K216" s="2"/>
      <c r="L216" s="2"/>
      <c r="M216" s="2"/>
      <c r="N216" s="2"/>
      <c r="O216" s="2"/>
      <c r="P216" s="2"/>
    </row>
    <row r="217" spans="1:16" ht="12.75">
      <c r="A217" s="2"/>
      <c r="B217" s="2"/>
      <c r="C217" s="2"/>
      <c r="D217" s="2"/>
      <c r="E217" s="2"/>
      <c r="I217" s="2"/>
      <c r="J217" s="2"/>
      <c r="K217" s="2"/>
      <c r="L217" s="2"/>
      <c r="M217" s="2"/>
      <c r="N217" s="2"/>
      <c r="O217" s="2"/>
      <c r="P217" s="2"/>
    </row>
    <row r="218" spans="1:16" ht="12.75">
      <c r="A218" s="2"/>
      <c r="B218" s="2"/>
      <c r="C218" s="2"/>
      <c r="D218" s="2"/>
      <c r="E218" s="2"/>
      <c r="I218" s="2"/>
      <c r="J218" s="2"/>
      <c r="K218" s="2"/>
      <c r="L218" s="2"/>
      <c r="M218" s="2"/>
      <c r="N218" s="2"/>
      <c r="O218" s="2"/>
      <c r="P218" s="2"/>
    </row>
    <row r="219" spans="1:16" ht="12.75">
      <c r="A219" s="2"/>
      <c r="B219" s="2"/>
      <c r="C219" s="2"/>
      <c r="D219" s="2"/>
      <c r="E219" s="2"/>
      <c r="I219" s="2"/>
      <c r="J219" s="2"/>
      <c r="K219" s="2"/>
      <c r="L219" s="2"/>
      <c r="M219" s="2"/>
      <c r="N219" s="2"/>
      <c r="O219" s="2"/>
      <c r="P219" s="2"/>
    </row>
    <row r="220" spans="1:16" ht="12.75">
      <c r="A220" s="2"/>
      <c r="B220" s="2"/>
      <c r="C220" s="2"/>
      <c r="D220" s="2"/>
      <c r="E220" s="2"/>
      <c r="I220" s="2"/>
      <c r="J220" s="2"/>
      <c r="K220" s="2"/>
      <c r="L220" s="2"/>
      <c r="M220" s="2"/>
      <c r="N220" s="2"/>
      <c r="O220" s="2"/>
      <c r="P220" s="2"/>
    </row>
    <row r="221" spans="1:16" ht="12.75">
      <c r="A221" s="2"/>
      <c r="B221" s="2"/>
      <c r="C221" s="2"/>
      <c r="D221" s="2"/>
      <c r="E221" s="2"/>
      <c r="I221" s="2"/>
      <c r="J221" s="2"/>
      <c r="K221" s="2"/>
      <c r="L221" s="2"/>
      <c r="M221" s="2"/>
      <c r="N221" s="2"/>
      <c r="O221" s="2"/>
      <c r="P221" s="2"/>
    </row>
    <row r="222" spans="1:16" ht="12.75">
      <c r="A222" s="2"/>
      <c r="B222" s="2"/>
      <c r="C222" s="2"/>
      <c r="D222" s="2"/>
      <c r="E222" s="2"/>
      <c r="I222" s="2"/>
      <c r="J222" s="2"/>
      <c r="K222" s="2"/>
      <c r="L222" s="2"/>
      <c r="M222" s="2"/>
      <c r="N222" s="2"/>
      <c r="O222" s="2"/>
      <c r="P222" s="2"/>
    </row>
    <row r="223" spans="1:16" ht="12.75">
      <c r="A223" s="2"/>
      <c r="B223" s="2"/>
      <c r="C223" s="2"/>
      <c r="D223" s="2"/>
      <c r="E223" s="2"/>
      <c r="I223" s="2"/>
      <c r="J223" s="2"/>
      <c r="K223" s="2"/>
      <c r="L223" s="2"/>
      <c r="M223" s="2"/>
      <c r="N223" s="2"/>
      <c r="O223" s="2"/>
      <c r="P223" s="2"/>
    </row>
    <row r="224" spans="1:16" ht="12.75">
      <c r="A224" s="2"/>
      <c r="B224" s="2"/>
      <c r="C224" s="2"/>
      <c r="D224" s="2"/>
      <c r="E224" s="2"/>
      <c r="I224" s="2"/>
      <c r="J224" s="2"/>
      <c r="K224" s="2"/>
      <c r="L224" s="2"/>
      <c r="M224" s="2"/>
      <c r="N224" s="2"/>
      <c r="O224" s="2"/>
      <c r="P224" s="2"/>
    </row>
    <row r="225" spans="1:16" ht="12.75">
      <c r="A225" s="2"/>
      <c r="B225" s="2"/>
      <c r="C225" s="2"/>
      <c r="D225" s="2"/>
      <c r="E225" s="2"/>
      <c r="I225" s="2"/>
      <c r="J225" s="2"/>
      <c r="K225" s="2"/>
      <c r="L225" s="2"/>
      <c r="M225" s="2"/>
      <c r="N225" s="2"/>
      <c r="O225" s="2"/>
      <c r="P225" s="2"/>
    </row>
    <row r="226" spans="1:16" ht="12.75">
      <c r="A226" s="2"/>
      <c r="B226" s="2"/>
      <c r="C226" s="2"/>
      <c r="D226" s="2"/>
      <c r="E226" s="2"/>
      <c r="I226" s="2"/>
      <c r="J226" s="2"/>
      <c r="K226" s="2"/>
      <c r="L226" s="2"/>
      <c r="M226" s="2"/>
      <c r="N226" s="2"/>
      <c r="O226" s="2"/>
      <c r="P226" s="2"/>
    </row>
    <row r="227" spans="1:16" ht="12.75">
      <c r="A227" s="2"/>
      <c r="B227" s="2"/>
      <c r="C227" s="2"/>
      <c r="D227" s="2"/>
      <c r="E227" s="2"/>
      <c r="I227" s="2"/>
      <c r="J227" s="2"/>
      <c r="K227" s="2"/>
      <c r="L227" s="2"/>
      <c r="M227" s="2"/>
      <c r="N227" s="2"/>
      <c r="O227" s="2"/>
      <c r="P227" s="2"/>
    </row>
    <row r="228" spans="1:16" ht="12.75">
      <c r="A228" s="2"/>
      <c r="B228" s="2"/>
      <c r="C228" s="2"/>
      <c r="D228" s="2"/>
      <c r="E228" s="2"/>
      <c r="I228" s="2"/>
      <c r="J228" s="2"/>
      <c r="K228" s="2"/>
      <c r="L228" s="2"/>
      <c r="M228" s="2"/>
      <c r="N228" s="2"/>
      <c r="O228" s="2"/>
      <c r="P228" s="2"/>
    </row>
    <row r="229" spans="1:16" ht="12.75">
      <c r="A229" s="2"/>
      <c r="B229" s="2"/>
      <c r="C229" s="2"/>
      <c r="D229" s="2"/>
      <c r="E229" s="2"/>
      <c r="I229" s="2"/>
      <c r="J229" s="2"/>
      <c r="K229" s="2"/>
      <c r="L229" s="2"/>
      <c r="M229" s="2"/>
      <c r="N229" s="2"/>
      <c r="O229" s="2"/>
      <c r="P229" s="2"/>
    </row>
    <row r="230" spans="1:14" ht="12.7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</row>
    <row r="231" spans="1:14" ht="12.7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</row>
  </sheetData>
  <printOptions horizontalCentered="1"/>
  <pageMargins left="0.75" right="0.75" top="0.5" bottom="0.5" header="0.25" footer="0.25"/>
  <pageSetup fitToHeight="6" horizontalDpi="600" verticalDpi="600" orientation="portrait" paperSize="9" scale="80" r:id="rId1"/>
  <rowBreaks count="2" manualBreakCount="2">
    <brk id="64" max="255" man="1"/>
    <brk id="1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816"/>
  <sheetViews>
    <sheetView tabSelected="1" zoomScale="75" zoomScaleNormal="75" workbookViewId="0" topLeftCell="A1">
      <selection activeCell="A1" sqref="A1:M1"/>
    </sheetView>
  </sheetViews>
  <sheetFormatPr defaultColWidth="9.140625" defaultRowHeight="12.75"/>
  <cols>
    <col min="1" max="1" width="3.00390625" style="4" customWidth="1"/>
    <col min="2" max="2" width="3.7109375" style="4" customWidth="1"/>
    <col min="3" max="3" width="4.00390625" style="4" customWidth="1"/>
    <col min="4" max="4" width="5.421875" style="4" customWidth="1"/>
    <col min="5" max="5" width="1.28515625" style="4" customWidth="1"/>
    <col min="6" max="6" width="39.7109375" style="4" customWidth="1"/>
    <col min="7" max="7" width="16.421875" style="4" customWidth="1"/>
    <col min="8" max="8" width="0.71875" style="4" customWidth="1"/>
    <col min="9" max="9" width="16.28125" style="4" customWidth="1"/>
    <col min="10" max="10" width="0.71875" style="4" customWidth="1"/>
    <col min="11" max="11" width="16.28125" style="4" customWidth="1"/>
    <col min="12" max="12" width="0.71875" style="4" customWidth="1"/>
    <col min="13" max="13" width="16.28125" style="4" customWidth="1"/>
    <col min="14" max="14" width="1.57421875" style="4" customWidth="1"/>
    <col min="15" max="16" width="5.00390625" style="4" hidden="1" customWidth="1"/>
    <col min="17" max="16384" width="1.57421875" style="4" customWidth="1"/>
  </cols>
  <sheetData>
    <row r="1" spans="1:16" ht="18">
      <c r="A1" s="205" t="s">
        <v>148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113"/>
      <c r="O1" s="114"/>
      <c r="P1" s="114"/>
    </row>
    <row r="2" spans="1:16" ht="12.75">
      <c r="A2" s="206" t="s">
        <v>145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12"/>
      <c r="O2" s="116"/>
      <c r="P2" s="116"/>
    </row>
    <row r="3" spans="1:16" ht="12.75">
      <c r="A3" s="206" t="s">
        <v>78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12"/>
      <c r="O3" s="116"/>
      <c r="P3" s="116"/>
    </row>
    <row r="4" spans="1:16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O4" s="115"/>
      <c r="P4" s="115"/>
    </row>
    <row r="5" spans="1:16" ht="15.75">
      <c r="A5" s="207" t="s">
        <v>104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O5" s="115"/>
      <c r="P5" s="115"/>
    </row>
    <row r="6" spans="15:16" ht="12.75">
      <c r="O6" s="115"/>
      <c r="P6" s="115"/>
    </row>
    <row r="7" spans="1:16" ht="15">
      <c r="A7" s="16" t="s">
        <v>365</v>
      </c>
      <c r="O7" s="115"/>
      <c r="P7" s="115"/>
    </row>
    <row r="8" spans="1:16" ht="15">
      <c r="A8" s="16" t="s">
        <v>146</v>
      </c>
      <c r="O8" s="115"/>
      <c r="P8" s="115"/>
    </row>
    <row r="9" spans="15:16" ht="12.75">
      <c r="O9" s="115"/>
      <c r="P9" s="115"/>
    </row>
    <row r="10" spans="1:16" ht="15.75">
      <c r="A10" s="1" t="s">
        <v>87</v>
      </c>
      <c r="O10" s="115"/>
      <c r="P10" s="115"/>
    </row>
    <row r="11" spans="1:16" ht="7.5" customHeight="1">
      <c r="A11" s="16"/>
      <c r="O11" s="115"/>
      <c r="P11" s="115"/>
    </row>
    <row r="12" spans="7:16" ht="15">
      <c r="G12" s="208" t="s">
        <v>105</v>
      </c>
      <c r="H12" s="208"/>
      <c r="I12" s="208"/>
      <c r="K12" s="208" t="s">
        <v>125</v>
      </c>
      <c r="L12" s="208"/>
      <c r="M12" s="208"/>
      <c r="O12" s="117" t="s">
        <v>154</v>
      </c>
      <c r="P12" s="117" t="s">
        <v>154</v>
      </c>
    </row>
    <row r="13" spans="7:16" ht="12.75" hidden="1">
      <c r="G13" s="118"/>
      <c r="I13" s="118"/>
      <c r="K13" s="118"/>
      <c r="M13" s="118"/>
      <c r="O13" s="117" t="s">
        <v>160</v>
      </c>
      <c r="P13" s="117" t="s">
        <v>191</v>
      </c>
    </row>
    <row r="14" spans="7:16" ht="12.75">
      <c r="G14" s="118" t="s">
        <v>39</v>
      </c>
      <c r="I14" s="118" t="s">
        <v>326</v>
      </c>
      <c r="K14" s="118" t="s">
        <v>39</v>
      </c>
      <c r="M14" s="118" t="s">
        <v>326</v>
      </c>
      <c r="O14" s="117" t="s">
        <v>356</v>
      </c>
      <c r="P14" s="117" t="s">
        <v>356</v>
      </c>
    </row>
    <row r="15" spans="7:16" ht="12.75">
      <c r="G15" s="118" t="s">
        <v>169</v>
      </c>
      <c r="I15" s="118" t="s">
        <v>106</v>
      </c>
      <c r="K15" s="118" t="s">
        <v>169</v>
      </c>
      <c r="M15" s="118" t="s">
        <v>106</v>
      </c>
      <c r="O15" s="117"/>
      <c r="P15" s="117"/>
    </row>
    <row r="16" spans="7:16" ht="12.75">
      <c r="G16" s="118" t="s">
        <v>191</v>
      </c>
      <c r="I16" s="118" t="s">
        <v>191</v>
      </c>
      <c r="K16" s="118" t="s">
        <v>338</v>
      </c>
      <c r="M16" s="118" t="s">
        <v>159</v>
      </c>
      <c r="O16" s="117" t="s">
        <v>338</v>
      </c>
      <c r="P16" s="117" t="s">
        <v>38</v>
      </c>
    </row>
    <row r="17" spans="7:16" ht="12.75">
      <c r="G17" s="119">
        <v>37437</v>
      </c>
      <c r="I17" s="176">
        <v>37072</v>
      </c>
      <c r="K17" s="119">
        <v>37437</v>
      </c>
      <c r="M17" s="176">
        <v>37072</v>
      </c>
      <c r="O17" s="120">
        <v>36433</v>
      </c>
      <c r="P17" s="120">
        <v>36525</v>
      </c>
    </row>
    <row r="18" spans="6:16" ht="12.75">
      <c r="F18" s="121"/>
      <c r="G18" s="118" t="s">
        <v>150</v>
      </c>
      <c r="I18" s="118" t="s">
        <v>150</v>
      </c>
      <c r="K18" s="118" t="s">
        <v>150</v>
      </c>
      <c r="M18" s="165" t="s">
        <v>150</v>
      </c>
      <c r="O18" s="122" t="s">
        <v>150</v>
      </c>
      <c r="P18" s="122" t="s">
        <v>150</v>
      </c>
    </row>
    <row r="19" spans="13:16" ht="9.75" customHeight="1">
      <c r="M19" s="110"/>
      <c r="O19" s="115"/>
      <c r="P19" s="115"/>
    </row>
    <row r="20" spans="1:16" ht="13.5" thickBot="1">
      <c r="A20" s="8">
        <v>1</v>
      </c>
      <c r="B20" s="8" t="s">
        <v>79</v>
      </c>
      <c r="C20" s="4" t="s">
        <v>305</v>
      </c>
      <c r="G20" s="123">
        <v>6922</v>
      </c>
      <c r="H20" s="5"/>
      <c r="I20" s="124">
        <v>8096</v>
      </c>
      <c r="J20" s="5"/>
      <c r="K20" s="125">
        <v>24257</v>
      </c>
      <c r="M20" s="166">
        <v>10799</v>
      </c>
      <c r="O20" s="126">
        <v>45733</v>
      </c>
      <c r="P20" s="126">
        <v>84585</v>
      </c>
    </row>
    <row r="21" spans="1:16" ht="13.5" thickTop="1">
      <c r="A21" s="8"/>
      <c r="B21" s="8"/>
      <c r="G21" s="17"/>
      <c r="H21" s="25"/>
      <c r="I21" s="24"/>
      <c r="J21" s="25"/>
      <c r="K21" s="24"/>
      <c r="M21" s="167"/>
      <c r="O21" s="127"/>
      <c r="P21" s="127"/>
    </row>
    <row r="22" spans="1:16" ht="13.5" thickBot="1">
      <c r="A22" s="8"/>
      <c r="B22" s="8" t="s">
        <v>80</v>
      </c>
      <c r="C22" s="4" t="s">
        <v>339</v>
      </c>
      <c r="G22" s="123">
        <v>0</v>
      </c>
      <c r="H22" s="5"/>
      <c r="I22" s="124">
        <v>0</v>
      </c>
      <c r="J22" s="5"/>
      <c r="K22" s="125">
        <v>0</v>
      </c>
      <c r="M22" s="166">
        <v>0</v>
      </c>
      <c r="O22" s="126">
        <v>0</v>
      </c>
      <c r="P22" s="126">
        <v>0</v>
      </c>
    </row>
    <row r="23" spans="1:16" ht="13.5" thickTop="1">
      <c r="A23" s="8"/>
      <c r="B23" s="8"/>
      <c r="G23" s="17"/>
      <c r="H23" s="25"/>
      <c r="I23" s="24"/>
      <c r="J23" s="25"/>
      <c r="K23" s="24"/>
      <c r="M23" s="167"/>
      <c r="O23" s="127"/>
      <c r="P23" s="127"/>
    </row>
    <row r="24" spans="1:16" ht="13.5" thickBot="1">
      <c r="A24" s="8"/>
      <c r="B24" s="8" t="s">
        <v>81</v>
      </c>
      <c r="C24" s="4" t="s">
        <v>156</v>
      </c>
      <c r="G24" s="123">
        <v>34</v>
      </c>
      <c r="H24" s="5"/>
      <c r="I24" s="124">
        <v>51</v>
      </c>
      <c r="J24" s="5"/>
      <c r="K24" s="125">
        <v>68</v>
      </c>
      <c r="M24" s="166">
        <v>75</v>
      </c>
      <c r="O24" s="126">
        <v>3329</v>
      </c>
      <c r="P24" s="126">
        <v>92</v>
      </c>
    </row>
    <row r="25" spans="1:16" ht="13.5" thickTop="1">
      <c r="A25" s="8"/>
      <c r="B25" s="8"/>
      <c r="G25" s="128"/>
      <c r="H25" s="5"/>
      <c r="I25" s="5"/>
      <c r="J25" s="5"/>
      <c r="K25" s="5"/>
      <c r="M25" s="111"/>
      <c r="O25" s="129"/>
      <c r="P25" s="129"/>
    </row>
    <row r="26" spans="1:16" ht="12.75">
      <c r="A26" s="8">
        <v>2</v>
      </c>
      <c r="B26" s="8" t="s">
        <v>79</v>
      </c>
      <c r="C26" s="4" t="s">
        <v>369</v>
      </c>
      <c r="G26" s="17">
        <v>-2152</v>
      </c>
      <c r="H26" s="18"/>
      <c r="I26" s="162">
        <v>-2073</v>
      </c>
      <c r="J26" s="18"/>
      <c r="K26" s="18">
        <v>-920</v>
      </c>
      <c r="M26" s="168">
        <v>-4386</v>
      </c>
      <c r="O26" s="130">
        <v>12172</v>
      </c>
      <c r="P26" s="130">
        <f>-6862-P30-P32</f>
        <v>12406</v>
      </c>
    </row>
    <row r="27" spans="1:16" ht="12.75">
      <c r="A27" s="8"/>
      <c r="B27" s="8"/>
      <c r="C27" s="4" t="s">
        <v>107</v>
      </c>
      <c r="G27" s="17"/>
      <c r="H27" s="5"/>
      <c r="I27" s="25"/>
      <c r="J27" s="5"/>
      <c r="K27" s="25"/>
      <c r="M27" s="20"/>
      <c r="O27" s="131"/>
      <c r="P27" s="131"/>
    </row>
    <row r="28" spans="1:16" ht="12.75">
      <c r="A28" s="8"/>
      <c r="B28" s="8"/>
      <c r="C28" s="4" t="s">
        <v>108</v>
      </c>
      <c r="G28" s="128"/>
      <c r="H28" s="5"/>
      <c r="I28" s="5"/>
      <c r="J28" s="5"/>
      <c r="K28" s="5"/>
      <c r="M28" s="111"/>
      <c r="O28" s="129"/>
      <c r="P28" s="129"/>
    </row>
    <row r="29" spans="1:16" ht="12.75">
      <c r="A29" s="8"/>
      <c r="B29" s="8"/>
      <c r="G29" s="128"/>
      <c r="H29" s="5"/>
      <c r="I29" s="5"/>
      <c r="J29" s="5"/>
      <c r="K29" s="5"/>
      <c r="M29" s="111"/>
      <c r="O29" s="129"/>
      <c r="P29" s="129"/>
    </row>
    <row r="30" spans="1:16" ht="12.75">
      <c r="A30" s="8"/>
      <c r="B30" s="8" t="s">
        <v>80</v>
      </c>
      <c r="C30" s="4" t="s">
        <v>370</v>
      </c>
      <c r="G30" s="17">
        <v>-1413</v>
      </c>
      <c r="H30" s="5"/>
      <c r="I30" s="162">
        <v>-1044</v>
      </c>
      <c r="J30" s="5"/>
      <c r="K30" s="18">
        <v>-3000</v>
      </c>
      <c r="M30" s="168">
        <v>-2177</v>
      </c>
      <c r="O30" s="130">
        <v>-6034</v>
      </c>
      <c r="P30" s="130">
        <v>-8210</v>
      </c>
    </row>
    <row r="31" spans="1:16" ht="12.75">
      <c r="A31" s="8"/>
      <c r="B31" s="8"/>
      <c r="G31" s="128"/>
      <c r="H31" s="5"/>
      <c r="I31" s="18"/>
      <c r="J31" s="5"/>
      <c r="K31" s="18"/>
      <c r="M31" s="168"/>
      <c r="O31" s="130"/>
      <c r="P31" s="130"/>
    </row>
    <row r="32" spans="1:16" ht="12.75">
      <c r="A32" s="8"/>
      <c r="B32" s="8" t="s">
        <v>81</v>
      </c>
      <c r="C32" s="4" t="s">
        <v>340</v>
      </c>
      <c r="G32" s="17">
        <v>-3112</v>
      </c>
      <c r="H32" s="5"/>
      <c r="I32" s="162">
        <v>-1336</v>
      </c>
      <c r="J32" s="5"/>
      <c r="K32" s="18">
        <v>-6122</v>
      </c>
      <c r="L32" s="6"/>
      <c r="M32" s="168">
        <v>-2681</v>
      </c>
      <c r="N32" s="6"/>
      <c r="O32" s="130">
        <v>-3347</v>
      </c>
      <c r="P32" s="130">
        <v>-11058</v>
      </c>
    </row>
    <row r="33" spans="1:16" ht="12.75">
      <c r="A33" s="8"/>
      <c r="B33" s="8"/>
      <c r="G33" s="128"/>
      <c r="H33" s="5"/>
      <c r="I33" s="18"/>
      <c r="J33" s="5"/>
      <c r="K33" s="18"/>
      <c r="L33" s="6"/>
      <c r="M33" s="168"/>
      <c r="N33" s="6"/>
      <c r="O33" s="130"/>
      <c r="P33" s="130"/>
    </row>
    <row r="34" spans="1:16" ht="12.75">
      <c r="A34" s="8"/>
      <c r="B34" s="8" t="s">
        <v>82</v>
      </c>
      <c r="C34" s="4" t="s">
        <v>341</v>
      </c>
      <c r="G34" s="132">
        <v>0</v>
      </c>
      <c r="H34" s="5"/>
      <c r="I34" s="163">
        <v>0</v>
      </c>
      <c r="J34" s="5"/>
      <c r="K34" s="133">
        <v>0</v>
      </c>
      <c r="M34" s="169">
        <v>0</v>
      </c>
      <c r="O34" s="134">
        <v>0</v>
      </c>
      <c r="P34" s="134">
        <v>-23712</v>
      </c>
    </row>
    <row r="35" spans="1:16" ht="12.75">
      <c r="A35" s="8"/>
      <c r="B35" s="8"/>
      <c r="G35" s="17"/>
      <c r="H35" s="5"/>
      <c r="I35" s="24"/>
      <c r="J35" s="5"/>
      <c r="K35" s="24"/>
      <c r="M35" s="167"/>
      <c r="O35" s="127"/>
      <c r="P35" s="127"/>
    </row>
    <row r="36" spans="1:16" ht="12.75">
      <c r="A36" s="8"/>
      <c r="B36" s="8" t="s">
        <v>371</v>
      </c>
      <c r="C36" s="4" t="s">
        <v>109</v>
      </c>
      <c r="G36" s="5">
        <f>SUM(G26:G34)</f>
        <v>-6677</v>
      </c>
      <c r="H36" s="5"/>
      <c r="I36" s="5">
        <f>SUM(I26:I34)</f>
        <v>-4453</v>
      </c>
      <c r="J36" s="5"/>
      <c r="K36" s="5">
        <f>SUM(K26:K34)</f>
        <v>-10042</v>
      </c>
      <c r="L36" s="5"/>
      <c r="M36" s="5">
        <f>SUM(M26:M34)</f>
        <v>-9244</v>
      </c>
      <c r="O36" s="129">
        <f>SUM(O26:O34)</f>
        <v>2791</v>
      </c>
      <c r="P36" s="129">
        <f>SUM(P26:P34)</f>
        <v>-30574</v>
      </c>
    </row>
    <row r="37" spans="1:16" ht="12.75">
      <c r="A37" s="8"/>
      <c r="B37" s="8"/>
      <c r="C37" s="4" t="s">
        <v>343</v>
      </c>
      <c r="G37" s="5"/>
      <c r="H37" s="5"/>
      <c r="I37" s="5"/>
      <c r="J37" s="5"/>
      <c r="K37" s="5"/>
      <c r="M37" s="111"/>
      <c r="O37" s="129"/>
      <c r="P37" s="129"/>
    </row>
    <row r="38" spans="1:16" ht="12.75">
      <c r="A38" s="8"/>
      <c r="B38" s="8"/>
      <c r="G38" s="25"/>
      <c r="H38" s="25"/>
      <c r="I38" s="25"/>
      <c r="J38" s="25"/>
      <c r="K38" s="25"/>
      <c r="M38" s="20"/>
      <c r="O38" s="131"/>
      <c r="P38" s="131"/>
    </row>
    <row r="39" spans="1:16" ht="12.75">
      <c r="A39" s="8"/>
      <c r="B39" s="8" t="s">
        <v>374</v>
      </c>
      <c r="C39" s="4" t="s">
        <v>10</v>
      </c>
      <c r="G39" s="132">
        <v>0</v>
      </c>
      <c r="H39" s="5"/>
      <c r="I39" s="163">
        <v>0</v>
      </c>
      <c r="J39" s="5"/>
      <c r="K39" s="133">
        <v>0</v>
      </c>
      <c r="M39" s="169">
        <v>275</v>
      </c>
      <c r="O39" s="134">
        <v>-340</v>
      </c>
      <c r="P39" s="134">
        <v>-336</v>
      </c>
    </row>
    <row r="40" spans="1:16" ht="12.75">
      <c r="A40" s="8"/>
      <c r="B40" s="8"/>
      <c r="G40" s="17"/>
      <c r="H40" s="5"/>
      <c r="I40" s="24"/>
      <c r="J40" s="5"/>
      <c r="K40" s="24"/>
      <c r="M40" s="167"/>
      <c r="O40" s="127"/>
      <c r="P40" s="127"/>
    </row>
    <row r="41" spans="1:16" ht="12.75">
      <c r="A41" s="8"/>
      <c r="B41" s="8" t="s">
        <v>83</v>
      </c>
      <c r="C41" s="4" t="s">
        <v>109</v>
      </c>
      <c r="G41" s="25">
        <f>SUM(G36:G39)</f>
        <v>-6677</v>
      </c>
      <c r="H41" s="25"/>
      <c r="I41" s="25">
        <f>SUM(I36:I39)</f>
        <v>-4453</v>
      </c>
      <c r="J41" s="25"/>
      <c r="K41" s="25">
        <f>SUM(K36:K39)</f>
        <v>-10042</v>
      </c>
      <c r="L41" s="25"/>
      <c r="M41" s="25">
        <f>SUM(M36:M39)</f>
        <v>-8969</v>
      </c>
      <c r="O41" s="131">
        <f>SUM(O36:O39)</f>
        <v>2451</v>
      </c>
      <c r="P41" s="131">
        <f>SUM(P36:P39)</f>
        <v>-30910</v>
      </c>
    </row>
    <row r="42" spans="1:16" ht="12.75">
      <c r="A42" s="8"/>
      <c r="B42" s="8"/>
      <c r="C42" s="4" t="s">
        <v>343</v>
      </c>
      <c r="G42" s="5"/>
      <c r="H42" s="5"/>
      <c r="I42" s="5"/>
      <c r="J42" s="5"/>
      <c r="K42" s="5"/>
      <c r="M42" s="111"/>
      <c r="O42" s="129"/>
      <c r="P42" s="129"/>
    </row>
    <row r="43" spans="1:16" ht="12.75">
      <c r="A43" s="8"/>
      <c r="B43" s="8"/>
      <c r="G43" s="5"/>
      <c r="H43" s="5"/>
      <c r="I43" s="5"/>
      <c r="J43" s="5"/>
      <c r="K43" s="5"/>
      <c r="M43" s="111"/>
      <c r="O43" s="129"/>
      <c r="P43" s="129"/>
    </row>
    <row r="44" spans="1:16" ht="12.75">
      <c r="A44" s="8"/>
      <c r="B44" s="8" t="s">
        <v>344</v>
      </c>
      <c r="C44" s="4" t="s">
        <v>110</v>
      </c>
      <c r="G44" s="132">
        <v>475</v>
      </c>
      <c r="H44" s="5"/>
      <c r="I44" s="163">
        <v>0</v>
      </c>
      <c r="J44" s="5"/>
      <c r="K44" s="204">
        <v>460</v>
      </c>
      <c r="M44" s="169">
        <v>0</v>
      </c>
      <c r="O44" s="134">
        <v>0</v>
      </c>
      <c r="P44" s="134">
        <v>879</v>
      </c>
    </row>
    <row r="45" spans="1:16" ht="12.75">
      <c r="A45" s="8"/>
      <c r="B45" s="8"/>
      <c r="G45" s="17"/>
      <c r="H45" s="5"/>
      <c r="I45" s="24"/>
      <c r="J45" s="5"/>
      <c r="K45" s="24"/>
      <c r="M45" s="167"/>
      <c r="O45" s="127"/>
      <c r="P45" s="127"/>
    </row>
    <row r="46" spans="1:16" ht="12.75">
      <c r="A46" s="8"/>
      <c r="B46" s="8" t="s">
        <v>347</v>
      </c>
      <c r="C46" s="8" t="s">
        <v>347</v>
      </c>
      <c r="D46" s="4" t="s">
        <v>372</v>
      </c>
      <c r="G46" s="5">
        <f>SUM(G41:G44)</f>
        <v>-6202</v>
      </c>
      <c r="H46" s="5"/>
      <c r="I46" s="5">
        <f>SUM(I41:I44)</f>
        <v>-4453</v>
      </c>
      <c r="J46" s="5"/>
      <c r="K46" s="5">
        <f>SUM(K41:K44)</f>
        <v>-9582</v>
      </c>
      <c r="L46" s="5"/>
      <c r="M46" s="5">
        <f>SUM(M41:M44)</f>
        <v>-8969</v>
      </c>
      <c r="O46" s="129">
        <f>SUM(O41:O44)</f>
        <v>2451</v>
      </c>
      <c r="P46" s="129">
        <f>SUM(P41:P44)</f>
        <v>-30031</v>
      </c>
    </row>
    <row r="47" spans="1:16" ht="12.75">
      <c r="A47" s="8"/>
      <c r="B47" s="8"/>
      <c r="C47" s="8"/>
      <c r="G47" s="5"/>
      <c r="H47" s="5"/>
      <c r="I47" s="5"/>
      <c r="J47" s="5"/>
      <c r="K47" s="5"/>
      <c r="M47" s="111"/>
      <c r="O47" s="129"/>
      <c r="P47" s="129"/>
    </row>
    <row r="48" spans="1:16" ht="12.75">
      <c r="A48" s="8"/>
      <c r="B48" s="8"/>
      <c r="C48" s="8" t="s">
        <v>348</v>
      </c>
      <c r="D48" s="4" t="s">
        <v>350</v>
      </c>
      <c r="G48" s="17">
        <v>10</v>
      </c>
      <c r="H48" s="25"/>
      <c r="I48" s="162">
        <v>58</v>
      </c>
      <c r="J48" s="25"/>
      <c r="K48" s="24">
        <v>19</v>
      </c>
      <c r="L48" s="10"/>
      <c r="M48" s="167">
        <v>38</v>
      </c>
      <c r="O48" s="134">
        <v>653</v>
      </c>
      <c r="P48" s="134">
        <v>2866</v>
      </c>
    </row>
    <row r="49" spans="1:16" ht="12.75">
      <c r="A49" s="8"/>
      <c r="B49" s="8"/>
      <c r="C49" s="8"/>
      <c r="G49" s="17"/>
      <c r="H49" s="5"/>
      <c r="I49" s="24"/>
      <c r="J49" s="5"/>
      <c r="K49" s="24"/>
      <c r="M49" s="167"/>
      <c r="O49" s="127"/>
      <c r="P49" s="127"/>
    </row>
    <row r="50" spans="1:16" ht="12.75">
      <c r="A50" s="8"/>
      <c r="B50" s="8" t="s">
        <v>373</v>
      </c>
      <c r="C50" s="11" t="s">
        <v>71</v>
      </c>
      <c r="G50" s="132">
        <v>0</v>
      </c>
      <c r="H50" s="5"/>
      <c r="I50" s="163">
        <v>0</v>
      </c>
      <c r="J50" s="5"/>
      <c r="K50" s="132">
        <v>0</v>
      </c>
      <c r="M50" s="169">
        <v>0</v>
      </c>
      <c r="O50" s="127"/>
      <c r="P50" s="127"/>
    </row>
    <row r="51" spans="1:16" ht="12.75">
      <c r="A51" s="8"/>
      <c r="B51" s="8"/>
      <c r="C51" s="8"/>
      <c r="G51" s="17"/>
      <c r="H51" s="5"/>
      <c r="I51" s="24"/>
      <c r="J51" s="5"/>
      <c r="K51" s="24"/>
      <c r="M51" s="167"/>
      <c r="O51" s="127"/>
      <c r="P51" s="127"/>
    </row>
    <row r="52" spans="1:16" ht="12.75">
      <c r="A52" s="8"/>
      <c r="B52" s="8" t="s">
        <v>351</v>
      </c>
      <c r="C52" s="9" t="s">
        <v>220</v>
      </c>
      <c r="G52" s="5">
        <f>SUM(G46:G51)</f>
        <v>-6192</v>
      </c>
      <c r="H52" s="5"/>
      <c r="I52" s="5">
        <f>SUM(I46:I51)</f>
        <v>-4395</v>
      </c>
      <c r="J52" s="5"/>
      <c r="K52" s="5">
        <f>SUM(K46:K51)</f>
        <v>-9563</v>
      </c>
      <c r="L52" s="5"/>
      <c r="M52" s="5">
        <f>SUM(M46:M51)</f>
        <v>-8931</v>
      </c>
      <c r="O52" s="129">
        <f>SUM(O46:O48)</f>
        <v>3104</v>
      </c>
      <c r="P52" s="129">
        <f>SUM(P46:P48)</f>
        <v>-27165</v>
      </c>
    </row>
    <row r="53" spans="1:16" ht="12.75">
      <c r="A53" s="8"/>
      <c r="B53" s="8"/>
      <c r="C53" s="9" t="s">
        <v>111</v>
      </c>
      <c r="G53" s="5"/>
      <c r="H53" s="5"/>
      <c r="I53" s="5"/>
      <c r="J53" s="5"/>
      <c r="K53" s="5"/>
      <c r="M53" s="170"/>
      <c r="O53" s="129"/>
      <c r="P53" s="129"/>
    </row>
    <row r="54" spans="1:16" ht="12.75">
      <c r="A54" s="8"/>
      <c r="B54" s="8"/>
      <c r="C54" s="9"/>
      <c r="G54" s="128"/>
      <c r="H54" s="5"/>
      <c r="I54" s="5"/>
      <c r="J54" s="5"/>
      <c r="K54" s="5"/>
      <c r="M54" s="111"/>
      <c r="O54" s="129"/>
      <c r="P54" s="129"/>
    </row>
    <row r="55" spans="1:16" ht="12.75">
      <c r="A55" s="8"/>
      <c r="B55" s="8" t="s">
        <v>375</v>
      </c>
      <c r="C55" s="8" t="s">
        <v>347</v>
      </c>
      <c r="D55" s="4" t="s">
        <v>352</v>
      </c>
      <c r="G55" s="17">
        <v>0</v>
      </c>
      <c r="H55" s="25"/>
      <c r="I55" s="162">
        <v>0</v>
      </c>
      <c r="J55" s="25"/>
      <c r="K55" s="24">
        <v>0</v>
      </c>
      <c r="L55" s="19"/>
      <c r="M55" s="167">
        <v>0</v>
      </c>
      <c r="N55" s="19"/>
      <c r="O55" s="127">
        <v>0</v>
      </c>
      <c r="P55" s="127">
        <v>0</v>
      </c>
    </row>
    <row r="56" spans="1:16" ht="12.75">
      <c r="A56" s="8"/>
      <c r="B56" s="8"/>
      <c r="C56" s="8" t="s">
        <v>348</v>
      </c>
      <c r="D56" s="4" t="s">
        <v>350</v>
      </c>
      <c r="G56" s="132">
        <v>0</v>
      </c>
      <c r="H56" s="25"/>
      <c r="I56" s="163">
        <v>0</v>
      </c>
      <c r="J56" s="25"/>
      <c r="K56" s="24">
        <v>0</v>
      </c>
      <c r="L56" s="19"/>
      <c r="M56" s="167">
        <v>0</v>
      </c>
      <c r="N56" s="19"/>
      <c r="O56" s="127">
        <v>0</v>
      </c>
      <c r="P56" s="127">
        <v>0</v>
      </c>
    </row>
    <row r="57" spans="1:16" ht="12.75">
      <c r="A57" s="8"/>
      <c r="B57" s="8"/>
      <c r="C57" s="8" t="s">
        <v>353</v>
      </c>
      <c r="D57" s="4" t="s">
        <v>354</v>
      </c>
      <c r="G57" s="135">
        <f>SUM(G55:G56)</f>
        <v>0</v>
      </c>
      <c r="H57" s="25"/>
      <c r="I57" s="135">
        <f>SUM(I55:I56)</f>
        <v>0</v>
      </c>
      <c r="J57" s="25"/>
      <c r="K57" s="135">
        <f>SUM(K55:K56)</f>
        <v>0</v>
      </c>
      <c r="L57" s="25"/>
      <c r="M57" s="135">
        <f>SUM(M55:M56)</f>
        <v>0</v>
      </c>
      <c r="O57" s="136">
        <f>SUM(O55:O56)</f>
        <v>0</v>
      </c>
      <c r="P57" s="136">
        <f>SUM(P55:P56)</f>
        <v>0</v>
      </c>
    </row>
    <row r="58" spans="1:16" ht="12.75">
      <c r="A58" s="8"/>
      <c r="B58" s="8"/>
      <c r="C58" s="8"/>
      <c r="D58" s="4" t="s">
        <v>355</v>
      </c>
      <c r="G58" s="128"/>
      <c r="H58" s="5"/>
      <c r="I58" s="5"/>
      <c r="J58" s="5"/>
      <c r="K58" s="5"/>
      <c r="M58" s="111"/>
      <c r="O58" s="129"/>
      <c r="P58" s="129"/>
    </row>
    <row r="59" spans="1:16" ht="12.75">
      <c r="A59" s="8"/>
      <c r="B59" s="8"/>
      <c r="C59" s="8"/>
      <c r="G59" s="128"/>
      <c r="H59" s="5"/>
      <c r="I59" s="5"/>
      <c r="J59" s="5"/>
      <c r="K59" s="5"/>
      <c r="M59" s="111"/>
      <c r="O59" s="129"/>
      <c r="P59" s="129"/>
    </row>
    <row r="60" spans="1:16" ht="13.5" thickBot="1">
      <c r="A60" s="8"/>
      <c r="B60" s="8" t="s">
        <v>112</v>
      </c>
      <c r="C60" s="9" t="s">
        <v>113</v>
      </c>
      <c r="G60" s="137">
        <f>+G52+G57</f>
        <v>-6192</v>
      </c>
      <c r="H60" s="25"/>
      <c r="I60" s="137">
        <f>+I52+I57</f>
        <v>-4395</v>
      </c>
      <c r="J60" s="25"/>
      <c r="K60" s="137">
        <f>+K52+K57</f>
        <v>-9563</v>
      </c>
      <c r="L60" s="25"/>
      <c r="M60" s="137">
        <f>+M52+M57</f>
        <v>-8931</v>
      </c>
      <c r="O60" s="138">
        <f>+O52+O57</f>
        <v>3104</v>
      </c>
      <c r="P60" s="138">
        <f>+P52+P57</f>
        <v>-27165</v>
      </c>
    </row>
    <row r="61" spans="1:16" ht="13.5" thickTop="1">
      <c r="A61" s="8"/>
      <c r="B61" s="8"/>
      <c r="C61" s="9"/>
      <c r="G61" s="25"/>
      <c r="H61" s="25"/>
      <c r="I61" s="25"/>
      <c r="J61" s="25"/>
      <c r="K61" s="25"/>
      <c r="M61" s="171"/>
      <c r="O61" s="131"/>
      <c r="P61" s="131"/>
    </row>
    <row r="62" spans="1:16" ht="12.75">
      <c r="A62" s="8"/>
      <c r="B62" s="8"/>
      <c r="C62" s="9"/>
      <c r="G62" s="25"/>
      <c r="H62" s="25"/>
      <c r="I62" s="25"/>
      <c r="J62" s="25"/>
      <c r="K62" s="25"/>
      <c r="M62" s="171"/>
      <c r="O62" s="131"/>
      <c r="P62" s="131"/>
    </row>
    <row r="63" spans="1:16" ht="12.75">
      <c r="A63" s="8">
        <v>3</v>
      </c>
      <c r="B63" s="9" t="s">
        <v>171</v>
      </c>
      <c r="C63" s="9"/>
      <c r="G63" s="5"/>
      <c r="H63" s="5"/>
      <c r="I63" s="5"/>
      <c r="J63" s="5"/>
      <c r="K63" s="5"/>
      <c r="M63" s="171"/>
      <c r="O63" s="129"/>
      <c r="P63" s="129"/>
    </row>
    <row r="64" spans="1:16" ht="12.75">
      <c r="A64" s="8"/>
      <c r="B64" s="9" t="s">
        <v>172</v>
      </c>
      <c r="C64" s="9"/>
      <c r="G64" s="24"/>
      <c r="H64" s="25"/>
      <c r="I64" s="24"/>
      <c r="J64" s="25"/>
      <c r="K64" s="24"/>
      <c r="M64" s="171"/>
      <c r="O64" s="139"/>
      <c r="P64" s="139"/>
    </row>
    <row r="65" spans="1:16" ht="12.75">
      <c r="A65" s="8"/>
      <c r="B65" s="8"/>
      <c r="C65" s="9"/>
      <c r="G65" s="24"/>
      <c r="H65" s="25"/>
      <c r="I65" s="24"/>
      <c r="J65" s="25"/>
      <c r="K65" s="24"/>
      <c r="M65" s="172"/>
      <c r="O65" s="139"/>
      <c r="P65" s="139"/>
    </row>
    <row r="66" spans="1:16" ht="13.5" thickBot="1">
      <c r="A66" s="8"/>
      <c r="B66" s="8" t="s">
        <v>79</v>
      </c>
      <c r="C66" s="4" t="s">
        <v>173</v>
      </c>
      <c r="G66" s="158">
        <v>-6.29</v>
      </c>
      <c r="H66" s="141"/>
      <c r="I66" s="200">
        <v>-4.58</v>
      </c>
      <c r="J66" s="141"/>
      <c r="K66" s="140">
        <v>-9.71</v>
      </c>
      <c r="L66" s="142"/>
      <c r="M66" s="158">
        <v>-9.3</v>
      </c>
      <c r="N66" s="142"/>
      <c r="O66" s="143">
        <f>ROUND(O52/28035.194*100,1)</f>
        <v>11.1</v>
      </c>
      <c r="P66" s="144">
        <v>-45.6</v>
      </c>
    </row>
    <row r="67" spans="1:16" ht="13.5" thickTop="1">
      <c r="A67" s="8"/>
      <c r="B67" s="8"/>
      <c r="C67" s="4" t="s">
        <v>73</v>
      </c>
      <c r="G67" s="17"/>
      <c r="H67" s="25"/>
      <c r="I67" s="17"/>
      <c r="J67" s="25"/>
      <c r="K67" s="17"/>
      <c r="L67" s="142"/>
      <c r="M67" s="155"/>
      <c r="N67" s="142"/>
      <c r="O67" s="145"/>
      <c r="P67" s="145"/>
    </row>
    <row r="68" spans="1:16" ht="12.75">
      <c r="A68" s="8"/>
      <c r="B68" s="8"/>
      <c r="C68" s="4" t="s">
        <v>174</v>
      </c>
      <c r="G68" s="17"/>
      <c r="H68" s="25"/>
      <c r="I68" s="17"/>
      <c r="J68" s="25"/>
      <c r="K68" s="17"/>
      <c r="L68" s="142"/>
      <c r="M68" s="155"/>
      <c r="N68" s="142"/>
      <c r="O68" s="145"/>
      <c r="P68" s="145"/>
    </row>
    <row r="69" spans="1:16" ht="12.75">
      <c r="A69" s="8"/>
      <c r="B69" s="8"/>
      <c r="C69" s="8"/>
      <c r="G69" s="17"/>
      <c r="H69" s="25"/>
      <c r="I69" s="17"/>
      <c r="J69" s="25"/>
      <c r="K69" s="17"/>
      <c r="L69" s="142"/>
      <c r="M69" s="155"/>
      <c r="N69" s="142"/>
      <c r="O69" s="145"/>
      <c r="P69" s="145"/>
    </row>
    <row r="70" spans="1:16" ht="13.5" thickBot="1">
      <c r="A70" s="8"/>
      <c r="B70" s="8" t="s">
        <v>80</v>
      </c>
      <c r="C70" s="4" t="s">
        <v>175</v>
      </c>
      <c r="G70" s="146">
        <v>0</v>
      </c>
      <c r="H70" s="25"/>
      <c r="I70" s="140">
        <v>0</v>
      </c>
      <c r="J70" s="25"/>
      <c r="K70" s="147">
        <v>0</v>
      </c>
      <c r="L70" s="142"/>
      <c r="M70" s="173">
        <v>0</v>
      </c>
      <c r="N70" s="142"/>
      <c r="O70" s="143">
        <f>ROUND(O52/28035.194*100,1)</f>
        <v>11.1</v>
      </c>
      <c r="P70" s="143">
        <f>+P66</f>
        <v>-45.6</v>
      </c>
    </row>
    <row r="71" spans="1:16" ht="13.5" thickTop="1">
      <c r="A71" s="8"/>
      <c r="B71" s="8"/>
      <c r="C71" s="4" t="s">
        <v>376</v>
      </c>
      <c r="G71" s="159"/>
      <c r="H71" s="25"/>
      <c r="I71" s="160"/>
      <c r="J71" s="25"/>
      <c r="K71" s="161"/>
      <c r="L71" s="142"/>
      <c r="M71" s="174"/>
      <c r="N71" s="142"/>
      <c r="O71" s="145"/>
      <c r="P71" s="145"/>
    </row>
    <row r="72" spans="1:16" ht="12.75">
      <c r="A72" s="8"/>
      <c r="B72" s="9"/>
      <c r="C72" s="4" t="s">
        <v>72</v>
      </c>
      <c r="G72" s="24"/>
      <c r="H72" s="25"/>
      <c r="I72" s="24"/>
      <c r="J72" s="25"/>
      <c r="K72" s="24"/>
      <c r="M72" s="110"/>
      <c r="O72" s="139"/>
      <c r="P72" s="139"/>
    </row>
    <row r="73" spans="1:16" ht="12.75">
      <c r="A73" s="8"/>
      <c r="B73" s="8"/>
      <c r="C73" s="9"/>
      <c r="F73" s="19"/>
      <c r="G73" s="19"/>
      <c r="H73" s="6"/>
      <c r="I73" s="6"/>
      <c r="J73" s="6"/>
      <c r="K73" s="6"/>
      <c r="O73" s="6"/>
      <c r="P73" s="7"/>
    </row>
    <row r="74" spans="1:15" ht="18">
      <c r="A74" s="205" t="s">
        <v>148</v>
      </c>
      <c r="B74" s="205"/>
      <c r="C74" s="205"/>
      <c r="D74" s="205"/>
      <c r="E74" s="205"/>
      <c r="F74" s="205"/>
      <c r="G74" s="205"/>
      <c r="H74" s="205"/>
      <c r="I74" s="205"/>
      <c r="J74" s="205"/>
      <c r="K74" s="13"/>
      <c r="O74" s="6"/>
    </row>
    <row r="75" spans="1:15" ht="12.75" customHeight="1">
      <c r="A75" s="206" t="s">
        <v>145</v>
      </c>
      <c r="B75" s="206"/>
      <c r="C75" s="206"/>
      <c r="D75" s="206"/>
      <c r="E75" s="206"/>
      <c r="F75" s="206"/>
      <c r="G75" s="206"/>
      <c r="H75" s="206"/>
      <c r="I75" s="206"/>
      <c r="J75" s="206"/>
      <c r="K75" s="148"/>
      <c r="O75" s="6"/>
    </row>
    <row r="76" spans="1:15" ht="12.75" customHeight="1">
      <c r="A76" s="206" t="s">
        <v>78</v>
      </c>
      <c r="B76" s="206"/>
      <c r="C76" s="206"/>
      <c r="D76" s="206"/>
      <c r="E76" s="206"/>
      <c r="F76" s="206"/>
      <c r="G76" s="206"/>
      <c r="H76" s="206"/>
      <c r="I76" s="206"/>
      <c r="J76" s="206"/>
      <c r="K76" s="148"/>
      <c r="O76" s="6"/>
    </row>
    <row r="77" spans="1:15" ht="12.75">
      <c r="A77" s="8"/>
      <c r="B77" s="8"/>
      <c r="C77" s="9"/>
      <c r="G77" s="6"/>
      <c r="H77" s="6"/>
      <c r="I77" s="6"/>
      <c r="J77" s="6"/>
      <c r="K77" s="6"/>
      <c r="O77" s="6"/>
    </row>
    <row r="78" spans="1:15" ht="15">
      <c r="A78" s="16" t="s">
        <v>88</v>
      </c>
      <c r="O78" s="6"/>
    </row>
    <row r="79" spans="1:15" ht="15">
      <c r="A79" s="16"/>
      <c r="O79" s="6"/>
    </row>
    <row r="80" spans="1:15" ht="15">
      <c r="A80" s="16"/>
      <c r="O80" s="6"/>
    </row>
    <row r="81" spans="7:15" ht="12.75">
      <c r="G81" s="118" t="s">
        <v>36</v>
      </c>
      <c r="I81" s="118" t="s">
        <v>36</v>
      </c>
      <c r="O81" s="6"/>
    </row>
    <row r="82" spans="7:15" ht="12.75">
      <c r="G82" s="118" t="s">
        <v>39</v>
      </c>
      <c r="I82" s="118" t="s">
        <v>97</v>
      </c>
      <c r="O82" s="6"/>
    </row>
    <row r="83" spans="7:15" ht="12.75">
      <c r="G83" s="118" t="s">
        <v>161</v>
      </c>
      <c r="I83" s="118" t="s">
        <v>161</v>
      </c>
      <c r="O83" s="6"/>
    </row>
    <row r="84" spans="7:15" ht="12.75">
      <c r="G84" s="118" t="s">
        <v>377</v>
      </c>
      <c r="I84" s="118" t="s">
        <v>114</v>
      </c>
      <c r="O84" s="6"/>
    </row>
    <row r="85" spans="7:15" ht="12.75">
      <c r="G85" s="119">
        <v>37437</v>
      </c>
      <c r="I85" s="119">
        <v>37256</v>
      </c>
      <c r="O85" s="6"/>
    </row>
    <row r="86" spans="6:15" ht="12.75">
      <c r="F86" s="121"/>
      <c r="G86" s="118" t="s">
        <v>150</v>
      </c>
      <c r="I86" s="118" t="s">
        <v>150</v>
      </c>
      <c r="O86" s="6"/>
    </row>
    <row r="87" spans="1:15" ht="12.75">
      <c r="A87" s="8"/>
      <c r="O87" s="6"/>
    </row>
    <row r="88" spans="1:15" ht="12.75">
      <c r="A88" s="8">
        <v>1</v>
      </c>
      <c r="B88" s="9" t="s">
        <v>115</v>
      </c>
      <c r="C88" s="9"/>
      <c r="F88" s="10"/>
      <c r="G88" s="5">
        <v>146584</v>
      </c>
      <c r="H88" s="18"/>
      <c r="I88" s="5">
        <v>138354</v>
      </c>
      <c r="J88" s="18"/>
      <c r="K88" s="5"/>
      <c r="O88" s="6"/>
    </row>
    <row r="89" spans="1:15" ht="12.75">
      <c r="A89" s="8">
        <v>2</v>
      </c>
      <c r="B89" s="9" t="s">
        <v>378</v>
      </c>
      <c r="C89" s="9"/>
      <c r="F89" s="10"/>
      <c r="G89" s="5">
        <v>345</v>
      </c>
      <c r="H89" s="18"/>
      <c r="I89" s="5">
        <v>345</v>
      </c>
      <c r="J89" s="18"/>
      <c r="K89" s="5"/>
      <c r="O89" s="6"/>
    </row>
    <row r="90" spans="1:15" ht="12.75">
      <c r="A90" s="8">
        <v>3</v>
      </c>
      <c r="B90" s="9" t="s">
        <v>379</v>
      </c>
      <c r="C90" s="9"/>
      <c r="F90" s="10"/>
      <c r="G90" s="5">
        <v>11819</v>
      </c>
      <c r="H90" s="18"/>
      <c r="I90" s="5">
        <v>11819</v>
      </c>
      <c r="J90" s="18"/>
      <c r="K90" s="5"/>
      <c r="O90" s="6"/>
    </row>
    <row r="91" spans="1:15" ht="12.75">
      <c r="A91" s="8">
        <v>4</v>
      </c>
      <c r="B91" s="9" t="s">
        <v>168</v>
      </c>
      <c r="C91" s="9"/>
      <c r="F91" s="10"/>
      <c r="G91" s="5">
        <v>60884</v>
      </c>
      <c r="H91" s="18"/>
      <c r="I91" s="5">
        <v>62366</v>
      </c>
      <c r="J91" s="18"/>
      <c r="K91" s="5"/>
      <c r="O91" s="6"/>
    </row>
    <row r="92" spans="1:15" ht="12.75">
      <c r="A92" s="8"/>
      <c r="B92" s="9"/>
      <c r="C92" s="9"/>
      <c r="F92" s="10"/>
      <c r="G92" s="5"/>
      <c r="H92" s="5"/>
      <c r="I92" s="5"/>
      <c r="J92" s="5"/>
      <c r="K92" s="5"/>
      <c r="O92" s="6"/>
    </row>
    <row r="93" spans="1:15" ht="12.75">
      <c r="A93" s="8">
        <v>5</v>
      </c>
      <c r="B93" s="9" t="s">
        <v>359</v>
      </c>
      <c r="C93" s="9"/>
      <c r="F93" s="10"/>
      <c r="G93" s="5"/>
      <c r="H93" s="5"/>
      <c r="I93" s="5"/>
      <c r="J93" s="5"/>
      <c r="K93" s="5"/>
      <c r="O93" s="6"/>
    </row>
    <row r="94" spans="1:15" ht="12.75">
      <c r="A94" s="8"/>
      <c r="B94" s="149" t="s">
        <v>314</v>
      </c>
      <c r="F94" s="10"/>
      <c r="G94" s="5">
        <v>6493</v>
      </c>
      <c r="H94" s="18"/>
      <c r="I94" s="5">
        <v>5034</v>
      </c>
      <c r="J94" s="18"/>
      <c r="K94" s="5"/>
      <c r="O94" s="6"/>
    </row>
    <row r="95" spans="1:15" ht="12.75">
      <c r="A95" s="8"/>
      <c r="B95" s="149" t="s">
        <v>315</v>
      </c>
      <c r="F95" s="10"/>
      <c r="G95" s="5">
        <v>9210</v>
      </c>
      <c r="H95" s="18"/>
      <c r="I95" s="5">
        <v>9706</v>
      </c>
      <c r="J95" s="18"/>
      <c r="K95" s="5"/>
      <c r="O95" s="6"/>
    </row>
    <row r="96" spans="1:15" ht="12.75">
      <c r="A96" s="8"/>
      <c r="B96" s="149" t="s">
        <v>274</v>
      </c>
      <c r="F96" s="10"/>
      <c r="G96" s="5">
        <v>6865</v>
      </c>
      <c r="H96" s="18"/>
      <c r="I96" s="5">
        <v>10494</v>
      </c>
      <c r="J96" s="18"/>
      <c r="K96" s="5"/>
      <c r="O96" s="6"/>
    </row>
    <row r="97" spans="1:15" ht="12.75">
      <c r="A97" s="8"/>
      <c r="B97" s="149" t="s">
        <v>380</v>
      </c>
      <c r="F97" s="10"/>
      <c r="G97" s="5">
        <v>831</v>
      </c>
      <c r="H97" s="18"/>
      <c r="I97" s="5">
        <v>4211</v>
      </c>
      <c r="J97" s="18"/>
      <c r="K97" s="5"/>
      <c r="O97" s="6"/>
    </row>
    <row r="98" spans="1:15" ht="12.75">
      <c r="A98" s="8"/>
      <c r="B98" s="149" t="s">
        <v>361</v>
      </c>
      <c r="F98" s="10"/>
      <c r="G98" s="5">
        <v>2062</v>
      </c>
      <c r="H98" s="18"/>
      <c r="I98" s="5">
        <v>2250</v>
      </c>
      <c r="J98" s="18"/>
      <c r="K98" s="5"/>
      <c r="O98" s="6"/>
    </row>
    <row r="99" spans="1:15" ht="12.75">
      <c r="A99" s="8"/>
      <c r="B99" s="9"/>
      <c r="C99" s="9"/>
      <c r="F99" s="25"/>
      <c r="G99" s="107">
        <f>SUM(G94:G98)</f>
        <v>25461</v>
      </c>
      <c r="H99" s="5"/>
      <c r="I99" s="107">
        <f>SUM(I94:I98)</f>
        <v>31695</v>
      </c>
      <c r="J99" s="5"/>
      <c r="O99" s="6"/>
    </row>
    <row r="100" spans="1:15" ht="12.75">
      <c r="A100" s="8"/>
      <c r="B100" s="9"/>
      <c r="C100" s="9"/>
      <c r="F100" s="10"/>
      <c r="G100" s="5"/>
      <c r="H100" s="5"/>
      <c r="I100" s="5"/>
      <c r="J100" s="5"/>
      <c r="O100" s="6"/>
    </row>
    <row r="101" spans="1:15" ht="12.75">
      <c r="A101" s="8">
        <v>6</v>
      </c>
      <c r="B101" s="9" t="s">
        <v>360</v>
      </c>
      <c r="C101" s="9"/>
      <c r="F101" s="10"/>
      <c r="G101" s="5"/>
      <c r="H101" s="5"/>
      <c r="I101" s="5"/>
      <c r="J101" s="5"/>
      <c r="O101" s="6"/>
    </row>
    <row r="102" spans="1:15" ht="12.75">
      <c r="A102" s="8"/>
      <c r="B102" s="149" t="s">
        <v>316</v>
      </c>
      <c r="F102" s="10"/>
      <c r="G102" s="5">
        <v>24629</v>
      </c>
      <c r="H102" s="18"/>
      <c r="I102" s="5">
        <f>14169</f>
        <v>14169</v>
      </c>
      <c r="J102" s="18"/>
      <c r="O102" s="6"/>
    </row>
    <row r="103" spans="1:15" ht="12.75">
      <c r="A103" s="8"/>
      <c r="B103" s="149" t="s">
        <v>317</v>
      </c>
      <c r="F103" s="10"/>
      <c r="G103" s="5">
        <v>9410</v>
      </c>
      <c r="H103" s="18"/>
      <c r="I103" s="5">
        <v>8759</v>
      </c>
      <c r="J103" s="18"/>
      <c r="O103" s="6"/>
    </row>
    <row r="104" spans="1:10" ht="12.75">
      <c r="A104" s="8"/>
      <c r="B104" s="149" t="s">
        <v>318</v>
      </c>
      <c r="F104" s="10"/>
      <c r="G104" s="5">
        <v>48689</v>
      </c>
      <c r="H104" s="18"/>
      <c r="I104" s="5">
        <v>84004</v>
      </c>
      <c r="J104" s="18"/>
    </row>
    <row r="105" spans="1:10" ht="12.75">
      <c r="A105" s="8"/>
      <c r="B105" s="149" t="s">
        <v>381</v>
      </c>
      <c r="F105" s="164"/>
      <c r="G105" s="15">
        <v>400</v>
      </c>
      <c r="H105" s="15"/>
      <c r="I105" s="15">
        <v>860</v>
      </c>
      <c r="J105" s="15"/>
    </row>
    <row r="106" spans="1:10" ht="12.75">
      <c r="A106" s="8"/>
      <c r="B106" s="9"/>
      <c r="C106" s="9"/>
      <c r="F106" s="25"/>
      <c r="G106" s="107">
        <f>SUM(G102:G105)</f>
        <v>83128</v>
      </c>
      <c r="H106" s="5"/>
      <c r="I106" s="107">
        <f>SUM(I102:I105)</f>
        <v>107792</v>
      </c>
      <c r="J106" s="5"/>
    </row>
    <row r="107" spans="1:10" ht="12.75">
      <c r="A107" s="8"/>
      <c r="B107" s="9"/>
      <c r="C107" s="9"/>
      <c r="F107" s="10"/>
      <c r="G107" s="5"/>
      <c r="H107" s="5"/>
      <c r="I107" s="5"/>
      <c r="J107" s="5"/>
    </row>
    <row r="108" spans="1:10" ht="12.75">
      <c r="A108" s="8">
        <v>7</v>
      </c>
      <c r="B108" s="9" t="s">
        <v>382</v>
      </c>
      <c r="C108" s="9"/>
      <c r="F108" s="10"/>
      <c r="G108" s="5">
        <f>+G99-G106</f>
        <v>-57667</v>
      </c>
      <c r="H108" s="5"/>
      <c r="I108" s="5">
        <f>+I99-I106</f>
        <v>-76097</v>
      </c>
      <c r="J108" s="5"/>
    </row>
    <row r="109" spans="1:10" ht="12.75">
      <c r="A109" s="8"/>
      <c r="B109" s="9"/>
      <c r="C109" s="9"/>
      <c r="F109" s="10"/>
      <c r="G109" s="5"/>
      <c r="H109" s="5"/>
      <c r="I109" s="5"/>
      <c r="J109" s="5"/>
    </row>
    <row r="110" spans="1:10" ht="13.5" thickBot="1">
      <c r="A110" s="8"/>
      <c r="B110" s="9"/>
      <c r="C110" s="9"/>
      <c r="F110" s="25"/>
      <c r="G110" s="137">
        <f>SUM(G88:G91)+G108</f>
        <v>161965</v>
      </c>
      <c r="H110" s="5"/>
      <c r="I110" s="137">
        <f>SUM(I88:I91)+I108</f>
        <v>136787</v>
      </c>
      <c r="J110" s="5"/>
    </row>
    <row r="111" spans="1:10" ht="13.5" thickTop="1">
      <c r="A111" s="8"/>
      <c r="B111" s="9"/>
      <c r="C111" s="9"/>
      <c r="F111" s="10"/>
      <c r="G111" s="5"/>
      <c r="H111" s="5"/>
      <c r="I111" s="5"/>
      <c r="J111" s="5"/>
    </row>
    <row r="112" spans="1:10" ht="12.75">
      <c r="A112" s="8">
        <v>8</v>
      </c>
      <c r="B112" s="9" t="s">
        <v>383</v>
      </c>
      <c r="C112" s="9"/>
      <c r="F112" s="10"/>
      <c r="G112" s="5"/>
      <c r="H112" s="5"/>
      <c r="I112" s="5"/>
      <c r="J112" s="5"/>
    </row>
    <row r="113" spans="1:10" ht="12.75">
      <c r="A113" s="8"/>
      <c r="B113" s="9" t="s">
        <v>151</v>
      </c>
      <c r="C113" s="9"/>
      <c r="F113" s="10"/>
      <c r="G113" s="5">
        <v>102706</v>
      </c>
      <c r="H113" s="18"/>
      <c r="I113" s="5">
        <v>102706</v>
      </c>
      <c r="J113" s="18"/>
    </row>
    <row r="114" spans="1:10" ht="12.75">
      <c r="A114" s="8"/>
      <c r="B114" s="9" t="s">
        <v>358</v>
      </c>
      <c r="C114" s="9"/>
      <c r="F114" s="10"/>
      <c r="G114" s="5"/>
      <c r="H114" s="18"/>
      <c r="I114" s="5"/>
      <c r="J114" s="18"/>
    </row>
    <row r="115" spans="1:10" ht="12.75">
      <c r="A115" s="8"/>
      <c r="B115" s="149" t="s">
        <v>75</v>
      </c>
      <c r="F115" s="10"/>
      <c r="G115" s="5">
        <v>129840</v>
      </c>
      <c r="H115" s="18"/>
      <c r="I115" s="5">
        <v>129842</v>
      </c>
      <c r="J115" s="18"/>
    </row>
    <row r="116" spans="1:15" ht="12.75">
      <c r="A116" s="8"/>
      <c r="B116" s="149" t="s">
        <v>384</v>
      </c>
      <c r="F116" s="10"/>
      <c r="G116" s="5">
        <v>-101033</v>
      </c>
      <c r="H116" s="24"/>
      <c r="I116" s="5">
        <v>-91470</v>
      </c>
      <c r="J116" s="18"/>
      <c r="O116" s="6"/>
    </row>
    <row r="117" spans="1:15" ht="12.75">
      <c r="A117" s="8"/>
      <c r="B117" s="149" t="s">
        <v>385</v>
      </c>
      <c r="F117" s="10"/>
      <c r="G117" s="5">
        <v>-928</v>
      </c>
      <c r="H117" s="24"/>
      <c r="I117" s="5">
        <v>-696</v>
      </c>
      <c r="J117" s="18"/>
      <c r="O117" s="6"/>
    </row>
    <row r="118" spans="1:15" ht="12.75">
      <c r="A118" s="8"/>
      <c r="B118" s="149" t="s">
        <v>386</v>
      </c>
      <c r="F118" s="10"/>
      <c r="G118" s="157">
        <v>-15045</v>
      </c>
      <c r="H118" s="18"/>
      <c r="I118" s="157">
        <v>-15045</v>
      </c>
      <c r="J118" s="18"/>
      <c r="O118" s="6"/>
    </row>
    <row r="119" spans="1:10" ht="12.75">
      <c r="A119" s="8"/>
      <c r="B119" s="9"/>
      <c r="C119" s="9"/>
      <c r="E119" s="5"/>
      <c r="F119" s="25"/>
      <c r="G119" s="5">
        <f>SUM(G113:G118)</f>
        <v>115540</v>
      </c>
      <c r="H119" s="5"/>
      <c r="I119" s="5">
        <f>SUM(I113:I118)</f>
        <v>125337</v>
      </c>
      <c r="J119" s="5"/>
    </row>
    <row r="120" spans="1:10" ht="12.75">
      <c r="A120" s="8"/>
      <c r="B120" s="9"/>
      <c r="C120" s="9"/>
      <c r="F120" s="10"/>
      <c r="G120" s="5"/>
      <c r="H120" s="5"/>
      <c r="I120" s="5"/>
      <c r="J120" s="5"/>
    </row>
    <row r="121" spans="1:10" ht="12.75">
      <c r="A121" s="8">
        <v>9</v>
      </c>
      <c r="B121" s="9" t="s">
        <v>76</v>
      </c>
      <c r="C121" s="9"/>
      <c r="F121" s="10"/>
      <c r="G121" s="5">
        <v>4127</v>
      </c>
      <c r="H121" s="18"/>
      <c r="I121" s="5">
        <v>4146</v>
      </c>
      <c r="J121" s="18"/>
    </row>
    <row r="122" spans="1:10" ht="12.75">
      <c r="A122" s="8">
        <v>10</v>
      </c>
      <c r="B122" s="9" t="s">
        <v>77</v>
      </c>
      <c r="C122" s="9"/>
      <c r="F122" s="10"/>
      <c r="G122" s="5">
        <v>39832</v>
      </c>
      <c r="H122" s="15"/>
      <c r="I122" s="5">
        <v>4650</v>
      </c>
      <c r="J122" s="15"/>
    </row>
    <row r="123" spans="1:10" ht="12.75">
      <c r="A123" s="8">
        <v>11</v>
      </c>
      <c r="B123" s="9" t="s">
        <v>387</v>
      </c>
      <c r="C123" s="9"/>
      <c r="F123" s="10"/>
      <c r="G123" s="5">
        <v>712</v>
      </c>
      <c r="H123" s="15"/>
      <c r="I123" s="5">
        <v>712</v>
      </c>
      <c r="J123" s="15"/>
    </row>
    <row r="124" spans="1:10" ht="12.75">
      <c r="A124" s="8">
        <v>12</v>
      </c>
      <c r="B124" s="9" t="s">
        <v>388</v>
      </c>
      <c r="C124" s="9"/>
      <c r="F124" s="10"/>
      <c r="G124" s="5">
        <v>752</v>
      </c>
      <c r="H124" s="15"/>
      <c r="I124" s="5">
        <v>858</v>
      </c>
      <c r="J124" s="15"/>
    </row>
    <row r="125" spans="1:10" ht="12.75">
      <c r="A125" s="8">
        <v>13</v>
      </c>
      <c r="B125" s="9" t="s">
        <v>389</v>
      </c>
      <c r="C125" s="9"/>
      <c r="F125" s="10"/>
      <c r="G125" s="5">
        <v>1002</v>
      </c>
      <c r="H125" s="15"/>
      <c r="I125" s="5">
        <v>1084</v>
      </c>
      <c r="J125" s="15"/>
    </row>
    <row r="126" spans="1:10" ht="13.5" thickBot="1">
      <c r="A126" s="8"/>
      <c r="B126" s="9"/>
      <c r="C126" s="9"/>
      <c r="F126" s="25"/>
      <c r="G126" s="137">
        <f>SUM(G119:G125)</f>
        <v>161965</v>
      </c>
      <c r="H126" s="5"/>
      <c r="I126" s="137">
        <f>SUM(I119:I125)</f>
        <v>136787</v>
      </c>
      <c r="J126" s="5"/>
    </row>
    <row r="127" spans="1:10" ht="13.5" thickTop="1">
      <c r="A127" s="8"/>
      <c r="B127" s="9"/>
      <c r="C127" s="9"/>
      <c r="F127" s="10"/>
      <c r="H127" s="5"/>
      <c r="J127" s="5"/>
    </row>
    <row r="128" spans="1:10" ht="13.5" thickBot="1">
      <c r="A128" s="8">
        <v>14</v>
      </c>
      <c r="B128" s="9" t="s">
        <v>278</v>
      </c>
      <c r="C128" s="9"/>
      <c r="F128" s="141"/>
      <c r="G128" s="150">
        <f>(+G119-G91)/G113</f>
        <v>0.5321597569762234</v>
      </c>
      <c r="H128" s="5"/>
      <c r="I128" s="150">
        <f>(+I119-I91)/I113</f>
        <v>0.6131189998636886</v>
      </c>
      <c r="J128" s="19"/>
    </row>
    <row r="129" spans="1:10" ht="13.5" thickTop="1">
      <c r="A129" s="8"/>
      <c r="B129" s="9"/>
      <c r="C129" s="9"/>
      <c r="F129" s="10"/>
      <c r="G129" s="15"/>
      <c r="H129" s="5"/>
      <c r="I129" s="15"/>
      <c r="J129" s="6"/>
    </row>
    <row r="130" spans="1:10" ht="12.75">
      <c r="A130" s="148"/>
      <c r="B130" s="8"/>
      <c r="C130" s="8"/>
      <c r="F130" s="10"/>
      <c r="G130" s="5"/>
      <c r="H130" s="5"/>
      <c r="I130" s="5"/>
      <c r="J130" s="6"/>
    </row>
    <row r="131" spans="1:10" ht="12.75">
      <c r="A131" s="9"/>
      <c r="B131" s="8"/>
      <c r="C131" s="8"/>
      <c r="F131" s="10"/>
      <c r="G131" s="5"/>
      <c r="H131" s="5"/>
      <c r="I131" s="5"/>
      <c r="J131" s="6"/>
    </row>
    <row r="132" spans="1:10" ht="12.75">
      <c r="A132" s="9"/>
      <c r="B132" s="8"/>
      <c r="C132" s="8"/>
      <c r="F132" s="10"/>
      <c r="G132" s="5"/>
      <c r="H132" s="5"/>
      <c r="I132" s="5"/>
      <c r="J132" s="6"/>
    </row>
    <row r="133" spans="7:9" ht="12.75">
      <c r="G133" s="5"/>
      <c r="H133" s="5"/>
      <c r="I133" s="5"/>
    </row>
    <row r="134" spans="7:9" ht="12.75">
      <c r="G134" s="5"/>
      <c r="H134" s="5"/>
      <c r="I134" s="5"/>
    </row>
    <row r="135" spans="7:9" ht="12.75">
      <c r="G135" s="5"/>
      <c r="H135" s="5"/>
      <c r="I135" s="5"/>
    </row>
    <row r="136" spans="7:9" ht="12.75">
      <c r="G136" s="5"/>
      <c r="H136" s="5"/>
      <c r="I136" s="5"/>
    </row>
    <row r="137" spans="7:9" ht="12.75">
      <c r="G137" s="5"/>
      <c r="H137" s="5"/>
      <c r="I137" s="5"/>
    </row>
    <row r="138" spans="7:9" ht="12.75">
      <c r="G138" s="5"/>
      <c r="H138" s="5"/>
      <c r="I138" s="5"/>
    </row>
    <row r="139" spans="7:9" ht="12.75">
      <c r="G139" s="5"/>
      <c r="H139" s="5"/>
      <c r="I139" s="5"/>
    </row>
    <row r="140" spans="7:9" ht="12.75">
      <c r="G140" s="5"/>
      <c r="H140" s="5"/>
      <c r="I140" s="5"/>
    </row>
    <row r="141" spans="7:9" ht="12.75">
      <c r="G141" s="5"/>
      <c r="H141" s="5"/>
      <c r="I141" s="5"/>
    </row>
    <row r="142" spans="7:9" ht="12.75">
      <c r="G142" s="5"/>
      <c r="H142" s="5"/>
      <c r="I142" s="5"/>
    </row>
    <row r="143" spans="7:9" ht="12.75">
      <c r="G143" s="5"/>
      <c r="H143" s="5"/>
      <c r="I143" s="5"/>
    </row>
    <row r="144" spans="7:9" ht="12.75">
      <c r="G144" s="5"/>
      <c r="H144" s="5"/>
      <c r="I144" s="5"/>
    </row>
    <row r="145" spans="7:9" ht="12.75">
      <c r="G145" s="5"/>
      <c r="H145" s="5"/>
      <c r="I145" s="5"/>
    </row>
    <row r="146" spans="7:9" ht="12.75">
      <c r="G146" s="5"/>
      <c r="H146" s="5"/>
      <c r="I146" s="5"/>
    </row>
    <row r="147" spans="7:9" ht="12.75">
      <c r="G147" s="5"/>
      <c r="H147" s="5"/>
      <c r="I147" s="5"/>
    </row>
    <row r="148" spans="7:9" ht="12.75">
      <c r="G148" s="5"/>
      <c r="H148" s="5"/>
      <c r="I148" s="5"/>
    </row>
    <row r="149" spans="7:9" ht="12.75">
      <c r="G149" s="5"/>
      <c r="H149" s="5"/>
      <c r="I149" s="5"/>
    </row>
    <row r="150" spans="7:9" ht="12.75">
      <c r="G150" s="5"/>
      <c r="H150" s="5"/>
      <c r="I150" s="5"/>
    </row>
    <row r="151" spans="7:9" ht="12.75">
      <c r="G151" s="5"/>
      <c r="H151" s="5"/>
      <c r="I151" s="5"/>
    </row>
    <row r="152" spans="7:9" ht="12.75">
      <c r="G152" s="5"/>
      <c r="H152" s="5"/>
      <c r="I152" s="5"/>
    </row>
    <row r="153" spans="7:9" ht="12.75">
      <c r="G153" s="5"/>
      <c r="H153" s="5"/>
      <c r="I153" s="5"/>
    </row>
    <row r="154" spans="7:9" ht="12.75">
      <c r="G154" s="5"/>
      <c r="H154" s="5"/>
      <c r="I154" s="5"/>
    </row>
    <row r="155" spans="7:9" ht="12.75">
      <c r="G155" s="5"/>
      <c r="H155" s="5"/>
      <c r="I155" s="5"/>
    </row>
    <row r="156" spans="7:9" ht="12.75">
      <c r="G156" s="5"/>
      <c r="H156" s="5"/>
      <c r="I156" s="5"/>
    </row>
    <row r="157" spans="7:9" ht="12.75">
      <c r="G157" s="5"/>
      <c r="H157" s="5"/>
      <c r="I157" s="5"/>
    </row>
    <row r="158" spans="7:9" ht="12.75">
      <c r="G158" s="5"/>
      <c r="H158" s="5"/>
      <c r="I158" s="5"/>
    </row>
    <row r="159" spans="7:9" ht="12.75">
      <c r="G159" s="5"/>
      <c r="H159" s="5"/>
      <c r="I159" s="5"/>
    </row>
    <row r="160" spans="7:9" ht="12.75">
      <c r="G160" s="5"/>
      <c r="H160" s="5"/>
      <c r="I160" s="5"/>
    </row>
    <row r="161" spans="7:9" ht="12.75">
      <c r="G161" s="5"/>
      <c r="H161" s="5"/>
      <c r="I161" s="5"/>
    </row>
    <row r="162" spans="7:9" ht="12.75">
      <c r="G162" s="5"/>
      <c r="H162" s="5"/>
      <c r="I162" s="5"/>
    </row>
    <row r="163" spans="7:9" ht="12.75">
      <c r="G163" s="5"/>
      <c r="H163" s="5"/>
      <c r="I163" s="5"/>
    </row>
    <row r="164" spans="7:9" ht="12.75">
      <c r="G164" s="5"/>
      <c r="H164" s="5"/>
      <c r="I164" s="5"/>
    </row>
    <row r="165" spans="7:9" ht="12.75">
      <c r="G165" s="5"/>
      <c r="H165" s="5"/>
      <c r="I165" s="5"/>
    </row>
    <row r="166" spans="7:9" ht="12.75">
      <c r="G166" s="5"/>
      <c r="H166" s="5"/>
      <c r="I166" s="5"/>
    </row>
    <row r="167" spans="7:9" ht="12.75">
      <c r="G167" s="5"/>
      <c r="H167" s="5"/>
      <c r="I167" s="5"/>
    </row>
    <row r="168" spans="7:9" ht="12.75">
      <c r="G168" s="5"/>
      <c r="H168" s="5"/>
      <c r="I168" s="5"/>
    </row>
    <row r="169" spans="7:9" ht="12.75">
      <c r="G169" s="5"/>
      <c r="H169" s="5"/>
      <c r="I169" s="5"/>
    </row>
    <row r="170" spans="7:9" ht="12.75">
      <c r="G170" s="5"/>
      <c r="H170" s="5"/>
      <c r="I170" s="5"/>
    </row>
    <row r="171" spans="7:9" ht="12.75">
      <c r="G171" s="5"/>
      <c r="H171" s="5"/>
      <c r="I171" s="5"/>
    </row>
    <row r="172" spans="7:9" ht="12.75">
      <c r="G172" s="5"/>
      <c r="H172" s="5"/>
      <c r="I172" s="5"/>
    </row>
    <row r="173" spans="7:9" ht="12.75">
      <c r="G173" s="5"/>
      <c r="H173" s="5"/>
      <c r="I173" s="5"/>
    </row>
    <row r="174" spans="7:9" ht="12.75">
      <c r="G174" s="5"/>
      <c r="H174" s="5"/>
      <c r="I174" s="5"/>
    </row>
    <row r="175" spans="7:9" ht="12.75">
      <c r="G175" s="5"/>
      <c r="H175" s="5"/>
      <c r="I175" s="5"/>
    </row>
    <row r="176" spans="7:9" ht="12.75">
      <c r="G176" s="5"/>
      <c r="H176" s="5"/>
      <c r="I176" s="5"/>
    </row>
    <row r="177" spans="7:9" ht="12.75">
      <c r="G177" s="5"/>
      <c r="H177" s="5"/>
      <c r="I177" s="5"/>
    </row>
    <row r="178" spans="7:9" ht="12.75">
      <c r="G178" s="5"/>
      <c r="H178" s="5"/>
      <c r="I178" s="5"/>
    </row>
    <row r="179" spans="7:9" ht="12.75">
      <c r="G179" s="5"/>
      <c r="H179" s="5"/>
      <c r="I179" s="5"/>
    </row>
    <row r="180" spans="7:9" ht="12.75">
      <c r="G180" s="5"/>
      <c r="H180" s="5"/>
      <c r="I180" s="5"/>
    </row>
    <row r="181" spans="7:9" ht="12.75">
      <c r="G181" s="5"/>
      <c r="H181" s="5"/>
      <c r="I181" s="5"/>
    </row>
    <row r="182" spans="7:9" ht="12.75">
      <c r="G182" s="5"/>
      <c r="H182" s="5"/>
      <c r="I182" s="5"/>
    </row>
    <row r="183" spans="7:9" ht="12.75">
      <c r="G183" s="5"/>
      <c r="H183" s="5"/>
      <c r="I183" s="5"/>
    </row>
    <row r="184" spans="7:9" ht="12.75">
      <c r="G184" s="5"/>
      <c r="H184" s="5"/>
      <c r="I184" s="5"/>
    </row>
    <row r="185" spans="7:9" ht="12.75">
      <c r="G185" s="5"/>
      <c r="H185" s="5"/>
      <c r="I185" s="5"/>
    </row>
    <row r="186" spans="7:9" ht="12.75">
      <c r="G186" s="5"/>
      <c r="H186" s="5"/>
      <c r="I186" s="5"/>
    </row>
    <row r="187" spans="7:9" ht="12.75">
      <c r="G187" s="5"/>
      <c r="H187" s="5"/>
      <c r="I187" s="5"/>
    </row>
    <row r="188" spans="7:9" ht="12.75">
      <c r="G188" s="5"/>
      <c r="H188" s="5"/>
      <c r="I188" s="5"/>
    </row>
    <row r="189" spans="7:9" ht="12.75">
      <c r="G189" s="5"/>
      <c r="H189" s="5"/>
      <c r="I189" s="5"/>
    </row>
    <row r="190" spans="7:9" ht="12.75">
      <c r="G190" s="5"/>
      <c r="H190" s="5"/>
      <c r="I190" s="5"/>
    </row>
    <row r="191" spans="7:9" ht="12.75">
      <c r="G191" s="5"/>
      <c r="H191" s="5"/>
      <c r="I191" s="5"/>
    </row>
    <row r="192" spans="7:9" ht="12.75">
      <c r="G192" s="5"/>
      <c r="H192" s="5"/>
      <c r="I192" s="5"/>
    </row>
    <row r="193" spans="7:9" ht="12.75">
      <c r="G193" s="5"/>
      <c r="H193" s="5"/>
      <c r="I193" s="5"/>
    </row>
    <row r="194" spans="7:9" ht="12.75">
      <c r="G194" s="5"/>
      <c r="H194" s="5"/>
      <c r="I194" s="5"/>
    </row>
    <row r="195" spans="7:9" ht="12.75">
      <c r="G195" s="5"/>
      <c r="H195" s="5"/>
      <c r="I195" s="5"/>
    </row>
    <row r="196" spans="7:9" ht="12.75">
      <c r="G196" s="5"/>
      <c r="H196" s="5"/>
      <c r="I196" s="5"/>
    </row>
    <row r="197" spans="7:9" ht="12.75">
      <c r="G197" s="5"/>
      <c r="H197" s="5"/>
      <c r="I197" s="5"/>
    </row>
    <row r="198" spans="7:9" ht="12.75">
      <c r="G198" s="5"/>
      <c r="H198" s="5"/>
      <c r="I198" s="5"/>
    </row>
    <row r="199" spans="7:9" ht="12.75">
      <c r="G199" s="5"/>
      <c r="H199" s="5"/>
      <c r="I199" s="5"/>
    </row>
    <row r="200" spans="7:9" ht="12.75">
      <c r="G200" s="5"/>
      <c r="H200" s="5"/>
      <c r="I200" s="5"/>
    </row>
    <row r="201" spans="7:9" ht="12.75">
      <c r="G201" s="5"/>
      <c r="H201" s="5"/>
      <c r="I201" s="5"/>
    </row>
    <row r="202" spans="7:9" ht="12.75">
      <c r="G202" s="5"/>
      <c r="H202" s="5"/>
      <c r="I202" s="5"/>
    </row>
    <row r="203" spans="7:9" ht="12.75">
      <c r="G203" s="5"/>
      <c r="H203" s="5"/>
      <c r="I203" s="5"/>
    </row>
    <row r="204" spans="7:9" ht="12.75">
      <c r="G204" s="5"/>
      <c r="H204" s="5"/>
      <c r="I204" s="5"/>
    </row>
    <row r="205" spans="7:9" ht="12.75">
      <c r="G205" s="5"/>
      <c r="H205" s="5"/>
      <c r="I205" s="5"/>
    </row>
    <row r="206" spans="7:9" ht="12.75">
      <c r="G206" s="5"/>
      <c r="H206" s="5"/>
      <c r="I206" s="5"/>
    </row>
    <row r="207" spans="7:9" ht="12.75">
      <c r="G207" s="5"/>
      <c r="H207" s="5"/>
      <c r="I207" s="5"/>
    </row>
    <row r="208" spans="7:9" ht="12.75">
      <c r="G208" s="5"/>
      <c r="H208" s="5"/>
      <c r="I208" s="5"/>
    </row>
    <row r="209" spans="7:9" ht="12.75">
      <c r="G209" s="5"/>
      <c r="H209" s="5"/>
      <c r="I209" s="5"/>
    </row>
    <row r="210" spans="7:9" ht="12.75">
      <c r="G210" s="5"/>
      <c r="H210" s="5"/>
      <c r="I210" s="5"/>
    </row>
    <row r="211" spans="7:9" ht="12.75">
      <c r="G211" s="5"/>
      <c r="H211" s="5"/>
      <c r="I211" s="5"/>
    </row>
    <row r="212" spans="7:9" ht="12.75">
      <c r="G212" s="5"/>
      <c r="H212" s="5"/>
      <c r="I212" s="5"/>
    </row>
    <row r="213" spans="7:9" ht="12.75">
      <c r="G213" s="5"/>
      <c r="H213" s="5"/>
      <c r="I213" s="5"/>
    </row>
    <row r="214" spans="7:9" ht="12.75">
      <c r="G214" s="5"/>
      <c r="H214" s="5"/>
      <c r="I214" s="5"/>
    </row>
    <row r="215" spans="7:9" ht="12.75">
      <c r="G215" s="5"/>
      <c r="H215" s="5"/>
      <c r="I215" s="5"/>
    </row>
    <row r="216" spans="7:9" ht="12.75">
      <c r="G216" s="5"/>
      <c r="H216" s="5"/>
      <c r="I216" s="5"/>
    </row>
    <row r="217" spans="7:9" ht="12.75">
      <c r="G217" s="5"/>
      <c r="H217" s="5"/>
      <c r="I217" s="5"/>
    </row>
    <row r="218" spans="7:9" ht="12.75">
      <c r="G218" s="5"/>
      <c r="H218" s="5"/>
      <c r="I218" s="5"/>
    </row>
    <row r="219" spans="7:9" ht="12.75">
      <c r="G219" s="5"/>
      <c r="H219" s="5"/>
      <c r="I219" s="5"/>
    </row>
    <row r="220" spans="7:9" ht="12.75">
      <c r="G220" s="5"/>
      <c r="H220" s="5"/>
      <c r="I220" s="5"/>
    </row>
    <row r="221" spans="7:9" ht="12.75">
      <c r="G221" s="5"/>
      <c r="H221" s="5"/>
      <c r="I221" s="5"/>
    </row>
    <row r="222" spans="7:9" ht="12.75">
      <c r="G222" s="5"/>
      <c r="H222" s="5"/>
      <c r="I222" s="5"/>
    </row>
    <row r="223" spans="7:9" ht="12.75">
      <c r="G223" s="5"/>
      <c r="H223" s="5"/>
      <c r="I223" s="5"/>
    </row>
    <row r="224" spans="7:9" ht="12.75">
      <c r="G224" s="5"/>
      <c r="H224" s="5"/>
      <c r="I224" s="5"/>
    </row>
    <row r="225" spans="7:9" ht="12.75">
      <c r="G225" s="5"/>
      <c r="H225" s="5"/>
      <c r="I225" s="5"/>
    </row>
    <row r="226" spans="7:9" ht="12.75">
      <c r="G226" s="5"/>
      <c r="H226" s="5"/>
      <c r="I226" s="5"/>
    </row>
    <row r="227" spans="7:9" ht="12.75">
      <c r="G227" s="5"/>
      <c r="H227" s="5"/>
      <c r="I227" s="5"/>
    </row>
    <row r="228" spans="7:9" ht="12.75">
      <c r="G228" s="5"/>
      <c r="H228" s="5"/>
      <c r="I228" s="5"/>
    </row>
    <row r="229" spans="7:9" ht="12.75">
      <c r="G229" s="5"/>
      <c r="H229" s="5"/>
      <c r="I229" s="5"/>
    </row>
    <row r="230" spans="7:9" ht="12.75">
      <c r="G230" s="5"/>
      <c r="H230" s="5"/>
      <c r="I230" s="5"/>
    </row>
    <row r="231" spans="7:9" ht="12.75">
      <c r="G231" s="5"/>
      <c r="H231" s="5"/>
      <c r="I231" s="5"/>
    </row>
    <row r="232" spans="7:9" ht="12.75">
      <c r="G232" s="5"/>
      <c r="H232" s="5"/>
      <c r="I232" s="5"/>
    </row>
    <row r="233" spans="7:9" ht="12.75">
      <c r="G233" s="5"/>
      <c r="H233" s="5"/>
      <c r="I233" s="5"/>
    </row>
    <row r="234" spans="7:9" ht="12.75">
      <c r="G234" s="5"/>
      <c r="H234" s="5"/>
      <c r="I234" s="5"/>
    </row>
    <row r="235" spans="7:9" ht="12.75">
      <c r="G235" s="5"/>
      <c r="H235" s="5"/>
      <c r="I235" s="5"/>
    </row>
    <row r="236" spans="7:9" ht="12.75">
      <c r="G236" s="5"/>
      <c r="H236" s="5"/>
      <c r="I236" s="5"/>
    </row>
    <row r="237" spans="7:9" ht="12.75">
      <c r="G237" s="5"/>
      <c r="H237" s="5"/>
      <c r="I237" s="5"/>
    </row>
    <row r="238" spans="7:9" ht="12.75">
      <c r="G238" s="5"/>
      <c r="H238" s="5"/>
      <c r="I238" s="5"/>
    </row>
    <row r="239" spans="7:9" ht="12.75">
      <c r="G239" s="5"/>
      <c r="H239" s="5"/>
      <c r="I239" s="5"/>
    </row>
    <row r="240" spans="7:9" ht="12.75">
      <c r="G240" s="5"/>
      <c r="H240" s="5"/>
      <c r="I240" s="5"/>
    </row>
    <row r="241" spans="7:9" ht="12.75">
      <c r="G241" s="5"/>
      <c r="H241" s="5"/>
      <c r="I241" s="5"/>
    </row>
    <row r="242" spans="7:9" ht="12.75">
      <c r="G242" s="5"/>
      <c r="H242" s="5"/>
      <c r="I242" s="5"/>
    </row>
    <row r="243" spans="7:9" ht="12.75">
      <c r="G243" s="5"/>
      <c r="H243" s="5"/>
      <c r="I243" s="5"/>
    </row>
    <row r="244" spans="7:9" ht="12.75">
      <c r="G244" s="5"/>
      <c r="H244" s="5"/>
      <c r="I244" s="5"/>
    </row>
    <row r="245" spans="7:9" ht="12.75">
      <c r="G245" s="5"/>
      <c r="H245" s="5"/>
      <c r="I245" s="5"/>
    </row>
    <row r="246" spans="7:9" ht="12.75">
      <c r="G246" s="5"/>
      <c r="H246" s="5"/>
      <c r="I246" s="5"/>
    </row>
    <row r="247" spans="7:9" ht="12.75">
      <c r="G247" s="5"/>
      <c r="H247" s="5"/>
      <c r="I247" s="5"/>
    </row>
    <row r="248" spans="7:9" ht="12.75">
      <c r="G248" s="5"/>
      <c r="H248" s="5"/>
      <c r="I248" s="5"/>
    </row>
    <row r="249" spans="7:9" ht="12.75">
      <c r="G249" s="5"/>
      <c r="H249" s="5"/>
      <c r="I249" s="5"/>
    </row>
    <row r="250" spans="7:9" ht="12.75">
      <c r="G250" s="5"/>
      <c r="H250" s="5"/>
      <c r="I250" s="5"/>
    </row>
    <row r="251" spans="7:9" ht="12.75">
      <c r="G251" s="5"/>
      <c r="H251" s="5"/>
      <c r="I251" s="5"/>
    </row>
    <row r="252" spans="7:9" ht="12.75">
      <c r="G252" s="5"/>
      <c r="H252" s="5"/>
      <c r="I252" s="5"/>
    </row>
    <row r="253" spans="7:9" ht="12.75">
      <c r="G253" s="5"/>
      <c r="H253" s="5"/>
      <c r="I253" s="5"/>
    </row>
    <row r="254" spans="7:9" ht="12.75">
      <c r="G254" s="5"/>
      <c r="H254" s="5"/>
      <c r="I254" s="5"/>
    </row>
    <row r="255" spans="7:9" ht="12.75">
      <c r="G255" s="5"/>
      <c r="H255" s="5"/>
      <c r="I255" s="5"/>
    </row>
    <row r="256" spans="7:9" ht="12.75">
      <c r="G256" s="5"/>
      <c r="H256" s="5"/>
      <c r="I256" s="5"/>
    </row>
    <row r="257" spans="7:9" ht="12.75">
      <c r="G257" s="5"/>
      <c r="H257" s="5"/>
      <c r="I257" s="5"/>
    </row>
    <row r="258" spans="7:9" ht="12.75">
      <c r="G258" s="5"/>
      <c r="H258" s="5"/>
      <c r="I258" s="5"/>
    </row>
    <row r="259" spans="7:9" ht="12.75">
      <c r="G259" s="5"/>
      <c r="H259" s="5"/>
      <c r="I259" s="5"/>
    </row>
    <row r="260" spans="7:9" ht="12.75">
      <c r="G260" s="5"/>
      <c r="H260" s="5"/>
      <c r="I260" s="5"/>
    </row>
    <row r="261" spans="7:9" ht="12.75">
      <c r="G261" s="5"/>
      <c r="H261" s="5"/>
      <c r="I261" s="5"/>
    </row>
    <row r="262" spans="7:9" ht="12.75">
      <c r="G262" s="5"/>
      <c r="H262" s="5"/>
      <c r="I262" s="5"/>
    </row>
    <row r="263" spans="7:9" ht="12.75">
      <c r="G263" s="5"/>
      <c r="H263" s="5"/>
      <c r="I263" s="5"/>
    </row>
    <row r="264" spans="7:9" ht="12.75">
      <c r="G264" s="5"/>
      <c r="H264" s="5"/>
      <c r="I264" s="5"/>
    </row>
    <row r="265" spans="7:9" ht="12.75">
      <c r="G265" s="5"/>
      <c r="H265" s="5"/>
      <c r="I265" s="5"/>
    </row>
    <row r="266" spans="7:9" ht="12.75">
      <c r="G266" s="5"/>
      <c r="H266" s="5"/>
      <c r="I266" s="5"/>
    </row>
    <row r="267" spans="7:9" ht="12.75">
      <c r="G267" s="5"/>
      <c r="H267" s="5"/>
      <c r="I267" s="5"/>
    </row>
    <row r="268" spans="7:9" ht="12.75">
      <c r="G268" s="5"/>
      <c r="H268" s="5"/>
      <c r="I268" s="5"/>
    </row>
    <row r="269" spans="7:9" ht="12.75">
      <c r="G269" s="5"/>
      <c r="H269" s="5"/>
      <c r="I269" s="5"/>
    </row>
    <row r="270" spans="7:9" ht="12.75">
      <c r="G270" s="5"/>
      <c r="H270" s="5"/>
      <c r="I270" s="5"/>
    </row>
    <row r="271" spans="7:9" ht="12.75">
      <c r="G271" s="5"/>
      <c r="H271" s="5"/>
      <c r="I271" s="5"/>
    </row>
    <row r="272" spans="7:9" ht="12.75">
      <c r="G272" s="5"/>
      <c r="H272" s="5"/>
      <c r="I272" s="5"/>
    </row>
    <row r="273" spans="7:9" ht="12.75">
      <c r="G273" s="5"/>
      <c r="H273" s="5"/>
      <c r="I273" s="5"/>
    </row>
    <row r="274" spans="7:9" ht="12.75">
      <c r="G274" s="5"/>
      <c r="H274" s="5"/>
      <c r="I274" s="5"/>
    </row>
    <row r="275" spans="7:9" ht="12.75">
      <c r="G275" s="5"/>
      <c r="H275" s="5"/>
      <c r="I275" s="5"/>
    </row>
    <row r="276" spans="7:9" ht="12.75">
      <c r="G276" s="5"/>
      <c r="H276" s="5"/>
      <c r="I276" s="5"/>
    </row>
    <row r="277" spans="7:9" ht="12.75">
      <c r="G277" s="5"/>
      <c r="H277" s="5"/>
      <c r="I277" s="5"/>
    </row>
    <row r="278" spans="7:9" ht="12.75">
      <c r="G278" s="5"/>
      <c r="H278" s="5"/>
      <c r="I278" s="5"/>
    </row>
    <row r="279" spans="7:9" ht="12.75">
      <c r="G279" s="5"/>
      <c r="H279" s="5"/>
      <c r="I279" s="5"/>
    </row>
    <row r="280" spans="7:9" ht="12.75">
      <c r="G280" s="5"/>
      <c r="H280" s="5"/>
      <c r="I280" s="5"/>
    </row>
    <row r="281" spans="7:9" ht="12.75">
      <c r="G281" s="5"/>
      <c r="H281" s="5"/>
      <c r="I281" s="5"/>
    </row>
    <row r="282" spans="7:9" ht="12.75">
      <c r="G282" s="5"/>
      <c r="H282" s="5"/>
      <c r="I282" s="5"/>
    </row>
    <row r="283" spans="7:9" ht="12.75">
      <c r="G283" s="5"/>
      <c r="H283" s="5"/>
      <c r="I283" s="5"/>
    </row>
    <row r="284" spans="7:9" ht="12.75">
      <c r="G284" s="5"/>
      <c r="H284" s="5"/>
      <c r="I284" s="5"/>
    </row>
    <row r="285" spans="7:9" ht="12.75">
      <c r="G285" s="5"/>
      <c r="H285" s="5"/>
      <c r="I285" s="5"/>
    </row>
    <row r="286" spans="7:9" ht="12.75">
      <c r="G286" s="5"/>
      <c r="H286" s="5"/>
      <c r="I286" s="5"/>
    </row>
    <row r="287" spans="7:9" ht="12.75">
      <c r="G287" s="5"/>
      <c r="H287" s="5"/>
      <c r="I287" s="5"/>
    </row>
    <row r="288" spans="7:9" ht="12.75">
      <c r="G288" s="5"/>
      <c r="H288" s="5"/>
      <c r="I288" s="5"/>
    </row>
    <row r="289" spans="7:9" ht="12.75">
      <c r="G289" s="5"/>
      <c r="H289" s="5"/>
      <c r="I289" s="5"/>
    </row>
    <row r="290" spans="7:9" ht="12.75">
      <c r="G290" s="5"/>
      <c r="H290" s="5"/>
      <c r="I290" s="5"/>
    </row>
    <row r="291" spans="7:9" ht="12.75">
      <c r="G291" s="5"/>
      <c r="H291" s="5"/>
      <c r="I291" s="5"/>
    </row>
    <row r="292" spans="7:9" ht="12.75">
      <c r="G292" s="5"/>
      <c r="H292" s="5"/>
      <c r="I292" s="5"/>
    </row>
    <row r="293" spans="7:9" ht="12.75">
      <c r="G293" s="5"/>
      <c r="H293" s="5"/>
      <c r="I293" s="5"/>
    </row>
    <row r="294" spans="7:9" ht="12.75">
      <c r="G294" s="5"/>
      <c r="H294" s="5"/>
      <c r="I294" s="5"/>
    </row>
    <row r="295" spans="7:9" ht="12.75">
      <c r="G295" s="5"/>
      <c r="H295" s="5"/>
      <c r="I295" s="5"/>
    </row>
    <row r="296" spans="7:9" ht="12.75">
      <c r="G296" s="5"/>
      <c r="H296" s="5"/>
      <c r="I296" s="5"/>
    </row>
    <row r="297" spans="7:9" ht="12.75">
      <c r="G297" s="5"/>
      <c r="H297" s="5"/>
      <c r="I297" s="5"/>
    </row>
    <row r="298" spans="7:9" ht="12.75">
      <c r="G298" s="5"/>
      <c r="H298" s="5"/>
      <c r="I298" s="5"/>
    </row>
    <row r="299" spans="7:9" ht="12.75">
      <c r="G299" s="5"/>
      <c r="H299" s="5"/>
      <c r="I299" s="5"/>
    </row>
    <row r="300" spans="7:9" ht="12.75">
      <c r="G300" s="5"/>
      <c r="H300" s="5"/>
      <c r="I300" s="5"/>
    </row>
    <row r="301" spans="7:9" ht="12.75">
      <c r="G301" s="5"/>
      <c r="H301" s="5"/>
      <c r="I301" s="5"/>
    </row>
    <row r="302" spans="7:9" ht="12.75">
      <c r="G302" s="5"/>
      <c r="H302" s="5"/>
      <c r="I302" s="5"/>
    </row>
    <row r="303" spans="7:9" ht="12.75">
      <c r="G303" s="5"/>
      <c r="H303" s="5"/>
      <c r="I303" s="5"/>
    </row>
    <row r="304" spans="7:9" ht="12.75">
      <c r="G304" s="5"/>
      <c r="H304" s="5"/>
      <c r="I304" s="5"/>
    </row>
    <row r="305" spans="7:9" ht="12.75">
      <c r="G305" s="5"/>
      <c r="H305" s="5"/>
      <c r="I305" s="5"/>
    </row>
    <row r="306" spans="7:9" ht="12.75">
      <c r="G306" s="5"/>
      <c r="H306" s="5"/>
      <c r="I306" s="5"/>
    </row>
    <row r="307" spans="7:9" ht="12.75">
      <c r="G307" s="5"/>
      <c r="H307" s="5"/>
      <c r="I307" s="5"/>
    </row>
    <row r="308" spans="7:9" ht="12.75">
      <c r="G308" s="5"/>
      <c r="H308" s="5"/>
      <c r="I308" s="5"/>
    </row>
    <row r="309" spans="7:9" ht="12.75">
      <c r="G309" s="5"/>
      <c r="H309" s="5"/>
      <c r="I309" s="5"/>
    </row>
    <row r="310" spans="7:9" ht="12.75">
      <c r="G310" s="5"/>
      <c r="H310" s="5"/>
      <c r="I310" s="5"/>
    </row>
    <row r="311" spans="7:9" ht="12.75">
      <c r="G311" s="5"/>
      <c r="H311" s="5"/>
      <c r="I311" s="5"/>
    </row>
    <row r="312" spans="7:9" ht="12.75">
      <c r="G312" s="5"/>
      <c r="H312" s="5"/>
      <c r="I312" s="5"/>
    </row>
    <row r="313" spans="7:9" ht="12.75">
      <c r="G313" s="5"/>
      <c r="H313" s="5"/>
      <c r="I313" s="5"/>
    </row>
    <row r="314" spans="7:9" ht="12.75">
      <c r="G314" s="5"/>
      <c r="H314" s="5"/>
      <c r="I314" s="5"/>
    </row>
    <row r="315" spans="7:9" ht="12.75">
      <c r="G315" s="5"/>
      <c r="H315" s="5"/>
      <c r="I315" s="5"/>
    </row>
    <row r="316" spans="7:9" ht="12.75">
      <c r="G316" s="5"/>
      <c r="H316" s="5"/>
      <c r="I316" s="5"/>
    </row>
    <row r="317" spans="7:9" ht="12.75">
      <c r="G317" s="5"/>
      <c r="H317" s="5"/>
      <c r="I317" s="5"/>
    </row>
    <row r="318" spans="7:9" ht="12.75">
      <c r="G318" s="5"/>
      <c r="H318" s="5"/>
      <c r="I318" s="5"/>
    </row>
    <row r="319" spans="7:9" ht="12.75">
      <c r="G319" s="5"/>
      <c r="H319" s="5"/>
      <c r="I319" s="5"/>
    </row>
    <row r="320" spans="7:9" ht="12.75">
      <c r="G320" s="5"/>
      <c r="H320" s="5"/>
      <c r="I320" s="5"/>
    </row>
    <row r="321" spans="7:9" ht="12.75">
      <c r="G321" s="5"/>
      <c r="H321" s="5"/>
      <c r="I321" s="5"/>
    </row>
    <row r="322" spans="7:9" ht="12.75">
      <c r="G322" s="5"/>
      <c r="H322" s="5"/>
      <c r="I322" s="5"/>
    </row>
    <row r="323" spans="7:9" ht="12.75">
      <c r="G323" s="5"/>
      <c r="H323" s="5"/>
      <c r="I323" s="5"/>
    </row>
    <row r="324" spans="7:9" ht="12.75">
      <c r="G324" s="5"/>
      <c r="H324" s="5"/>
      <c r="I324" s="5"/>
    </row>
    <row r="325" spans="7:9" ht="12.75">
      <c r="G325" s="5"/>
      <c r="H325" s="5"/>
      <c r="I325" s="5"/>
    </row>
    <row r="326" spans="7:9" ht="12.75">
      <c r="G326" s="5"/>
      <c r="H326" s="5"/>
      <c r="I326" s="5"/>
    </row>
    <row r="327" spans="7:9" ht="12.75">
      <c r="G327" s="5"/>
      <c r="H327" s="5"/>
      <c r="I327" s="5"/>
    </row>
    <row r="328" spans="7:9" ht="12.75">
      <c r="G328" s="5"/>
      <c r="H328" s="5"/>
      <c r="I328" s="5"/>
    </row>
    <row r="329" spans="7:9" ht="12.75">
      <c r="G329" s="5"/>
      <c r="H329" s="5"/>
      <c r="I329" s="5"/>
    </row>
    <row r="330" spans="7:9" ht="12.75">
      <c r="G330" s="5"/>
      <c r="H330" s="5"/>
      <c r="I330" s="5"/>
    </row>
    <row r="331" spans="7:9" ht="12.75">
      <c r="G331" s="5"/>
      <c r="H331" s="5"/>
      <c r="I331" s="5"/>
    </row>
    <row r="332" spans="7:9" ht="12.75">
      <c r="G332" s="5"/>
      <c r="H332" s="5"/>
      <c r="I332" s="5"/>
    </row>
    <row r="333" spans="7:9" ht="12.75">
      <c r="G333" s="5"/>
      <c r="H333" s="5"/>
      <c r="I333" s="5"/>
    </row>
    <row r="334" spans="7:9" ht="12.75">
      <c r="G334" s="5"/>
      <c r="H334" s="5"/>
      <c r="I334" s="5"/>
    </row>
    <row r="335" spans="7:9" ht="12.75">
      <c r="G335" s="5"/>
      <c r="H335" s="5"/>
      <c r="I335" s="5"/>
    </row>
    <row r="336" spans="7:9" ht="12.75">
      <c r="G336" s="5"/>
      <c r="H336" s="5"/>
      <c r="I336" s="5"/>
    </row>
    <row r="337" spans="7:9" ht="12.75">
      <c r="G337" s="5"/>
      <c r="H337" s="5"/>
      <c r="I337" s="5"/>
    </row>
    <row r="338" spans="7:9" ht="12.75">
      <c r="G338" s="5"/>
      <c r="H338" s="5"/>
      <c r="I338" s="5"/>
    </row>
    <row r="339" spans="7:9" ht="12.75">
      <c r="G339" s="5"/>
      <c r="H339" s="5"/>
      <c r="I339" s="5"/>
    </row>
    <row r="340" spans="7:9" ht="12.75">
      <c r="G340" s="5"/>
      <c r="H340" s="5"/>
      <c r="I340" s="5"/>
    </row>
    <row r="341" spans="7:9" ht="12.75">
      <c r="G341" s="5"/>
      <c r="H341" s="5"/>
      <c r="I341" s="5"/>
    </row>
    <row r="342" spans="7:9" ht="12.75">
      <c r="G342" s="5"/>
      <c r="H342" s="5"/>
      <c r="I342" s="5"/>
    </row>
    <row r="343" spans="7:9" ht="12.75">
      <c r="G343" s="5"/>
      <c r="H343" s="5"/>
      <c r="I343" s="5"/>
    </row>
    <row r="344" spans="7:9" ht="12.75">
      <c r="G344" s="5"/>
      <c r="H344" s="5"/>
      <c r="I344" s="5"/>
    </row>
    <row r="345" spans="7:9" ht="12.75">
      <c r="G345" s="5"/>
      <c r="H345" s="5"/>
      <c r="I345" s="5"/>
    </row>
    <row r="346" spans="7:9" ht="12.75">
      <c r="G346" s="5"/>
      <c r="H346" s="5"/>
      <c r="I346" s="5"/>
    </row>
    <row r="347" spans="7:9" ht="12.75">
      <c r="G347" s="5"/>
      <c r="H347" s="5"/>
      <c r="I347" s="5"/>
    </row>
    <row r="348" spans="7:9" ht="12.75">
      <c r="G348" s="5"/>
      <c r="H348" s="5"/>
      <c r="I348" s="5"/>
    </row>
    <row r="349" spans="7:9" ht="12.75">
      <c r="G349" s="5"/>
      <c r="H349" s="5"/>
      <c r="I349" s="5"/>
    </row>
    <row r="350" spans="7:9" ht="12.75">
      <c r="G350" s="5"/>
      <c r="H350" s="5"/>
      <c r="I350" s="5"/>
    </row>
    <row r="351" spans="7:9" ht="12.75">
      <c r="G351" s="5"/>
      <c r="H351" s="5"/>
      <c r="I351" s="5"/>
    </row>
    <row r="352" spans="7:9" ht="12.75">
      <c r="G352" s="5"/>
      <c r="H352" s="5"/>
      <c r="I352" s="5"/>
    </row>
    <row r="353" spans="7:9" ht="12.75">
      <c r="G353" s="5"/>
      <c r="H353" s="5"/>
      <c r="I353" s="5"/>
    </row>
    <row r="354" spans="7:9" ht="12.75">
      <c r="G354" s="5"/>
      <c r="H354" s="5"/>
      <c r="I354" s="5"/>
    </row>
    <row r="355" spans="7:9" ht="12.75">
      <c r="G355" s="5"/>
      <c r="H355" s="5"/>
      <c r="I355" s="5"/>
    </row>
    <row r="356" spans="7:9" ht="12.75">
      <c r="G356" s="5"/>
      <c r="H356" s="5"/>
      <c r="I356" s="5"/>
    </row>
    <row r="357" spans="7:9" ht="12.75">
      <c r="G357" s="5"/>
      <c r="H357" s="5"/>
      <c r="I357" s="5"/>
    </row>
    <row r="358" spans="7:9" ht="12.75">
      <c r="G358" s="5"/>
      <c r="H358" s="5"/>
      <c r="I358" s="5"/>
    </row>
    <row r="359" spans="7:9" ht="12.75">
      <c r="G359" s="5"/>
      <c r="H359" s="5"/>
      <c r="I359" s="5"/>
    </row>
    <row r="360" spans="7:9" ht="12.75">
      <c r="G360" s="5"/>
      <c r="H360" s="5"/>
      <c r="I360" s="5"/>
    </row>
    <row r="361" spans="7:9" ht="12.75">
      <c r="G361" s="5"/>
      <c r="H361" s="5"/>
      <c r="I361" s="5"/>
    </row>
    <row r="362" spans="7:9" ht="12.75">
      <c r="G362" s="5"/>
      <c r="H362" s="5"/>
      <c r="I362" s="5"/>
    </row>
    <row r="363" spans="7:9" ht="12.75">
      <c r="G363" s="5"/>
      <c r="H363" s="5"/>
      <c r="I363" s="5"/>
    </row>
    <row r="364" spans="7:9" ht="12.75">
      <c r="G364" s="5"/>
      <c r="H364" s="5"/>
      <c r="I364" s="5"/>
    </row>
    <row r="365" spans="7:9" ht="12.75">
      <c r="G365" s="5"/>
      <c r="H365" s="5"/>
      <c r="I365" s="5"/>
    </row>
    <row r="366" spans="7:9" ht="12.75">
      <c r="G366" s="5"/>
      <c r="H366" s="5"/>
      <c r="I366" s="5"/>
    </row>
    <row r="367" spans="7:9" ht="12.75">
      <c r="G367" s="5"/>
      <c r="H367" s="5"/>
      <c r="I367" s="5"/>
    </row>
    <row r="368" spans="7:9" ht="12.75">
      <c r="G368" s="5"/>
      <c r="H368" s="5"/>
      <c r="I368" s="5"/>
    </row>
    <row r="369" spans="7:9" ht="12.75">
      <c r="G369" s="5"/>
      <c r="H369" s="5"/>
      <c r="I369" s="5"/>
    </row>
    <row r="370" spans="7:9" ht="12.75">
      <c r="G370" s="5"/>
      <c r="H370" s="5"/>
      <c r="I370" s="5"/>
    </row>
    <row r="371" spans="7:9" ht="12.75">
      <c r="G371" s="5"/>
      <c r="H371" s="5"/>
      <c r="I371" s="5"/>
    </row>
    <row r="372" spans="7:9" ht="12.75">
      <c r="G372" s="5"/>
      <c r="H372" s="5"/>
      <c r="I372" s="5"/>
    </row>
    <row r="373" spans="7:9" ht="12.75">
      <c r="G373" s="5"/>
      <c r="H373" s="5"/>
      <c r="I373" s="5"/>
    </row>
    <row r="374" spans="7:9" ht="12.75">
      <c r="G374" s="5"/>
      <c r="H374" s="5"/>
      <c r="I374" s="5"/>
    </row>
    <row r="375" spans="7:9" ht="12.75">
      <c r="G375" s="5"/>
      <c r="H375" s="5"/>
      <c r="I375" s="5"/>
    </row>
    <row r="376" spans="7:9" ht="12.75">
      <c r="G376" s="5"/>
      <c r="H376" s="5"/>
      <c r="I376" s="5"/>
    </row>
    <row r="377" spans="7:9" ht="12.75">
      <c r="G377" s="5"/>
      <c r="H377" s="5"/>
      <c r="I377" s="5"/>
    </row>
    <row r="378" spans="7:9" ht="12.75">
      <c r="G378" s="5"/>
      <c r="H378" s="5"/>
      <c r="I378" s="5"/>
    </row>
    <row r="379" spans="7:9" ht="12.75">
      <c r="G379" s="5"/>
      <c r="H379" s="5"/>
      <c r="I379" s="5"/>
    </row>
    <row r="380" spans="7:9" ht="12.75">
      <c r="G380" s="5"/>
      <c r="H380" s="5"/>
      <c r="I380" s="5"/>
    </row>
    <row r="381" spans="7:9" ht="12.75">
      <c r="G381" s="5"/>
      <c r="H381" s="5"/>
      <c r="I381" s="5"/>
    </row>
    <row r="382" spans="7:9" ht="12.75">
      <c r="G382" s="5"/>
      <c r="H382" s="5"/>
      <c r="I382" s="5"/>
    </row>
    <row r="383" spans="7:9" ht="12.75">
      <c r="G383" s="5"/>
      <c r="H383" s="5"/>
      <c r="I383" s="5"/>
    </row>
    <row r="384" spans="7:9" ht="12.75">
      <c r="G384" s="5"/>
      <c r="H384" s="5"/>
      <c r="I384" s="5"/>
    </row>
    <row r="385" spans="7:9" ht="12.75">
      <c r="G385" s="5"/>
      <c r="H385" s="5"/>
      <c r="I385" s="5"/>
    </row>
    <row r="386" spans="7:9" ht="12.75">
      <c r="G386" s="5"/>
      <c r="H386" s="5"/>
      <c r="I386" s="5"/>
    </row>
    <row r="387" spans="7:9" ht="12.75">
      <c r="G387" s="5"/>
      <c r="H387" s="5"/>
      <c r="I387" s="5"/>
    </row>
    <row r="388" spans="7:9" ht="12.75">
      <c r="G388" s="5"/>
      <c r="H388" s="5"/>
      <c r="I388" s="5"/>
    </row>
    <row r="389" spans="7:9" ht="12.75">
      <c r="G389" s="5"/>
      <c r="H389" s="5"/>
      <c r="I389" s="5"/>
    </row>
    <row r="390" spans="7:9" ht="12.75">
      <c r="G390" s="5"/>
      <c r="H390" s="5"/>
      <c r="I390" s="5"/>
    </row>
    <row r="391" spans="7:9" ht="12.75">
      <c r="G391" s="5"/>
      <c r="H391" s="5"/>
      <c r="I391" s="5"/>
    </row>
    <row r="392" spans="7:9" ht="12.75">
      <c r="G392" s="5"/>
      <c r="H392" s="5"/>
      <c r="I392" s="5"/>
    </row>
    <row r="393" spans="7:9" ht="12.75">
      <c r="G393" s="5"/>
      <c r="H393" s="5"/>
      <c r="I393" s="5"/>
    </row>
    <row r="394" spans="7:9" ht="12.75">
      <c r="G394" s="5"/>
      <c r="H394" s="5"/>
      <c r="I394" s="5"/>
    </row>
    <row r="395" spans="7:9" ht="12.75">
      <c r="G395" s="5"/>
      <c r="H395" s="5"/>
      <c r="I395" s="5"/>
    </row>
    <row r="396" spans="7:9" ht="12.75">
      <c r="G396" s="5"/>
      <c r="H396" s="5"/>
      <c r="I396" s="5"/>
    </row>
    <row r="397" spans="7:9" ht="12.75">
      <c r="G397" s="5"/>
      <c r="H397" s="5"/>
      <c r="I397" s="5"/>
    </row>
    <row r="398" spans="7:9" ht="12.75">
      <c r="G398" s="5"/>
      <c r="H398" s="5"/>
      <c r="I398" s="5"/>
    </row>
    <row r="399" spans="7:9" ht="12.75">
      <c r="G399" s="5"/>
      <c r="H399" s="5"/>
      <c r="I399" s="5"/>
    </row>
    <row r="400" spans="7:9" ht="12.75">
      <c r="G400" s="5"/>
      <c r="H400" s="5"/>
      <c r="I400" s="5"/>
    </row>
    <row r="401" spans="7:9" ht="12.75">
      <c r="G401" s="5"/>
      <c r="H401" s="5"/>
      <c r="I401" s="5"/>
    </row>
    <row r="402" spans="7:9" ht="12.75">
      <c r="G402" s="5"/>
      <c r="H402" s="5"/>
      <c r="I402" s="5"/>
    </row>
    <row r="403" spans="7:9" ht="12.75">
      <c r="G403" s="5"/>
      <c r="H403" s="5"/>
      <c r="I403" s="5"/>
    </row>
    <row r="404" spans="7:9" ht="12.75">
      <c r="G404" s="5"/>
      <c r="H404" s="5"/>
      <c r="I404" s="5"/>
    </row>
    <row r="405" spans="7:9" ht="12.75">
      <c r="G405" s="5"/>
      <c r="H405" s="5"/>
      <c r="I405" s="5"/>
    </row>
    <row r="406" spans="7:9" ht="12.75">
      <c r="G406" s="5"/>
      <c r="H406" s="5"/>
      <c r="I406" s="5"/>
    </row>
    <row r="407" spans="7:9" ht="12.75">
      <c r="G407" s="5"/>
      <c r="H407" s="5"/>
      <c r="I407" s="5"/>
    </row>
    <row r="408" spans="7:9" ht="12.75">
      <c r="G408" s="5"/>
      <c r="H408" s="5"/>
      <c r="I408" s="5"/>
    </row>
    <row r="409" spans="7:9" ht="12.75">
      <c r="G409" s="5"/>
      <c r="H409" s="5"/>
      <c r="I409" s="5"/>
    </row>
    <row r="410" spans="7:9" ht="12.75">
      <c r="G410" s="5"/>
      <c r="H410" s="5"/>
      <c r="I410" s="5"/>
    </row>
    <row r="411" spans="7:9" ht="12.75">
      <c r="G411" s="5"/>
      <c r="H411" s="5"/>
      <c r="I411" s="5"/>
    </row>
    <row r="412" spans="7:9" ht="12.75">
      <c r="G412" s="5"/>
      <c r="H412" s="5"/>
      <c r="I412" s="5"/>
    </row>
    <row r="413" spans="7:9" ht="12.75">
      <c r="G413" s="5"/>
      <c r="H413" s="5"/>
      <c r="I413" s="5"/>
    </row>
    <row r="414" spans="7:9" ht="12.75">
      <c r="G414" s="5"/>
      <c r="H414" s="5"/>
      <c r="I414" s="5"/>
    </row>
    <row r="415" spans="7:9" ht="12.75">
      <c r="G415" s="5"/>
      <c r="H415" s="5"/>
      <c r="I415" s="5"/>
    </row>
    <row r="416" spans="7:9" ht="12.75">
      <c r="G416" s="5"/>
      <c r="H416" s="5"/>
      <c r="I416" s="5"/>
    </row>
    <row r="417" spans="7:9" ht="12.75">
      <c r="G417" s="5"/>
      <c r="H417" s="5"/>
      <c r="I417" s="5"/>
    </row>
    <row r="418" spans="7:9" ht="12.75">
      <c r="G418" s="5"/>
      <c r="H418" s="5"/>
      <c r="I418" s="5"/>
    </row>
    <row r="419" spans="7:9" ht="12.75">
      <c r="G419" s="5"/>
      <c r="H419" s="5"/>
      <c r="I419" s="5"/>
    </row>
    <row r="420" spans="7:9" ht="12.75">
      <c r="G420" s="5"/>
      <c r="H420" s="5"/>
      <c r="I420" s="5"/>
    </row>
    <row r="421" spans="7:9" ht="12.75">
      <c r="G421" s="5"/>
      <c r="H421" s="5"/>
      <c r="I421" s="5"/>
    </row>
    <row r="422" spans="7:9" ht="12.75">
      <c r="G422" s="5"/>
      <c r="H422" s="5"/>
      <c r="I422" s="5"/>
    </row>
    <row r="423" spans="7:9" ht="12.75">
      <c r="G423" s="5"/>
      <c r="H423" s="5"/>
      <c r="I423" s="5"/>
    </row>
    <row r="424" spans="7:9" ht="12.75">
      <c r="G424" s="5"/>
      <c r="H424" s="5"/>
      <c r="I424" s="5"/>
    </row>
    <row r="425" spans="7:9" ht="12.75">
      <c r="G425" s="5"/>
      <c r="H425" s="5"/>
      <c r="I425" s="5"/>
    </row>
    <row r="426" spans="7:9" ht="12.75">
      <c r="G426" s="5"/>
      <c r="H426" s="5"/>
      <c r="I426" s="5"/>
    </row>
    <row r="427" spans="7:9" ht="12.75">
      <c r="G427" s="5"/>
      <c r="H427" s="5"/>
      <c r="I427" s="5"/>
    </row>
    <row r="428" spans="7:9" ht="12.75">
      <c r="G428" s="5"/>
      <c r="H428" s="5"/>
      <c r="I428" s="5"/>
    </row>
    <row r="429" spans="7:9" ht="12.75">
      <c r="G429" s="5"/>
      <c r="H429" s="5"/>
      <c r="I429" s="5"/>
    </row>
    <row r="430" spans="7:9" ht="12.75">
      <c r="G430" s="5"/>
      <c r="H430" s="5"/>
      <c r="I430" s="5"/>
    </row>
    <row r="431" spans="7:9" ht="12.75">
      <c r="G431" s="5"/>
      <c r="H431" s="5"/>
      <c r="I431" s="5"/>
    </row>
    <row r="432" spans="7:9" ht="12.75">
      <c r="G432" s="5"/>
      <c r="H432" s="5"/>
      <c r="I432" s="5"/>
    </row>
    <row r="433" spans="7:9" ht="12.75">
      <c r="G433" s="5"/>
      <c r="H433" s="5"/>
      <c r="I433" s="5"/>
    </row>
    <row r="434" spans="7:9" ht="12.75">
      <c r="G434" s="5"/>
      <c r="H434" s="5"/>
      <c r="I434" s="5"/>
    </row>
    <row r="435" spans="7:9" ht="12.75">
      <c r="G435" s="5"/>
      <c r="H435" s="5"/>
      <c r="I435" s="5"/>
    </row>
    <row r="436" spans="7:9" ht="12.75">
      <c r="G436" s="5"/>
      <c r="H436" s="5"/>
      <c r="I436" s="5"/>
    </row>
    <row r="437" spans="7:9" ht="12.75">
      <c r="G437" s="5"/>
      <c r="H437" s="5"/>
      <c r="I437" s="5"/>
    </row>
    <row r="438" spans="7:9" ht="12.75">
      <c r="G438" s="5"/>
      <c r="H438" s="5"/>
      <c r="I438" s="5"/>
    </row>
    <row r="439" spans="7:9" ht="12.75">
      <c r="G439" s="5"/>
      <c r="H439" s="5"/>
      <c r="I439" s="5"/>
    </row>
    <row r="440" spans="7:9" ht="12.75">
      <c r="G440" s="5"/>
      <c r="H440" s="5"/>
      <c r="I440" s="5"/>
    </row>
    <row r="441" spans="7:9" ht="12.75">
      <c r="G441" s="5"/>
      <c r="H441" s="5"/>
      <c r="I441" s="5"/>
    </row>
    <row r="442" spans="7:9" ht="12.75">
      <c r="G442" s="5"/>
      <c r="H442" s="5"/>
      <c r="I442" s="5"/>
    </row>
    <row r="443" spans="7:9" ht="12.75">
      <c r="G443" s="5"/>
      <c r="H443" s="5"/>
      <c r="I443" s="5"/>
    </row>
    <row r="444" spans="7:9" ht="12.75">
      <c r="G444" s="5"/>
      <c r="H444" s="5"/>
      <c r="I444" s="5"/>
    </row>
    <row r="445" spans="7:9" ht="12.75">
      <c r="G445" s="5"/>
      <c r="H445" s="5"/>
      <c r="I445" s="5"/>
    </row>
    <row r="446" spans="7:9" ht="12.75">
      <c r="G446" s="5"/>
      <c r="H446" s="5"/>
      <c r="I446" s="5"/>
    </row>
    <row r="447" spans="7:9" ht="12.75">
      <c r="G447" s="5"/>
      <c r="H447" s="5"/>
      <c r="I447" s="5"/>
    </row>
    <row r="448" spans="7:9" ht="12.75">
      <c r="G448" s="5"/>
      <c r="H448" s="5"/>
      <c r="I448" s="5"/>
    </row>
    <row r="449" spans="7:9" ht="12.75">
      <c r="G449" s="5"/>
      <c r="H449" s="5"/>
      <c r="I449" s="5"/>
    </row>
    <row r="450" spans="7:9" ht="12.75">
      <c r="G450" s="5"/>
      <c r="H450" s="5"/>
      <c r="I450" s="5"/>
    </row>
    <row r="451" spans="7:9" ht="12.75">
      <c r="G451" s="5"/>
      <c r="H451" s="5"/>
      <c r="I451" s="5"/>
    </row>
    <row r="452" spans="7:9" ht="12.75">
      <c r="G452" s="5"/>
      <c r="H452" s="5"/>
      <c r="I452" s="5"/>
    </row>
    <row r="453" spans="7:9" ht="12.75">
      <c r="G453" s="5"/>
      <c r="H453" s="5"/>
      <c r="I453" s="5"/>
    </row>
    <row r="454" spans="7:9" ht="12.75">
      <c r="G454" s="5"/>
      <c r="H454" s="5"/>
      <c r="I454" s="5"/>
    </row>
    <row r="455" spans="7:9" ht="12.75">
      <c r="G455" s="5"/>
      <c r="H455" s="5"/>
      <c r="I455" s="5"/>
    </row>
    <row r="456" spans="7:9" ht="12.75">
      <c r="G456" s="5"/>
      <c r="H456" s="5"/>
      <c r="I456" s="5"/>
    </row>
    <row r="457" spans="7:9" ht="12.75">
      <c r="G457" s="5"/>
      <c r="H457" s="5"/>
      <c r="I457" s="5"/>
    </row>
    <row r="458" spans="7:9" ht="12.75">
      <c r="G458" s="5"/>
      <c r="H458" s="5"/>
      <c r="I458" s="5"/>
    </row>
    <row r="459" spans="7:9" ht="12.75">
      <c r="G459" s="5"/>
      <c r="H459" s="5"/>
      <c r="I459" s="5"/>
    </row>
    <row r="460" spans="7:9" ht="12.75">
      <c r="G460" s="5"/>
      <c r="H460" s="5"/>
      <c r="I460" s="5"/>
    </row>
    <row r="461" spans="7:9" ht="12.75">
      <c r="G461" s="5"/>
      <c r="H461" s="5"/>
      <c r="I461" s="5"/>
    </row>
    <row r="462" spans="7:9" ht="12.75">
      <c r="G462" s="5"/>
      <c r="H462" s="5"/>
      <c r="I462" s="5"/>
    </row>
    <row r="463" spans="7:9" ht="12.75">
      <c r="G463" s="5"/>
      <c r="H463" s="5"/>
      <c r="I463" s="5"/>
    </row>
    <row r="464" spans="7:9" ht="12.75">
      <c r="G464" s="5"/>
      <c r="H464" s="5"/>
      <c r="I464" s="5"/>
    </row>
    <row r="465" spans="7:9" ht="12.75">
      <c r="G465" s="5"/>
      <c r="H465" s="5"/>
      <c r="I465" s="5"/>
    </row>
    <row r="466" spans="7:9" ht="12.75">
      <c r="G466" s="5"/>
      <c r="H466" s="5"/>
      <c r="I466" s="5"/>
    </row>
    <row r="467" spans="7:9" ht="12.75">
      <c r="G467" s="5"/>
      <c r="H467" s="5"/>
      <c r="I467" s="5"/>
    </row>
    <row r="468" spans="7:9" ht="12.75">
      <c r="G468" s="5"/>
      <c r="H468" s="5"/>
      <c r="I468" s="5"/>
    </row>
    <row r="469" spans="7:9" ht="12.75">
      <c r="G469" s="5"/>
      <c r="H469" s="5"/>
      <c r="I469" s="5"/>
    </row>
    <row r="470" spans="7:9" ht="12.75">
      <c r="G470" s="5"/>
      <c r="H470" s="5"/>
      <c r="I470" s="5"/>
    </row>
    <row r="471" spans="7:9" ht="12.75">
      <c r="G471" s="5"/>
      <c r="H471" s="5"/>
      <c r="I471" s="5"/>
    </row>
    <row r="472" spans="7:9" ht="12.75">
      <c r="G472" s="5"/>
      <c r="H472" s="5"/>
      <c r="I472" s="5"/>
    </row>
    <row r="473" spans="7:9" ht="12.75">
      <c r="G473" s="5"/>
      <c r="H473" s="5"/>
      <c r="I473" s="5"/>
    </row>
    <row r="474" spans="7:9" ht="12.75">
      <c r="G474" s="5"/>
      <c r="H474" s="5"/>
      <c r="I474" s="5"/>
    </row>
    <row r="475" spans="7:9" ht="12.75">
      <c r="G475" s="5"/>
      <c r="H475" s="5"/>
      <c r="I475" s="5"/>
    </row>
    <row r="476" spans="7:9" ht="12.75">
      <c r="G476" s="5"/>
      <c r="H476" s="5"/>
      <c r="I476" s="5"/>
    </row>
    <row r="477" spans="7:9" ht="12.75">
      <c r="G477" s="5"/>
      <c r="H477" s="5"/>
      <c r="I477" s="5"/>
    </row>
    <row r="478" spans="7:9" ht="12.75">
      <c r="G478" s="5"/>
      <c r="H478" s="5"/>
      <c r="I478" s="5"/>
    </row>
    <row r="479" spans="7:9" ht="12.75">
      <c r="G479" s="5"/>
      <c r="H479" s="5"/>
      <c r="I479" s="5"/>
    </row>
    <row r="480" spans="7:9" ht="12.75">
      <c r="G480" s="5"/>
      <c r="H480" s="5"/>
      <c r="I480" s="5"/>
    </row>
    <row r="481" spans="7:9" ht="12.75">
      <c r="G481" s="5"/>
      <c r="H481" s="5"/>
      <c r="I481" s="5"/>
    </row>
    <row r="482" spans="7:9" ht="12.75">
      <c r="G482" s="5"/>
      <c r="H482" s="5"/>
      <c r="I482" s="5"/>
    </row>
    <row r="483" spans="7:9" ht="12.75">
      <c r="G483" s="5"/>
      <c r="H483" s="5"/>
      <c r="I483" s="5"/>
    </row>
    <row r="484" spans="7:9" ht="12.75">
      <c r="G484" s="5"/>
      <c r="H484" s="5"/>
      <c r="I484" s="5"/>
    </row>
    <row r="485" spans="7:9" ht="12.75">
      <c r="G485" s="5"/>
      <c r="H485" s="5"/>
      <c r="I485" s="5"/>
    </row>
    <row r="486" spans="7:9" ht="12.75">
      <c r="G486" s="5"/>
      <c r="H486" s="5"/>
      <c r="I486" s="5"/>
    </row>
    <row r="487" spans="7:9" ht="12.75">
      <c r="G487" s="5"/>
      <c r="H487" s="5"/>
      <c r="I487" s="5"/>
    </row>
    <row r="488" spans="7:9" ht="12.75">
      <c r="G488" s="5"/>
      <c r="H488" s="5"/>
      <c r="I488" s="5"/>
    </row>
    <row r="489" spans="7:9" ht="12.75">
      <c r="G489" s="5"/>
      <c r="H489" s="5"/>
      <c r="I489" s="5"/>
    </row>
    <row r="490" spans="7:9" ht="12.75">
      <c r="G490" s="5"/>
      <c r="H490" s="5"/>
      <c r="I490" s="5"/>
    </row>
    <row r="491" spans="7:9" ht="12.75">
      <c r="G491" s="5"/>
      <c r="H491" s="5"/>
      <c r="I491" s="5"/>
    </row>
    <row r="492" spans="7:9" ht="12.75">
      <c r="G492" s="5"/>
      <c r="H492" s="5"/>
      <c r="I492" s="5"/>
    </row>
    <row r="493" spans="7:9" ht="12.75">
      <c r="G493" s="5"/>
      <c r="H493" s="5"/>
      <c r="I493" s="5"/>
    </row>
    <row r="494" spans="7:9" ht="12.75">
      <c r="G494" s="5"/>
      <c r="H494" s="5"/>
      <c r="I494" s="5"/>
    </row>
    <row r="495" spans="7:9" ht="12.75">
      <c r="G495" s="5"/>
      <c r="H495" s="5"/>
      <c r="I495" s="5"/>
    </row>
    <row r="496" spans="7:9" ht="12.75">
      <c r="G496" s="5"/>
      <c r="H496" s="5"/>
      <c r="I496" s="5"/>
    </row>
    <row r="497" spans="7:9" ht="12.75">
      <c r="G497" s="5"/>
      <c r="H497" s="5"/>
      <c r="I497" s="5"/>
    </row>
    <row r="498" spans="7:9" ht="12.75">
      <c r="G498" s="5"/>
      <c r="H498" s="5"/>
      <c r="I498" s="5"/>
    </row>
    <row r="499" spans="7:9" ht="12.75">
      <c r="G499" s="5"/>
      <c r="H499" s="5"/>
      <c r="I499" s="5"/>
    </row>
    <row r="500" spans="7:9" ht="12.75">
      <c r="G500" s="5"/>
      <c r="H500" s="5"/>
      <c r="I500" s="5"/>
    </row>
    <row r="501" spans="7:9" ht="12.75">
      <c r="G501" s="5"/>
      <c r="H501" s="5"/>
      <c r="I501" s="5"/>
    </row>
    <row r="502" spans="7:9" ht="12.75">
      <c r="G502" s="5"/>
      <c r="H502" s="5"/>
      <c r="I502" s="5"/>
    </row>
    <row r="503" spans="7:9" ht="12.75">
      <c r="G503" s="5"/>
      <c r="H503" s="5"/>
      <c r="I503" s="5"/>
    </row>
    <row r="504" spans="7:9" ht="12.75">
      <c r="G504" s="5"/>
      <c r="H504" s="5"/>
      <c r="I504" s="5"/>
    </row>
    <row r="505" spans="7:9" ht="12.75">
      <c r="G505" s="5"/>
      <c r="H505" s="5"/>
      <c r="I505" s="5"/>
    </row>
    <row r="506" spans="7:9" ht="12.75">
      <c r="G506" s="5"/>
      <c r="H506" s="5"/>
      <c r="I506" s="5"/>
    </row>
    <row r="507" spans="7:9" ht="12.75">
      <c r="G507" s="5"/>
      <c r="H507" s="5"/>
      <c r="I507" s="5"/>
    </row>
    <row r="508" spans="7:9" ht="12.75">
      <c r="G508" s="5"/>
      <c r="H508" s="5"/>
      <c r="I508" s="5"/>
    </row>
    <row r="509" spans="7:9" ht="12.75">
      <c r="G509" s="5"/>
      <c r="H509" s="5"/>
      <c r="I509" s="5"/>
    </row>
    <row r="510" spans="7:9" ht="12.75">
      <c r="G510" s="5"/>
      <c r="H510" s="5"/>
      <c r="I510" s="5"/>
    </row>
    <row r="511" spans="7:9" ht="12.75">
      <c r="G511" s="5"/>
      <c r="H511" s="5"/>
      <c r="I511" s="5"/>
    </row>
    <row r="512" spans="7:9" ht="12.75">
      <c r="G512" s="5"/>
      <c r="H512" s="5"/>
      <c r="I512" s="5"/>
    </row>
    <row r="513" spans="7:9" ht="12.75">
      <c r="G513" s="5"/>
      <c r="H513" s="5"/>
      <c r="I513" s="5"/>
    </row>
    <row r="514" spans="7:9" ht="12.75">
      <c r="G514" s="5"/>
      <c r="H514" s="5"/>
      <c r="I514" s="5"/>
    </row>
    <row r="515" spans="7:9" ht="12.75">
      <c r="G515" s="5"/>
      <c r="H515" s="5"/>
      <c r="I515" s="5"/>
    </row>
    <row r="516" spans="7:9" ht="12.75">
      <c r="G516" s="5"/>
      <c r="H516" s="5"/>
      <c r="I516" s="5"/>
    </row>
    <row r="517" spans="7:9" ht="12.75">
      <c r="G517" s="5"/>
      <c r="H517" s="5"/>
      <c r="I517" s="5"/>
    </row>
    <row r="518" spans="7:9" ht="12.75">
      <c r="G518" s="5"/>
      <c r="H518" s="5"/>
      <c r="I518" s="5"/>
    </row>
    <row r="519" spans="7:9" ht="12.75">
      <c r="G519" s="5"/>
      <c r="H519" s="5"/>
      <c r="I519" s="5"/>
    </row>
    <row r="520" spans="7:9" ht="12.75">
      <c r="G520" s="5"/>
      <c r="H520" s="5"/>
      <c r="I520" s="5"/>
    </row>
    <row r="521" spans="7:9" ht="12.75">
      <c r="G521" s="5"/>
      <c r="H521" s="5"/>
      <c r="I521" s="5"/>
    </row>
    <row r="522" spans="7:9" ht="12.75">
      <c r="G522" s="5"/>
      <c r="H522" s="5"/>
      <c r="I522" s="5"/>
    </row>
    <row r="523" spans="7:9" ht="12.75">
      <c r="G523" s="5"/>
      <c r="H523" s="5"/>
      <c r="I523" s="5"/>
    </row>
    <row r="524" spans="7:9" ht="12.75">
      <c r="G524" s="5"/>
      <c r="H524" s="5"/>
      <c r="I524" s="5"/>
    </row>
    <row r="525" spans="7:9" ht="12.75">
      <c r="G525" s="5"/>
      <c r="H525" s="5"/>
      <c r="I525" s="5"/>
    </row>
    <row r="526" spans="7:9" ht="12.75">
      <c r="G526" s="5"/>
      <c r="H526" s="5"/>
      <c r="I526" s="5"/>
    </row>
    <row r="527" spans="7:9" ht="12.75">
      <c r="G527" s="5"/>
      <c r="H527" s="5"/>
      <c r="I527" s="5"/>
    </row>
    <row r="528" spans="7:9" ht="12.75">
      <c r="G528" s="5"/>
      <c r="H528" s="5"/>
      <c r="I528" s="5"/>
    </row>
    <row r="529" spans="7:9" ht="12.75">
      <c r="G529" s="5"/>
      <c r="H529" s="5"/>
      <c r="I529" s="5"/>
    </row>
    <row r="530" spans="7:9" ht="12.75">
      <c r="G530" s="5"/>
      <c r="H530" s="5"/>
      <c r="I530" s="5"/>
    </row>
    <row r="531" spans="7:9" ht="12.75">
      <c r="G531" s="5"/>
      <c r="H531" s="5"/>
      <c r="I531" s="5"/>
    </row>
    <row r="532" spans="7:9" ht="12.75">
      <c r="G532" s="5"/>
      <c r="H532" s="5"/>
      <c r="I532" s="5"/>
    </row>
    <row r="533" spans="7:9" ht="12.75">
      <c r="G533" s="5"/>
      <c r="H533" s="5"/>
      <c r="I533" s="5"/>
    </row>
    <row r="534" spans="7:9" ht="12.75">
      <c r="G534" s="5"/>
      <c r="H534" s="5"/>
      <c r="I534" s="5"/>
    </row>
    <row r="535" spans="7:9" ht="12.75">
      <c r="G535" s="5"/>
      <c r="H535" s="5"/>
      <c r="I535" s="5"/>
    </row>
    <row r="536" spans="7:9" ht="12.75">
      <c r="G536" s="5"/>
      <c r="H536" s="5"/>
      <c r="I536" s="5"/>
    </row>
    <row r="537" spans="7:9" ht="12.75">
      <c r="G537" s="5"/>
      <c r="H537" s="5"/>
      <c r="I537" s="5"/>
    </row>
    <row r="538" spans="7:9" ht="12.75">
      <c r="G538" s="5"/>
      <c r="H538" s="5"/>
      <c r="I538" s="5"/>
    </row>
    <row r="539" spans="7:9" ht="12.75">
      <c r="G539" s="5"/>
      <c r="H539" s="5"/>
      <c r="I539" s="5"/>
    </row>
    <row r="540" spans="7:9" ht="12.75">
      <c r="G540" s="5"/>
      <c r="H540" s="5"/>
      <c r="I540" s="5"/>
    </row>
    <row r="541" spans="7:9" ht="12.75">
      <c r="G541" s="5"/>
      <c r="H541" s="5"/>
      <c r="I541" s="5"/>
    </row>
    <row r="542" spans="7:9" ht="12.75">
      <c r="G542" s="5"/>
      <c r="H542" s="5"/>
      <c r="I542" s="5"/>
    </row>
    <row r="543" spans="7:9" ht="12.75">
      <c r="G543" s="5"/>
      <c r="H543" s="5"/>
      <c r="I543" s="5"/>
    </row>
    <row r="544" spans="7:9" ht="12.75">
      <c r="G544" s="5"/>
      <c r="H544" s="5"/>
      <c r="I544" s="5"/>
    </row>
    <row r="545" spans="7:9" ht="12.75">
      <c r="G545" s="5"/>
      <c r="H545" s="5"/>
      <c r="I545" s="5"/>
    </row>
    <row r="546" spans="7:9" ht="12.75">
      <c r="G546" s="5"/>
      <c r="H546" s="5"/>
      <c r="I546" s="5"/>
    </row>
    <row r="547" spans="7:9" ht="12.75">
      <c r="G547" s="5"/>
      <c r="H547" s="5"/>
      <c r="I547" s="5"/>
    </row>
    <row r="548" spans="7:9" ht="12.75">
      <c r="G548" s="5"/>
      <c r="H548" s="5"/>
      <c r="I548" s="5"/>
    </row>
    <row r="549" spans="7:9" ht="12.75">
      <c r="G549" s="5"/>
      <c r="H549" s="5"/>
      <c r="I549" s="5"/>
    </row>
    <row r="550" spans="7:9" ht="12.75">
      <c r="G550" s="5"/>
      <c r="H550" s="5"/>
      <c r="I550" s="5"/>
    </row>
    <row r="551" spans="7:9" ht="12.75">
      <c r="G551" s="5"/>
      <c r="H551" s="5"/>
      <c r="I551" s="5"/>
    </row>
    <row r="552" spans="7:9" ht="12.75">
      <c r="G552" s="5"/>
      <c r="H552" s="5"/>
      <c r="I552" s="5"/>
    </row>
    <row r="553" spans="7:9" ht="12.75">
      <c r="G553" s="5"/>
      <c r="H553" s="5"/>
      <c r="I553" s="5"/>
    </row>
    <row r="554" spans="7:9" ht="12.75">
      <c r="G554" s="5"/>
      <c r="H554" s="5"/>
      <c r="I554" s="5"/>
    </row>
    <row r="555" spans="7:9" ht="12.75">
      <c r="G555" s="5"/>
      <c r="H555" s="5"/>
      <c r="I555" s="5"/>
    </row>
    <row r="556" spans="7:9" ht="12.75">
      <c r="G556" s="5"/>
      <c r="H556" s="5"/>
      <c r="I556" s="5"/>
    </row>
    <row r="557" spans="7:9" ht="12.75">
      <c r="G557" s="5"/>
      <c r="H557" s="5"/>
      <c r="I557" s="5"/>
    </row>
    <row r="558" spans="7:9" ht="12.75">
      <c r="G558" s="5"/>
      <c r="H558" s="5"/>
      <c r="I558" s="5"/>
    </row>
    <row r="559" spans="7:9" ht="12.75">
      <c r="G559" s="5"/>
      <c r="H559" s="5"/>
      <c r="I559" s="5"/>
    </row>
    <row r="560" spans="7:9" ht="12.75">
      <c r="G560" s="5"/>
      <c r="H560" s="5"/>
      <c r="I560" s="5"/>
    </row>
    <row r="561" spans="7:9" ht="12.75">
      <c r="G561" s="5"/>
      <c r="H561" s="5"/>
      <c r="I561" s="5"/>
    </row>
    <row r="562" spans="7:9" ht="12.75">
      <c r="G562" s="5"/>
      <c r="H562" s="5"/>
      <c r="I562" s="5"/>
    </row>
    <row r="563" spans="7:9" ht="12.75">
      <c r="G563" s="5"/>
      <c r="H563" s="5"/>
      <c r="I563" s="5"/>
    </row>
    <row r="564" spans="7:9" ht="12.75">
      <c r="G564" s="5"/>
      <c r="H564" s="5"/>
      <c r="I564" s="5"/>
    </row>
    <row r="565" spans="7:9" ht="12.75">
      <c r="G565" s="5"/>
      <c r="H565" s="5"/>
      <c r="I565" s="5"/>
    </row>
    <row r="566" spans="7:9" ht="12.75">
      <c r="G566" s="5"/>
      <c r="H566" s="5"/>
      <c r="I566" s="5"/>
    </row>
    <row r="567" spans="7:9" ht="12.75">
      <c r="G567" s="5"/>
      <c r="H567" s="5"/>
      <c r="I567" s="5"/>
    </row>
    <row r="568" spans="7:9" ht="12.75">
      <c r="G568" s="5"/>
      <c r="H568" s="5"/>
      <c r="I568" s="5"/>
    </row>
    <row r="569" spans="7:9" ht="12.75">
      <c r="G569" s="5"/>
      <c r="H569" s="5"/>
      <c r="I569" s="5"/>
    </row>
    <row r="570" spans="7:9" ht="12.75">
      <c r="G570" s="5"/>
      <c r="H570" s="5"/>
      <c r="I570" s="5"/>
    </row>
    <row r="571" spans="7:9" ht="12.75">
      <c r="G571" s="5"/>
      <c r="H571" s="5"/>
      <c r="I571" s="5"/>
    </row>
    <row r="572" spans="7:9" ht="12.75">
      <c r="G572" s="5"/>
      <c r="H572" s="5"/>
      <c r="I572" s="5"/>
    </row>
    <row r="573" spans="7:9" ht="12.75">
      <c r="G573" s="5"/>
      <c r="H573" s="5"/>
      <c r="I573" s="5"/>
    </row>
    <row r="574" spans="7:9" ht="12.75">
      <c r="G574" s="5"/>
      <c r="H574" s="5"/>
      <c r="I574" s="5"/>
    </row>
    <row r="575" spans="7:9" ht="12.75">
      <c r="G575" s="5"/>
      <c r="H575" s="5"/>
      <c r="I575" s="5"/>
    </row>
    <row r="576" spans="7:9" ht="12.75">
      <c r="G576" s="5"/>
      <c r="H576" s="5"/>
      <c r="I576" s="5"/>
    </row>
    <row r="577" spans="7:9" ht="12.75">
      <c r="G577" s="5"/>
      <c r="H577" s="5"/>
      <c r="I577" s="5"/>
    </row>
    <row r="578" spans="7:9" ht="12.75">
      <c r="G578" s="5"/>
      <c r="H578" s="5"/>
      <c r="I578" s="5"/>
    </row>
    <row r="579" spans="7:9" ht="12.75">
      <c r="G579" s="5"/>
      <c r="H579" s="5"/>
      <c r="I579" s="5"/>
    </row>
    <row r="580" spans="7:9" ht="12.75">
      <c r="G580" s="5"/>
      <c r="H580" s="5"/>
      <c r="I580" s="5"/>
    </row>
    <row r="581" spans="7:9" ht="12.75">
      <c r="G581" s="5"/>
      <c r="H581" s="5"/>
      <c r="I581" s="5"/>
    </row>
    <row r="582" spans="7:9" ht="12.75">
      <c r="G582" s="5"/>
      <c r="H582" s="5"/>
      <c r="I582" s="5"/>
    </row>
    <row r="583" spans="7:9" ht="12.75">
      <c r="G583" s="5"/>
      <c r="H583" s="5"/>
      <c r="I583" s="5"/>
    </row>
    <row r="584" spans="7:9" ht="12.75">
      <c r="G584" s="5"/>
      <c r="H584" s="5"/>
      <c r="I584" s="5"/>
    </row>
    <row r="585" spans="7:9" ht="12.75">
      <c r="G585" s="5"/>
      <c r="H585" s="5"/>
      <c r="I585" s="5"/>
    </row>
    <row r="586" spans="7:9" ht="12.75">
      <c r="G586" s="5"/>
      <c r="H586" s="5"/>
      <c r="I586" s="5"/>
    </row>
    <row r="587" spans="7:9" ht="12.75">
      <c r="G587" s="5"/>
      <c r="H587" s="5"/>
      <c r="I587" s="5"/>
    </row>
    <row r="588" spans="7:9" ht="12.75">
      <c r="G588" s="5"/>
      <c r="H588" s="5"/>
      <c r="I588" s="5"/>
    </row>
    <row r="589" spans="7:9" ht="12.75">
      <c r="G589" s="5"/>
      <c r="H589" s="5"/>
      <c r="I589" s="5"/>
    </row>
    <row r="590" spans="7:9" ht="12.75">
      <c r="G590" s="5"/>
      <c r="H590" s="5"/>
      <c r="I590" s="5"/>
    </row>
    <row r="591" spans="7:9" ht="12.75">
      <c r="G591" s="5"/>
      <c r="H591" s="5"/>
      <c r="I591" s="5"/>
    </row>
    <row r="592" spans="7:9" ht="12.75">
      <c r="G592" s="5"/>
      <c r="H592" s="5"/>
      <c r="I592" s="5"/>
    </row>
    <row r="593" spans="7:9" ht="12.75">
      <c r="G593" s="5"/>
      <c r="H593" s="5"/>
      <c r="I593" s="5"/>
    </row>
    <row r="594" spans="7:9" ht="12.75">
      <c r="G594" s="5"/>
      <c r="H594" s="5"/>
      <c r="I594" s="5"/>
    </row>
    <row r="595" spans="7:9" ht="12.75">
      <c r="G595" s="5"/>
      <c r="H595" s="5"/>
      <c r="I595" s="5"/>
    </row>
    <row r="596" spans="7:9" ht="12.75">
      <c r="G596" s="5"/>
      <c r="H596" s="5"/>
      <c r="I596" s="5"/>
    </row>
    <row r="597" spans="7:9" ht="12.75">
      <c r="G597" s="5"/>
      <c r="H597" s="5"/>
      <c r="I597" s="5"/>
    </row>
    <row r="598" spans="7:9" ht="12.75">
      <c r="G598" s="5"/>
      <c r="H598" s="5"/>
      <c r="I598" s="5"/>
    </row>
    <row r="599" spans="7:9" ht="12.75">
      <c r="G599" s="5"/>
      <c r="H599" s="5"/>
      <c r="I599" s="5"/>
    </row>
    <row r="600" spans="7:9" ht="12.75">
      <c r="G600" s="5"/>
      <c r="H600" s="5"/>
      <c r="I600" s="5"/>
    </row>
    <row r="601" spans="7:9" ht="12.75">
      <c r="G601" s="5"/>
      <c r="H601" s="5"/>
      <c r="I601" s="5"/>
    </row>
    <row r="602" spans="7:9" ht="12.75">
      <c r="G602" s="5"/>
      <c r="H602" s="5"/>
      <c r="I602" s="5"/>
    </row>
    <row r="603" spans="7:9" ht="12.75">
      <c r="G603" s="5"/>
      <c r="H603" s="5"/>
      <c r="I603" s="5"/>
    </row>
    <row r="604" spans="7:9" ht="12.75">
      <c r="G604" s="5"/>
      <c r="H604" s="5"/>
      <c r="I604" s="5"/>
    </row>
    <row r="605" spans="7:9" ht="12.75">
      <c r="G605" s="5"/>
      <c r="H605" s="5"/>
      <c r="I605" s="5"/>
    </row>
    <row r="606" spans="7:9" ht="12.75">
      <c r="G606" s="5"/>
      <c r="H606" s="5"/>
      <c r="I606" s="5"/>
    </row>
    <row r="607" spans="7:9" ht="12.75">
      <c r="G607" s="5"/>
      <c r="H607" s="5"/>
      <c r="I607" s="5"/>
    </row>
    <row r="608" spans="7:9" ht="12.75">
      <c r="G608" s="5"/>
      <c r="H608" s="5"/>
      <c r="I608" s="5"/>
    </row>
    <row r="609" spans="7:9" ht="12.75">
      <c r="G609" s="5"/>
      <c r="H609" s="5"/>
      <c r="I609" s="5"/>
    </row>
    <row r="610" spans="7:9" ht="12.75">
      <c r="G610" s="5"/>
      <c r="H610" s="5"/>
      <c r="I610" s="5"/>
    </row>
    <row r="611" spans="7:9" ht="12.75">
      <c r="G611" s="5"/>
      <c r="H611" s="5"/>
      <c r="I611" s="5"/>
    </row>
    <row r="612" spans="7:9" ht="12.75">
      <c r="G612" s="5"/>
      <c r="H612" s="5"/>
      <c r="I612" s="5"/>
    </row>
    <row r="613" spans="7:9" ht="12.75">
      <c r="G613" s="5"/>
      <c r="H613" s="5"/>
      <c r="I613" s="5"/>
    </row>
    <row r="614" spans="7:9" ht="12.75">
      <c r="G614" s="5"/>
      <c r="H614" s="5"/>
      <c r="I614" s="5"/>
    </row>
    <row r="615" spans="7:9" ht="12.75">
      <c r="G615" s="5"/>
      <c r="H615" s="5"/>
      <c r="I615" s="5"/>
    </row>
    <row r="616" spans="7:9" ht="12.75">
      <c r="G616" s="5"/>
      <c r="H616" s="5"/>
      <c r="I616" s="5"/>
    </row>
    <row r="617" spans="7:9" ht="12.75">
      <c r="G617" s="5"/>
      <c r="H617" s="5"/>
      <c r="I617" s="5"/>
    </row>
    <row r="618" spans="7:9" ht="12.75">
      <c r="G618" s="5"/>
      <c r="H618" s="5"/>
      <c r="I618" s="5"/>
    </row>
    <row r="619" spans="7:9" ht="12.75">
      <c r="G619" s="5"/>
      <c r="H619" s="5"/>
      <c r="I619" s="5"/>
    </row>
    <row r="620" spans="7:9" ht="12.75">
      <c r="G620" s="5"/>
      <c r="H620" s="5"/>
      <c r="I620" s="5"/>
    </row>
    <row r="621" spans="7:9" ht="12.75">
      <c r="G621" s="5"/>
      <c r="H621" s="5"/>
      <c r="I621" s="5"/>
    </row>
    <row r="622" spans="7:9" ht="12.75">
      <c r="G622" s="5"/>
      <c r="H622" s="5"/>
      <c r="I622" s="5"/>
    </row>
    <row r="623" spans="7:9" ht="12.75">
      <c r="G623" s="5"/>
      <c r="H623" s="5"/>
      <c r="I623" s="5"/>
    </row>
    <row r="624" spans="7:9" ht="12.75">
      <c r="G624" s="5"/>
      <c r="H624" s="5"/>
      <c r="I624" s="5"/>
    </row>
    <row r="625" spans="7:9" ht="12.75">
      <c r="G625" s="5"/>
      <c r="H625" s="5"/>
      <c r="I625" s="5"/>
    </row>
    <row r="626" spans="7:9" ht="12.75">
      <c r="G626" s="5"/>
      <c r="H626" s="5"/>
      <c r="I626" s="5"/>
    </row>
    <row r="627" spans="7:9" ht="12.75">
      <c r="G627" s="5"/>
      <c r="H627" s="5"/>
      <c r="I627" s="5"/>
    </row>
    <row r="628" spans="7:9" ht="12.75">
      <c r="G628" s="5"/>
      <c r="H628" s="5"/>
      <c r="I628" s="5"/>
    </row>
    <row r="629" spans="7:9" ht="12.75">
      <c r="G629" s="5"/>
      <c r="H629" s="5"/>
      <c r="I629" s="5"/>
    </row>
    <row r="630" spans="7:9" ht="12.75">
      <c r="G630" s="5"/>
      <c r="H630" s="5"/>
      <c r="I630" s="5"/>
    </row>
    <row r="631" spans="7:9" ht="12.75">
      <c r="G631" s="5"/>
      <c r="H631" s="5"/>
      <c r="I631" s="5"/>
    </row>
    <row r="632" spans="7:9" ht="12.75">
      <c r="G632" s="5"/>
      <c r="H632" s="5"/>
      <c r="I632" s="5"/>
    </row>
    <row r="633" spans="7:9" ht="12.75">
      <c r="G633" s="5"/>
      <c r="H633" s="5"/>
      <c r="I633" s="5"/>
    </row>
    <row r="634" spans="7:9" ht="12.75">
      <c r="G634" s="5"/>
      <c r="H634" s="5"/>
      <c r="I634" s="5"/>
    </row>
    <row r="635" spans="7:9" ht="12.75">
      <c r="G635" s="5"/>
      <c r="H635" s="5"/>
      <c r="I635" s="5"/>
    </row>
    <row r="636" spans="7:9" ht="12.75">
      <c r="G636" s="5"/>
      <c r="H636" s="5"/>
      <c r="I636" s="5"/>
    </row>
    <row r="637" spans="7:9" ht="12.75">
      <c r="G637" s="5"/>
      <c r="H637" s="5"/>
      <c r="I637" s="5"/>
    </row>
    <row r="638" spans="7:9" ht="12.75">
      <c r="G638" s="5"/>
      <c r="H638" s="5"/>
      <c r="I638" s="5"/>
    </row>
    <row r="639" spans="7:9" ht="12.75">
      <c r="G639" s="5"/>
      <c r="H639" s="5"/>
      <c r="I639" s="5"/>
    </row>
    <row r="640" spans="7:9" ht="12.75">
      <c r="G640" s="5"/>
      <c r="H640" s="5"/>
      <c r="I640" s="5"/>
    </row>
    <row r="641" spans="7:9" ht="12.75">
      <c r="G641" s="5"/>
      <c r="H641" s="5"/>
      <c r="I641" s="5"/>
    </row>
    <row r="642" spans="7:9" ht="12.75">
      <c r="G642" s="5"/>
      <c r="H642" s="5"/>
      <c r="I642" s="5"/>
    </row>
    <row r="643" spans="7:9" ht="12.75">
      <c r="G643" s="5"/>
      <c r="H643" s="5"/>
      <c r="I643" s="5"/>
    </row>
    <row r="644" spans="7:9" ht="12.75">
      <c r="G644" s="5"/>
      <c r="H644" s="5"/>
      <c r="I644" s="5"/>
    </row>
    <row r="645" spans="7:9" ht="12.75">
      <c r="G645" s="5"/>
      <c r="H645" s="5"/>
      <c r="I645" s="5"/>
    </row>
    <row r="646" spans="7:9" ht="12.75">
      <c r="G646" s="5"/>
      <c r="H646" s="5"/>
      <c r="I646" s="5"/>
    </row>
    <row r="647" spans="7:9" ht="12.75">
      <c r="G647" s="5"/>
      <c r="H647" s="5"/>
      <c r="I647" s="5"/>
    </row>
    <row r="648" spans="7:9" ht="12.75">
      <c r="G648" s="5"/>
      <c r="H648" s="5"/>
      <c r="I648" s="5"/>
    </row>
    <row r="649" spans="7:9" ht="12.75">
      <c r="G649" s="5"/>
      <c r="H649" s="5"/>
      <c r="I649" s="5"/>
    </row>
    <row r="650" spans="7:9" ht="12.75">
      <c r="G650" s="5"/>
      <c r="H650" s="5"/>
      <c r="I650" s="5"/>
    </row>
    <row r="651" spans="7:9" ht="12.75">
      <c r="G651" s="5"/>
      <c r="H651" s="5"/>
      <c r="I651" s="5"/>
    </row>
    <row r="652" spans="7:9" ht="12.75">
      <c r="G652" s="5"/>
      <c r="H652" s="5"/>
      <c r="I652" s="5"/>
    </row>
    <row r="653" spans="7:9" ht="12.75">
      <c r="G653" s="5"/>
      <c r="H653" s="5"/>
      <c r="I653" s="5"/>
    </row>
    <row r="654" spans="7:9" ht="12.75">
      <c r="G654" s="5"/>
      <c r="H654" s="5"/>
      <c r="I654" s="5"/>
    </row>
    <row r="655" spans="7:9" ht="12.75">
      <c r="G655" s="5"/>
      <c r="H655" s="5"/>
      <c r="I655" s="5"/>
    </row>
    <row r="656" spans="7:9" ht="12.75">
      <c r="G656" s="5"/>
      <c r="H656" s="5"/>
      <c r="I656" s="5"/>
    </row>
    <row r="657" spans="7:9" ht="12.75">
      <c r="G657" s="5"/>
      <c r="H657" s="5"/>
      <c r="I657" s="5"/>
    </row>
    <row r="658" spans="7:9" ht="12.75">
      <c r="G658" s="5"/>
      <c r="H658" s="5"/>
      <c r="I658" s="5"/>
    </row>
    <row r="659" spans="7:9" ht="12.75">
      <c r="G659" s="5"/>
      <c r="H659" s="5"/>
      <c r="I659" s="5"/>
    </row>
    <row r="660" spans="7:9" ht="12.75">
      <c r="G660" s="5"/>
      <c r="H660" s="5"/>
      <c r="I660" s="5"/>
    </row>
    <row r="661" spans="7:9" ht="12.75">
      <c r="G661" s="5"/>
      <c r="H661" s="5"/>
      <c r="I661" s="5"/>
    </row>
    <row r="662" spans="7:9" ht="12.75">
      <c r="G662" s="5"/>
      <c r="H662" s="5"/>
      <c r="I662" s="5"/>
    </row>
    <row r="663" spans="7:9" ht="12.75">
      <c r="G663" s="5"/>
      <c r="H663" s="5"/>
      <c r="I663" s="5"/>
    </row>
    <row r="664" spans="7:9" ht="12.75">
      <c r="G664" s="5"/>
      <c r="H664" s="5"/>
      <c r="I664" s="5"/>
    </row>
    <row r="665" spans="7:9" ht="12.75">
      <c r="G665" s="5"/>
      <c r="H665" s="5"/>
      <c r="I665" s="5"/>
    </row>
    <row r="666" spans="7:9" ht="12.75">
      <c r="G666" s="5"/>
      <c r="H666" s="5"/>
      <c r="I666" s="5"/>
    </row>
    <row r="667" spans="7:9" ht="12.75">
      <c r="G667" s="5"/>
      <c r="H667" s="5"/>
      <c r="I667" s="5"/>
    </row>
    <row r="668" spans="7:9" ht="12.75">
      <c r="G668" s="5"/>
      <c r="H668" s="5"/>
      <c r="I668" s="5"/>
    </row>
    <row r="669" spans="7:9" ht="12.75">
      <c r="G669" s="5"/>
      <c r="H669" s="5"/>
      <c r="I669" s="5"/>
    </row>
    <row r="670" spans="7:9" ht="12.75">
      <c r="G670" s="5"/>
      <c r="H670" s="5"/>
      <c r="I670" s="5"/>
    </row>
    <row r="671" spans="7:9" ht="12.75">
      <c r="G671" s="5"/>
      <c r="H671" s="5"/>
      <c r="I671" s="5"/>
    </row>
    <row r="672" spans="7:9" ht="12.75">
      <c r="G672" s="5"/>
      <c r="H672" s="5"/>
      <c r="I672" s="5"/>
    </row>
    <row r="673" spans="7:9" ht="12.75">
      <c r="G673" s="5"/>
      <c r="H673" s="5"/>
      <c r="I673" s="5"/>
    </row>
    <row r="674" spans="7:9" ht="12.75">
      <c r="G674" s="5"/>
      <c r="H674" s="5"/>
      <c r="I674" s="5"/>
    </row>
    <row r="675" spans="7:9" ht="12.75">
      <c r="G675" s="5"/>
      <c r="H675" s="5"/>
      <c r="I675" s="5"/>
    </row>
    <row r="676" spans="7:9" ht="12.75">
      <c r="G676" s="5"/>
      <c r="H676" s="5"/>
      <c r="I676" s="5"/>
    </row>
    <row r="677" spans="7:9" ht="12.75">
      <c r="G677" s="5"/>
      <c r="H677" s="5"/>
      <c r="I677" s="5"/>
    </row>
    <row r="678" spans="7:9" ht="12.75">
      <c r="G678" s="5"/>
      <c r="H678" s="5"/>
      <c r="I678" s="5"/>
    </row>
    <row r="679" spans="7:9" ht="12.75">
      <c r="G679" s="5"/>
      <c r="H679" s="5"/>
      <c r="I679" s="5"/>
    </row>
    <row r="680" spans="7:9" ht="12.75">
      <c r="G680" s="5"/>
      <c r="H680" s="5"/>
      <c r="I680" s="5"/>
    </row>
    <row r="681" spans="7:9" ht="12.75">
      <c r="G681" s="5"/>
      <c r="H681" s="5"/>
      <c r="I681" s="5"/>
    </row>
    <row r="682" spans="7:9" ht="12.75">
      <c r="G682" s="5"/>
      <c r="H682" s="5"/>
      <c r="I682" s="5"/>
    </row>
    <row r="683" spans="7:9" ht="12.75">
      <c r="G683" s="5"/>
      <c r="H683" s="5"/>
      <c r="I683" s="5"/>
    </row>
    <row r="684" spans="7:9" ht="12.75">
      <c r="G684" s="5"/>
      <c r="H684" s="5"/>
      <c r="I684" s="5"/>
    </row>
    <row r="685" spans="7:9" ht="12.75">
      <c r="G685" s="5"/>
      <c r="H685" s="5"/>
      <c r="I685" s="5"/>
    </row>
    <row r="686" spans="7:9" ht="12.75">
      <c r="G686" s="5"/>
      <c r="H686" s="5"/>
      <c r="I686" s="5"/>
    </row>
    <row r="687" spans="7:9" ht="12.75">
      <c r="G687" s="5"/>
      <c r="H687" s="5"/>
      <c r="I687" s="5"/>
    </row>
    <row r="688" spans="7:9" ht="12.75">
      <c r="G688" s="5"/>
      <c r="H688" s="5"/>
      <c r="I688" s="5"/>
    </row>
    <row r="689" spans="7:9" ht="12.75">
      <c r="G689" s="5"/>
      <c r="H689" s="5"/>
      <c r="I689" s="5"/>
    </row>
    <row r="690" spans="7:9" ht="12.75">
      <c r="G690" s="5"/>
      <c r="H690" s="5"/>
      <c r="I690" s="5"/>
    </row>
    <row r="691" spans="7:9" ht="12.75">
      <c r="G691" s="5"/>
      <c r="H691" s="5"/>
      <c r="I691" s="5"/>
    </row>
    <row r="692" spans="7:9" ht="12.75">
      <c r="G692" s="5"/>
      <c r="H692" s="5"/>
      <c r="I692" s="5"/>
    </row>
    <row r="693" spans="7:9" ht="12.75">
      <c r="G693" s="5"/>
      <c r="H693" s="5"/>
      <c r="I693" s="5"/>
    </row>
    <row r="694" spans="7:9" ht="12.75">
      <c r="G694" s="5"/>
      <c r="H694" s="5"/>
      <c r="I694" s="5"/>
    </row>
    <row r="695" spans="7:9" ht="12.75">
      <c r="G695" s="5"/>
      <c r="H695" s="5"/>
      <c r="I695" s="5"/>
    </row>
    <row r="696" spans="7:9" ht="12.75">
      <c r="G696" s="5"/>
      <c r="H696" s="5"/>
      <c r="I696" s="5"/>
    </row>
    <row r="697" spans="7:9" ht="12.75">
      <c r="G697" s="5"/>
      <c r="H697" s="5"/>
      <c r="I697" s="5"/>
    </row>
    <row r="698" spans="7:9" ht="12.75">
      <c r="G698" s="5"/>
      <c r="H698" s="5"/>
      <c r="I698" s="5"/>
    </row>
    <row r="699" spans="7:9" ht="12.75">
      <c r="G699" s="5"/>
      <c r="H699" s="5"/>
      <c r="I699" s="5"/>
    </row>
    <row r="700" spans="7:9" ht="12.75">
      <c r="G700" s="5"/>
      <c r="H700" s="5"/>
      <c r="I700" s="5"/>
    </row>
    <row r="701" spans="7:9" ht="12.75">
      <c r="G701" s="5"/>
      <c r="H701" s="5"/>
      <c r="I701" s="5"/>
    </row>
    <row r="702" spans="7:9" ht="12.75">
      <c r="G702" s="5"/>
      <c r="H702" s="5"/>
      <c r="I702" s="5"/>
    </row>
    <row r="703" spans="7:9" ht="12.75">
      <c r="G703" s="5"/>
      <c r="H703" s="5"/>
      <c r="I703" s="5"/>
    </row>
    <row r="704" spans="7:9" ht="12.75">
      <c r="G704" s="5"/>
      <c r="H704" s="5"/>
      <c r="I704" s="5"/>
    </row>
    <row r="705" spans="7:9" ht="12.75">
      <c r="G705" s="5"/>
      <c r="H705" s="5"/>
      <c r="I705" s="5"/>
    </row>
    <row r="706" spans="7:9" ht="12.75">
      <c r="G706" s="5"/>
      <c r="H706" s="5"/>
      <c r="I706" s="5"/>
    </row>
    <row r="707" spans="7:9" ht="12.75">
      <c r="G707" s="5"/>
      <c r="H707" s="5"/>
      <c r="I707" s="5"/>
    </row>
    <row r="708" spans="7:9" ht="12.75">
      <c r="G708" s="5"/>
      <c r="H708" s="5"/>
      <c r="I708" s="5"/>
    </row>
    <row r="709" spans="7:9" ht="12.75">
      <c r="G709" s="5"/>
      <c r="H709" s="5"/>
      <c r="I709" s="5"/>
    </row>
    <row r="710" spans="7:9" ht="12.75">
      <c r="G710" s="5"/>
      <c r="H710" s="5"/>
      <c r="I710" s="5"/>
    </row>
    <row r="711" spans="7:9" ht="12.75">
      <c r="G711" s="5"/>
      <c r="H711" s="5"/>
      <c r="I711" s="5"/>
    </row>
    <row r="712" spans="7:9" ht="12.75">
      <c r="G712" s="5"/>
      <c r="H712" s="5"/>
      <c r="I712" s="5"/>
    </row>
    <row r="713" spans="7:9" ht="12.75">
      <c r="G713" s="5"/>
      <c r="H713" s="5"/>
      <c r="I713" s="5"/>
    </row>
    <row r="714" spans="7:9" ht="12.75">
      <c r="G714" s="5"/>
      <c r="H714" s="5"/>
      <c r="I714" s="5"/>
    </row>
    <row r="715" spans="7:9" ht="12.75">
      <c r="G715" s="5"/>
      <c r="H715" s="5"/>
      <c r="I715" s="5"/>
    </row>
    <row r="716" spans="7:9" ht="12.75">
      <c r="G716" s="5"/>
      <c r="H716" s="5"/>
      <c r="I716" s="5"/>
    </row>
    <row r="717" spans="7:9" ht="12.75">
      <c r="G717" s="5"/>
      <c r="H717" s="5"/>
      <c r="I717" s="5"/>
    </row>
    <row r="718" spans="7:9" ht="12.75">
      <c r="G718" s="5"/>
      <c r="H718" s="5"/>
      <c r="I718" s="5"/>
    </row>
    <row r="719" spans="7:9" ht="12.75">
      <c r="G719" s="5"/>
      <c r="H719" s="5"/>
      <c r="I719" s="5"/>
    </row>
    <row r="720" spans="7:9" ht="12.75">
      <c r="G720" s="5"/>
      <c r="H720" s="5"/>
      <c r="I720" s="5"/>
    </row>
    <row r="721" spans="7:9" ht="12.75">
      <c r="G721" s="5"/>
      <c r="H721" s="5"/>
      <c r="I721" s="5"/>
    </row>
    <row r="722" spans="7:9" ht="12.75">
      <c r="G722" s="5"/>
      <c r="H722" s="5"/>
      <c r="I722" s="5"/>
    </row>
    <row r="723" spans="7:9" ht="12.75">
      <c r="G723" s="5"/>
      <c r="H723" s="5"/>
      <c r="I723" s="5"/>
    </row>
    <row r="724" spans="7:9" ht="12.75">
      <c r="G724" s="5"/>
      <c r="H724" s="5"/>
      <c r="I724" s="5"/>
    </row>
    <row r="725" spans="7:9" ht="12.75">
      <c r="G725" s="5"/>
      <c r="H725" s="5"/>
      <c r="I725" s="5"/>
    </row>
    <row r="726" spans="7:9" ht="12.75">
      <c r="G726" s="5"/>
      <c r="H726" s="5"/>
      <c r="I726" s="5"/>
    </row>
    <row r="727" spans="7:9" ht="12.75">
      <c r="G727" s="5"/>
      <c r="H727" s="5"/>
      <c r="I727" s="5"/>
    </row>
    <row r="728" spans="7:9" ht="12.75">
      <c r="G728" s="5"/>
      <c r="H728" s="5"/>
      <c r="I728" s="5"/>
    </row>
    <row r="729" spans="7:9" ht="12.75">
      <c r="G729" s="5"/>
      <c r="H729" s="5"/>
      <c r="I729" s="5"/>
    </row>
    <row r="730" spans="7:9" ht="12.75">
      <c r="G730" s="5"/>
      <c r="H730" s="5"/>
      <c r="I730" s="5"/>
    </row>
    <row r="731" spans="7:9" ht="12.75">
      <c r="G731" s="5"/>
      <c r="H731" s="5"/>
      <c r="I731" s="5"/>
    </row>
    <row r="732" spans="7:9" ht="12.75">
      <c r="G732" s="5"/>
      <c r="H732" s="5"/>
      <c r="I732" s="5"/>
    </row>
    <row r="733" spans="7:9" ht="12.75">
      <c r="G733" s="5"/>
      <c r="H733" s="5"/>
      <c r="I733" s="5"/>
    </row>
    <row r="734" spans="7:9" ht="12.75">
      <c r="G734" s="5"/>
      <c r="H734" s="5"/>
      <c r="I734" s="5"/>
    </row>
    <row r="735" spans="7:9" ht="12.75">
      <c r="G735" s="5"/>
      <c r="H735" s="5"/>
      <c r="I735" s="5"/>
    </row>
    <row r="736" spans="7:9" ht="12.75">
      <c r="G736" s="5"/>
      <c r="H736" s="5"/>
      <c r="I736" s="5"/>
    </row>
    <row r="737" spans="7:9" ht="12.75">
      <c r="G737" s="5"/>
      <c r="H737" s="5"/>
      <c r="I737" s="5"/>
    </row>
    <row r="738" spans="7:9" ht="12.75">
      <c r="G738" s="5"/>
      <c r="H738" s="5"/>
      <c r="I738" s="5"/>
    </row>
    <row r="739" spans="7:9" ht="12.75">
      <c r="G739" s="5"/>
      <c r="H739" s="5"/>
      <c r="I739" s="5"/>
    </row>
    <row r="740" spans="7:9" ht="12.75">
      <c r="G740" s="5"/>
      <c r="H740" s="5"/>
      <c r="I740" s="5"/>
    </row>
    <row r="741" spans="7:9" ht="12.75">
      <c r="G741" s="5"/>
      <c r="H741" s="5"/>
      <c r="I741" s="5"/>
    </row>
    <row r="742" spans="7:9" ht="12.75">
      <c r="G742" s="5"/>
      <c r="H742" s="5"/>
      <c r="I742" s="5"/>
    </row>
    <row r="743" spans="7:9" ht="12.75">
      <c r="G743" s="5"/>
      <c r="H743" s="5"/>
      <c r="I743" s="5"/>
    </row>
    <row r="744" spans="7:9" ht="12.75">
      <c r="G744" s="5"/>
      <c r="H744" s="5"/>
      <c r="I744" s="5"/>
    </row>
    <row r="745" spans="7:9" ht="12.75">
      <c r="G745" s="5"/>
      <c r="H745" s="5"/>
      <c r="I745" s="5"/>
    </row>
    <row r="746" spans="7:9" ht="12.75">
      <c r="G746" s="5"/>
      <c r="H746" s="5"/>
      <c r="I746" s="5"/>
    </row>
    <row r="747" spans="7:9" ht="12.75">
      <c r="G747" s="5"/>
      <c r="H747" s="5"/>
      <c r="I747" s="5"/>
    </row>
    <row r="748" spans="7:9" ht="12.75">
      <c r="G748" s="5"/>
      <c r="H748" s="5"/>
      <c r="I748" s="5"/>
    </row>
    <row r="749" spans="7:9" ht="12.75">
      <c r="G749" s="5"/>
      <c r="H749" s="5"/>
      <c r="I749" s="5"/>
    </row>
    <row r="750" spans="7:9" ht="12.75">
      <c r="G750" s="5"/>
      <c r="H750" s="5"/>
      <c r="I750" s="5"/>
    </row>
    <row r="751" spans="7:9" ht="12.75">
      <c r="G751" s="5"/>
      <c r="H751" s="5"/>
      <c r="I751" s="5"/>
    </row>
    <row r="752" spans="7:9" ht="12.75">
      <c r="G752" s="5"/>
      <c r="H752" s="5"/>
      <c r="I752" s="5"/>
    </row>
    <row r="753" spans="7:9" ht="12.75">
      <c r="G753" s="5"/>
      <c r="H753" s="5"/>
      <c r="I753" s="5"/>
    </row>
    <row r="754" spans="7:9" ht="12.75">
      <c r="G754" s="5"/>
      <c r="H754" s="5"/>
      <c r="I754" s="5"/>
    </row>
    <row r="755" spans="7:9" ht="12.75">
      <c r="G755" s="5"/>
      <c r="H755" s="5"/>
      <c r="I755" s="5"/>
    </row>
    <row r="756" spans="7:9" ht="12.75">
      <c r="G756" s="5"/>
      <c r="H756" s="5"/>
      <c r="I756" s="5"/>
    </row>
    <row r="757" spans="7:9" ht="12.75">
      <c r="G757" s="5"/>
      <c r="H757" s="5"/>
      <c r="I757" s="5"/>
    </row>
    <row r="758" spans="7:9" ht="12.75">
      <c r="G758" s="5"/>
      <c r="H758" s="5"/>
      <c r="I758" s="5"/>
    </row>
    <row r="759" spans="7:9" ht="12.75">
      <c r="G759" s="5"/>
      <c r="H759" s="5"/>
      <c r="I759" s="5"/>
    </row>
    <row r="760" spans="7:9" ht="12.75">
      <c r="G760" s="5"/>
      <c r="H760" s="5"/>
      <c r="I760" s="5"/>
    </row>
    <row r="761" spans="7:9" ht="12.75">
      <c r="G761" s="5"/>
      <c r="H761" s="5"/>
      <c r="I761" s="5"/>
    </row>
    <row r="762" spans="7:9" ht="12.75">
      <c r="G762" s="5"/>
      <c r="H762" s="5"/>
      <c r="I762" s="5"/>
    </row>
    <row r="763" spans="7:9" ht="12.75">
      <c r="G763" s="5"/>
      <c r="H763" s="5"/>
      <c r="I763" s="5"/>
    </row>
    <row r="764" spans="7:9" ht="12.75">
      <c r="G764" s="5"/>
      <c r="H764" s="5"/>
      <c r="I764" s="5"/>
    </row>
    <row r="765" spans="7:9" ht="12.75">
      <c r="G765" s="5"/>
      <c r="H765" s="5"/>
      <c r="I765" s="5"/>
    </row>
    <row r="766" spans="7:9" ht="12.75">
      <c r="G766" s="5"/>
      <c r="H766" s="5"/>
      <c r="I766" s="5"/>
    </row>
    <row r="767" spans="7:9" ht="12.75">
      <c r="G767" s="5"/>
      <c r="H767" s="5"/>
      <c r="I767" s="5"/>
    </row>
    <row r="768" spans="7:9" ht="12.75">
      <c r="G768" s="5"/>
      <c r="H768" s="5"/>
      <c r="I768" s="5"/>
    </row>
    <row r="769" spans="7:9" ht="12.75">
      <c r="G769" s="5"/>
      <c r="H769" s="5"/>
      <c r="I769" s="5"/>
    </row>
    <row r="770" spans="7:9" ht="12.75">
      <c r="G770" s="5"/>
      <c r="H770" s="5"/>
      <c r="I770" s="5"/>
    </row>
    <row r="771" spans="7:9" ht="12.75">
      <c r="G771" s="5"/>
      <c r="H771" s="5"/>
      <c r="I771" s="5"/>
    </row>
    <row r="772" spans="7:9" ht="12.75">
      <c r="G772" s="5"/>
      <c r="H772" s="5"/>
      <c r="I772" s="5"/>
    </row>
    <row r="773" spans="7:9" ht="12.75">
      <c r="G773" s="5"/>
      <c r="H773" s="5"/>
      <c r="I773" s="5"/>
    </row>
    <row r="774" spans="7:9" ht="12.75">
      <c r="G774" s="5"/>
      <c r="H774" s="5"/>
      <c r="I774" s="5"/>
    </row>
    <row r="775" spans="7:9" ht="12.75">
      <c r="G775" s="5"/>
      <c r="H775" s="5"/>
      <c r="I775" s="5"/>
    </row>
    <row r="776" spans="7:9" ht="12.75">
      <c r="G776" s="5"/>
      <c r="H776" s="5"/>
      <c r="I776" s="5"/>
    </row>
    <row r="777" spans="7:9" ht="12.75">
      <c r="G777" s="5"/>
      <c r="H777" s="5"/>
      <c r="I777" s="5"/>
    </row>
    <row r="778" spans="7:9" ht="12.75">
      <c r="G778" s="5"/>
      <c r="H778" s="5"/>
      <c r="I778" s="5"/>
    </row>
    <row r="779" spans="7:9" ht="12.75">
      <c r="G779" s="5"/>
      <c r="H779" s="5"/>
      <c r="I779" s="5"/>
    </row>
    <row r="780" spans="7:9" ht="12.75">
      <c r="G780" s="5"/>
      <c r="H780" s="5"/>
      <c r="I780" s="5"/>
    </row>
    <row r="781" spans="7:9" ht="12.75">
      <c r="G781" s="5"/>
      <c r="H781" s="5"/>
      <c r="I781" s="5"/>
    </row>
    <row r="782" spans="7:9" ht="12.75">
      <c r="G782" s="5"/>
      <c r="H782" s="5"/>
      <c r="I782" s="5"/>
    </row>
    <row r="783" spans="7:9" ht="12.75">
      <c r="G783" s="5"/>
      <c r="H783" s="5"/>
      <c r="I783" s="5"/>
    </row>
    <row r="784" spans="7:9" ht="12.75">
      <c r="G784" s="5"/>
      <c r="H784" s="5"/>
      <c r="I784" s="5"/>
    </row>
    <row r="785" spans="7:9" ht="12.75">
      <c r="G785" s="5"/>
      <c r="H785" s="5"/>
      <c r="I785" s="5"/>
    </row>
    <row r="786" spans="7:9" ht="12.75">
      <c r="G786" s="5"/>
      <c r="H786" s="5"/>
      <c r="I786" s="5"/>
    </row>
    <row r="787" spans="7:9" ht="12.75">
      <c r="G787" s="5"/>
      <c r="H787" s="5"/>
      <c r="I787" s="5"/>
    </row>
    <row r="788" spans="7:9" ht="12.75">
      <c r="G788" s="5"/>
      <c r="H788" s="5"/>
      <c r="I788" s="5"/>
    </row>
    <row r="789" spans="7:9" ht="12.75">
      <c r="G789" s="5"/>
      <c r="H789" s="5"/>
      <c r="I789" s="5"/>
    </row>
    <row r="790" spans="7:9" ht="12.75">
      <c r="G790" s="5"/>
      <c r="H790" s="5"/>
      <c r="I790" s="5"/>
    </row>
    <row r="791" spans="7:9" ht="12.75">
      <c r="G791" s="5"/>
      <c r="H791" s="5"/>
      <c r="I791" s="5"/>
    </row>
    <row r="792" spans="7:9" ht="12.75">
      <c r="G792" s="5"/>
      <c r="H792" s="5"/>
      <c r="I792" s="5"/>
    </row>
    <row r="793" spans="7:9" ht="12.75">
      <c r="G793" s="5"/>
      <c r="H793" s="5"/>
      <c r="I793" s="5"/>
    </row>
    <row r="794" spans="7:9" ht="12.75">
      <c r="G794" s="5"/>
      <c r="H794" s="5"/>
      <c r="I794" s="5"/>
    </row>
    <row r="795" spans="7:9" ht="12.75">
      <c r="G795" s="5"/>
      <c r="H795" s="5"/>
      <c r="I795" s="5"/>
    </row>
    <row r="796" spans="7:9" ht="12.75">
      <c r="G796" s="5"/>
      <c r="H796" s="5"/>
      <c r="I796" s="5"/>
    </row>
    <row r="797" spans="7:9" ht="12.75">
      <c r="G797" s="5"/>
      <c r="H797" s="5"/>
      <c r="I797" s="5"/>
    </row>
    <row r="798" spans="7:9" ht="12.75">
      <c r="G798" s="5"/>
      <c r="H798" s="5"/>
      <c r="I798" s="5"/>
    </row>
    <row r="799" spans="7:9" ht="12.75">
      <c r="G799" s="5"/>
      <c r="H799" s="5"/>
      <c r="I799" s="5"/>
    </row>
    <row r="800" spans="7:9" ht="12.75">
      <c r="G800" s="5"/>
      <c r="H800" s="5"/>
      <c r="I800" s="5"/>
    </row>
    <row r="801" spans="7:9" ht="12.75">
      <c r="G801" s="5"/>
      <c r="H801" s="5"/>
      <c r="I801" s="5"/>
    </row>
    <row r="802" spans="7:9" ht="12.75">
      <c r="G802" s="5"/>
      <c r="H802" s="5"/>
      <c r="I802" s="5"/>
    </row>
    <row r="803" spans="7:9" ht="12.75">
      <c r="G803" s="5"/>
      <c r="H803" s="5"/>
      <c r="I803" s="5"/>
    </row>
    <row r="804" spans="7:9" ht="12.75">
      <c r="G804" s="5"/>
      <c r="H804" s="5"/>
      <c r="I804" s="5"/>
    </row>
    <row r="805" spans="7:9" ht="12.75">
      <c r="G805" s="5"/>
      <c r="H805" s="5"/>
      <c r="I805" s="5"/>
    </row>
    <row r="806" spans="7:9" ht="12.75">
      <c r="G806" s="5"/>
      <c r="H806" s="5"/>
      <c r="I806" s="5"/>
    </row>
    <row r="807" spans="7:9" ht="12.75">
      <c r="G807" s="5"/>
      <c r="H807" s="5"/>
      <c r="I807" s="5"/>
    </row>
    <row r="808" spans="7:9" ht="12.75">
      <c r="G808" s="5"/>
      <c r="H808" s="5"/>
      <c r="I808" s="5"/>
    </row>
    <row r="809" spans="7:9" ht="12.75">
      <c r="G809" s="5"/>
      <c r="H809" s="5"/>
      <c r="I809" s="5"/>
    </row>
    <row r="810" spans="7:9" ht="12.75">
      <c r="G810" s="5"/>
      <c r="H810" s="5"/>
      <c r="I810" s="5"/>
    </row>
    <row r="811" spans="7:9" ht="12.75">
      <c r="G811" s="5"/>
      <c r="H811" s="5"/>
      <c r="I811" s="5"/>
    </row>
    <row r="812" spans="7:9" ht="12.75">
      <c r="G812" s="5"/>
      <c r="H812" s="5"/>
      <c r="I812" s="5"/>
    </row>
    <row r="813" spans="7:9" ht="12.75">
      <c r="G813" s="5"/>
      <c r="H813" s="5"/>
      <c r="I813" s="5"/>
    </row>
    <row r="814" spans="7:9" ht="12.75">
      <c r="G814" s="5"/>
      <c r="H814" s="5"/>
      <c r="I814" s="5"/>
    </row>
    <row r="815" spans="7:9" ht="12.75">
      <c r="G815" s="5"/>
      <c r="H815" s="5"/>
      <c r="I815" s="5"/>
    </row>
    <row r="816" spans="7:9" ht="12.75">
      <c r="G816" s="5"/>
      <c r="H816" s="5"/>
      <c r="I816" s="5"/>
    </row>
  </sheetData>
  <mergeCells count="9">
    <mergeCell ref="A1:M1"/>
    <mergeCell ref="A74:J74"/>
    <mergeCell ref="A75:J75"/>
    <mergeCell ref="A76:J76"/>
    <mergeCell ref="A2:M2"/>
    <mergeCell ref="A3:M3"/>
    <mergeCell ref="A5:M5"/>
    <mergeCell ref="G12:I12"/>
    <mergeCell ref="K12:M12"/>
  </mergeCells>
  <printOptions horizontalCentered="1"/>
  <pageMargins left="0.4" right="0.15" top="0.5" bottom="0.5" header="0.25" footer="0.25"/>
  <pageSetup horizontalDpi="600" verticalDpi="600" orientation="portrait" paperSize="9" scale="78" r:id="rId1"/>
  <rowBreaks count="1" manualBreakCount="1"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4"/>
  <sheetViews>
    <sheetView zoomScale="75" zoomScaleNormal="75" workbookViewId="0" topLeftCell="E166">
      <selection activeCell="L185" sqref="L185"/>
    </sheetView>
  </sheetViews>
  <sheetFormatPr defaultColWidth="9.140625" defaultRowHeight="12.75"/>
  <cols>
    <col min="1" max="1" width="4.8515625" style="110" customWidth="1"/>
    <col min="2" max="2" width="3.421875" style="110" customWidth="1"/>
    <col min="3" max="3" width="1.57421875" style="110" customWidth="1"/>
    <col min="4" max="4" width="3.57421875" style="110" customWidth="1"/>
    <col min="5" max="5" width="19.7109375" style="110" customWidth="1"/>
    <col min="6" max="6" width="14.57421875" style="110" customWidth="1"/>
    <col min="7" max="7" width="2.00390625" style="110" customWidth="1"/>
    <col min="8" max="8" width="15.7109375" style="110" customWidth="1"/>
    <col min="9" max="9" width="2.00390625" style="110" customWidth="1"/>
    <col min="10" max="10" width="15.7109375" style="111" customWidth="1"/>
    <col min="11" max="11" width="2.00390625" style="110" customWidth="1"/>
    <col min="12" max="12" width="15.7109375" style="110" customWidth="1"/>
    <col min="13" max="13" width="2.00390625" style="110" customWidth="1"/>
    <col min="14" max="14" width="15.8515625" style="110" customWidth="1"/>
    <col min="15" max="15" width="7.28125" style="110" customWidth="1"/>
    <col min="16" max="16384" width="3.57421875" style="110" customWidth="1"/>
  </cols>
  <sheetData>
    <row r="1" spans="1:4" ht="12.75">
      <c r="A1" s="178" t="s">
        <v>276</v>
      </c>
      <c r="B1" s="152"/>
      <c r="C1" s="152"/>
      <c r="D1" s="152"/>
    </row>
    <row r="2" spans="1:4" ht="12.75">
      <c r="A2" s="151"/>
      <c r="B2" s="152"/>
      <c r="C2" s="152"/>
      <c r="D2" s="152"/>
    </row>
    <row r="3" spans="1:4" ht="12.75">
      <c r="A3" s="152">
        <v>1</v>
      </c>
      <c r="B3" s="179" t="s">
        <v>89</v>
      </c>
      <c r="C3" s="179"/>
      <c r="D3" s="152"/>
    </row>
    <row r="4" spans="1:4" ht="12.75">
      <c r="A4" s="152"/>
      <c r="B4" s="151" t="s">
        <v>183</v>
      </c>
      <c r="C4" s="151"/>
      <c r="D4" s="152"/>
    </row>
    <row r="5" spans="1:4" ht="12.75">
      <c r="A5" s="152"/>
      <c r="B5" s="151" t="s">
        <v>362</v>
      </c>
      <c r="C5" s="151"/>
      <c r="D5" s="152"/>
    </row>
    <row r="6" spans="1:4" ht="12.75">
      <c r="A6" s="152"/>
      <c r="B6" s="152"/>
      <c r="C6" s="152"/>
      <c r="D6" s="152"/>
    </row>
    <row r="7" spans="1:10" ht="12.75">
      <c r="A7" s="152">
        <v>2</v>
      </c>
      <c r="B7" s="179" t="s">
        <v>341</v>
      </c>
      <c r="C7" s="179"/>
      <c r="D7" s="152"/>
      <c r="J7" s="20"/>
    </row>
    <row r="8" spans="1:10" ht="12.75">
      <c r="A8" s="152"/>
      <c r="B8" s="180" t="s">
        <v>41</v>
      </c>
      <c r="C8" s="179"/>
      <c r="D8" s="152"/>
      <c r="J8" s="20"/>
    </row>
    <row r="9" spans="1:10" ht="12.75">
      <c r="A9" s="152"/>
      <c r="B9" s="151"/>
      <c r="C9" s="151"/>
      <c r="D9" s="152"/>
      <c r="J9" s="20"/>
    </row>
    <row r="10" spans="1:4" ht="12.75">
      <c r="A10" s="152">
        <v>3</v>
      </c>
      <c r="B10" s="153" t="s">
        <v>352</v>
      </c>
      <c r="C10" s="153"/>
      <c r="D10" s="152"/>
    </row>
    <row r="11" spans="1:4" ht="12.75">
      <c r="A11" s="152"/>
      <c r="B11" s="151" t="s">
        <v>116</v>
      </c>
      <c r="C11" s="151"/>
      <c r="D11" s="152"/>
    </row>
    <row r="12" spans="1:4" ht="12.75">
      <c r="A12" s="152"/>
      <c r="B12" s="151"/>
      <c r="C12" s="151"/>
      <c r="D12" s="152"/>
    </row>
    <row r="13" spans="1:4" ht="12.75">
      <c r="A13" s="152">
        <v>4</v>
      </c>
      <c r="B13" s="153" t="s">
        <v>110</v>
      </c>
      <c r="C13" s="153"/>
      <c r="D13" s="152"/>
    </row>
    <row r="14" spans="1:14" ht="12.75">
      <c r="A14" s="152"/>
      <c r="B14" s="153"/>
      <c r="C14" s="153"/>
      <c r="D14" s="152"/>
      <c r="H14" s="210" t="s">
        <v>105</v>
      </c>
      <c r="I14" s="210"/>
      <c r="J14" s="210"/>
      <c r="L14" s="210" t="s">
        <v>125</v>
      </c>
      <c r="M14" s="210"/>
      <c r="N14" s="210"/>
    </row>
    <row r="15" spans="1:14" ht="12.75">
      <c r="A15" s="152"/>
      <c r="B15" s="153"/>
      <c r="C15" s="153"/>
      <c r="D15" s="152"/>
      <c r="H15" s="181" t="s">
        <v>39</v>
      </c>
      <c r="J15" s="181" t="s">
        <v>326</v>
      </c>
      <c r="L15" s="181" t="s">
        <v>39</v>
      </c>
      <c r="N15" s="181" t="s">
        <v>326</v>
      </c>
    </row>
    <row r="16" spans="1:14" ht="12.75">
      <c r="A16" s="152"/>
      <c r="B16" s="153"/>
      <c r="C16" s="153"/>
      <c r="D16" s="152"/>
      <c r="H16" s="181" t="s">
        <v>169</v>
      </c>
      <c r="J16" s="181" t="s">
        <v>106</v>
      </c>
      <c r="L16" s="181" t="s">
        <v>169</v>
      </c>
      <c r="N16" s="181" t="s">
        <v>106</v>
      </c>
    </row>
    <row r="17" spans="1:14" ht="12.75">
      <c r="A17" s="152"/>
      <c r="B17" s="153"/>
      <c r="C17" s="153"/>
      <c r="D17" s="152"/>
      <c r="H17" s="181" t="s">
        <v>191</v>
      </c>
      <c r="J17" s="181" t="s">
        <v>191</v>
      </c>
      <c r="L17" s="181" t="s">
        <v>338</v>
      </c>
      <c r="N17" s="181" t="s">
        <v>159</v>
      </c>
    </row>
    <row r="18" spans="1:14" ht="12.75">
      <c r="A18" s="152"/>
      <c r="B18" s="153"/>
      <c r="C18" s="153"/>
      <c r="D18" s="152"/>
      <c r="H18" s="182">
        <v>37437</v>
      </c>
      <c r="J18" s="182">
        <v>37072</v>
      </c>
      <c r="L18" s="182">
        <v>37437</v>
      </c>
      <c r="N18" s="182">
        <v>37072</v>
      </c>
    </row>
    <row r="19" spans="1:14" ht="12.75">
      <c r="A19" s="152"/>
      <c r="B19" s="153"/>
      <c r="C19" s="153"/>
      <c r="D19" s="152"/>
      <c r="H19" s="181" t="s">
        <v>150</v>
      </c>
      <c r="J19" s="181" t="s">
        <v>150</v>
      </c>
      <c r="L19" s="181" t="s">
        <v>150</v>
      </c>
      <c r="N19" s="181" t="s">
        <v>150</v>
      </c>
    </row>
    <row r="20" spans="1:14" ht="12.75">
      <c r="A20" s="152"/>
      <c r="B20" s="151" t="s">
        <v>11</v>
      </c>
      <c r="C20" s="151"/>
      <c r="D20" s="152"/>
      <c r="H20" s="111"/>
      <c r="I20" s="111"/>
      <c r="K20" s="111"/>
      <c r="L20" s="111"/>
      <c r="M20" s="111"/>
      <c r="N20" s="111"/>
    </row>
    <row r="21" spans="1:14" ht="12.75">
      <c r="A21" s="152"/>
      <c r="B21" s="177" t="s">
        <v>12</v>
      </c>
      <c r="C21" s="151"/>
      <c r="D21" s="152"/>
      <c r="H21" s="111">
        <v>25</v>
      </c>
      <c r="I21" s="111"/>
      <c r="J21" s="111">
        <v>0</v>
      </c>
      <c r="K21" s="111"/>
      <c r="L21" s="111">
        <v>40</v>
      </c>
      <c r="M21" s="111"/>
      <c r="N21" s="111">
        <v>0</v>
      </c>
    </row>
    <row r="22" spans="1:14" ht="12.75">
      <c r="A22" s="152"/>
      <c r="B22" s="177" t="s">
        <v>13</v>
      </c>
      <c r="C22" s="151"/>
      <c r="D22" s="152"/>
      <c r="H22" s="111">
        <v>-500</v>
      </c>
      <c r="I22" s="111"/>
      <c r="J22" s="111">
        <v>0</v>
      </c>
      <c r="K22" s="111"/>
      <c r="L22" s="111">
        <v>-500</v>
      </c>
      <c r="M22" s="111"/>
      <c r="N22" s="111">
        <v>0</v>
      </c>
    </row>
    <row r="23" spans="1:14" ht="13.5" thickBot="1">
      <c r="A23" s="152"/>
      <c r="B23" s="153"/>
      <c r="C23" s="153"/>
      <c r="D23" s="152"/>
      <c r="H23" s="183">
        <f>SUM(H20:H22)</f>
        <v>-475</v>
      </c>
      <c r="I23" s="111"/>
      <c r="J23" s="183">
        <f>SUM(J20:J22)</f>
        <v>0</v>
      </c>
      <c r="K23" s="111"/>
      <c r="L23" s="183">
        <f>SUM(L20:L22)</f>
        <v>-460</v>
      </c>
      <c r="M23" s="111"/>
      <c r="N23" s="183">
        <f>SUM(N20:N22)</f>
        <v>0</v>
      </c>
    </row>
    <row r="24" spans="1:14" ht="12.75">
      <c r="A24" s="152"/>
      <c r="B24" s="153"/>
      <c r="C24" s="153"/>
      <c r="D24" s="152"/>
      <c r="H24" s="111"/>
      <c r="I24" s="111"/>
      <c r="K24" s="111"/>
      <c r="L24" s="111"/>
      <c r="M24" s="111"/>
      <c r="N24" s="111"/>
    </row>
    <row r="25" spans="1:4" ht="12.75">
      <c r="A25" s="152"/>
      <c r="B25" s="110" t="s">
        <v>406</v>
      </c>
      <c r="D25" s="152"/>
    </row>
    <row r="26" spans="1:4" ht="12.75">
      <c r="A26" s="152"/>
      <c r="B26" s="110" t="s">
        <v>407</v>
      </c>
      <c r="D26" s="152"/>
    </row>
    <row r="27" spans="1:4" ht="12.75">
      <c r="A27" s="152"/>
      <c r="B27" s="110" t="s">
        <v>408</v>
      </c>
      <c r="D27" s="152"/>
    </row>
    <row r="28" spans="1:4" ht="12.75">
      <c r="A28" s="152"/>
      <c r="D28" s="152"/>
    </row>
    <row r="29" spans="1:3" ht="12.75">
      <c r="A29" s="152">
        <v>5</v>
      </c>
      <c r="B29" s="153" t="s">
        <v>90</v>
      </c>
      <c r="C29" s="153"/>
    </row>
    <row r="30" spans="1:3" ht="12.75">
      <c r="A30" s="152"/>
      <c r="B30" s="151" t="s">
        <v>117</v>
      </c>
      <c r="C30" s="151"/>
    </row>
    <row r="31" spans="1:3" ht="12.75">
      <c r="A31" s="152"/>
      <c r="B31" s="151"/>
      <c r="C31" s="151"/>
    </row>
    <row r="32" spans="1:3" ht="12.75">
      <c r="A32" s="152">
        <v>6</v>
      </c>
      <c r="B32" s="153" t="s">
        <v>91</v>
      </c>
      <c r="C32" s="153"/>
    </row>
    <row r="33" spans="1:3" ht="12.75">
      <c r="A33" s="152"/>
      <c r="B33" s="151" t="s">
        <v>48</v>
      </c>
      <c r="C33" s="151"/>
    </row>
    <row r="34" spans="1:3" ht="12.75">
      <c r="A34" s="152"/>
      <c r="B34" s="151"/>
      <c r="C34" s="151"/>
    </row>
    <row r="35" spans="1:14" ht="12.75">
      <c r="A35" s="152"/>
      <c r="B35" s="151" t="s">
        <v>390</v>
      </c>
      <c r="C35" s="151"/>
      <c r="N35" s="181"/>
    </row>
    <row r="36" spans="1:14" ht="12.75">
      <c r="A36" s="152"/>
      <c r="B36" s="151"/>
      <c r="C36" s="151"/>
      <c r="N36" s="181" t="s">
        <v>96</v>
      </c>
    </row>
    <row r="37" spans="1:14" ht="12.75">
      <c r="A37" s="152"/>
      <c r="L37" s="156"/>
      <c r="N37" s="182">
        <v>37437</v>
      </c>
    </row>
    <row r="38" spans="1:14" ht="12.75">
      <c r="A38" s="152"/>
      <c r="B38" s="151"/>
      <c r="C38" s="151"/>
      <c r="L38" s="156"/>
      <c r="N38" s="184" t="s">
        <v>150</v>
      </c>
    </row>
    <row r="39" spans="1:14" ht="18" customHeight="1" thickBot="1">
      <c r="A39" s="152"/>
      <c r="B39" s="110" t="s">
        <v>64</v>
      </c>
      <c r="C39" s="110" t="s">
        <v>65</v>
      </c>
      <c r="N39" s="185">
        <v>11819</v>
      </c>
    </row>
    <row r="40" spans="1:14" ht="18" customHeight="1" thickBot="1">
      <c r="A40" s="152"/>
      <c r="B40" s="110" t="s">
        <v>66</v>
      </c>
      <c r="C40" s="110" t="s">
        <v>67</v>
      </c>
      <c r="N40" s="186">
        <v>11819</v>
      </c>
    </row>
    <row r="41" spans="1:14" ht="18" customHeight="1" thickBot="1">
      <c r="A41" s="152"/>
      <c r="B41" s="110" t="s">
        <v>68</v>
      </c>
      <c r="C41" s="110" t="s">
        <v>69</v>
      </c>
      <c r="N41" s="185">
        <v>1118</v>
      </c>
    </row>
    <row r="42" spans="1:3" ht="12.75">
      <c r="A42" s="152"/>
      <c r="B42" s="151"/>
      <c r="C42" s="151"/>
    </row>
    <row r="43" spans="1:3" ht="12.75">
      <c r="A43" s="152">
        <v>7</v>
      </c>
      <c r="B43" s="153" t="s">
        <v>92</v>
      </c>
      <c r="C43" s="153"/>
    </row>
    <row r="44" spans="1:3" ht="12.75">
      <c r="A44" s="152"/>
      <c r="B44" s="151" t="s">
        <v>74</v>
      </c>
      <c r="C44" s="151"/>
    </row>
    <row r="45" spans="1:3" ht="12.75">
      <c r="A45" s="152"/>
      <c r="B45" s="151"/>
      <c r="C45" s="151"/>
    </row>
    <row r="46" spans="1:3" ht="12.75">
      <c r="A46" s="152">
        <v>8</v>
      </c>
      <c r="B46" s="153" t="s">
        <v>363</v>
      </c>
      <c r="C46" s="153"/>
    </row>
    <row r="47" spans="1:5" ht="12.75">
      <c r="A47" s="152"/>
      <c r="B47" s="151" t="s">
        <v>22</v>
      </c>
      <c r="C47" s="151"/>
      <c r="D47" s="175"/>
      <c r="E47" s="175"/>
    </row>
    <row r="48" spans="1:5" ht="12.75">
      <c r="A48" s="152"/>
      <c r="B48" s="110" t="s">
        <v>21</v>
      </c>
      <c r="D48" s="175"/>
      <c r="E48" s="175"/>
    </row>
    <row r="49" spans="1:5" ht="12.75">
      <c r="A49" s="152"/>
      <c r="D49" s="175"/>
      <c r="E49" s="175"/>
    </row>
    <row r="50" spans="1:3" ht="12.75">
      <c r="A50" s="152">
        <v>9</v>
      </c>
      <c r="B50" s="153" t="s">
        <v>95</v>
      </c>
      <c r="C50" s="153"/>
    </row>
    <row r="51" spans="1:3" ht="12.75">
      <c r="A51" s="152"/>
      <c r="B51" s="151" t="s">
        <v>26</v>
      </c>
      <c r="C51" s="151"/>
    </row>
    <row r="52" spans="1:3" ht="12.75">
      <c r="A52" s="152"/>
      <c r="B52" s="151" t="s">
        <v>27</v>
      </c>
      <c r="C52" s="151"/>
    </row>
    <row r="53" spans="1:3" ht="12.75">
      <c r="A53" s="152"/>
      <c r="B53" s="151"/>
      <c r="C53" s="151"/>
    </row>
    <row r="54" spans="1:3" ht="12.75">
      <c r="A54" s="152"/>
      <c r="B54" s="151"/>
      <c r="C54" s="151"/>
    </row>
    <row r="55" spans="1:3" ht="12.75">
      <c r="A55" s="152"/>
      <c r="B55" s="151"/>
      <c r="C55" s="151"/>
    </row>
    <row r="56" spans="1:3" ht="12.75">
      <c r="A56" s="152"/>
      <c r="B56" s="151"/>
      <c r="C56" s="151"/>
    </row>
    <row r="57" spans="1:3" ht="12.75">
      <c r="A57" s="152"/>
      <c r="B57" s="151"/>
      <c r="C57" s="151"/>
    </row>
    <row r="58" spans="1:3" ht="12.75">
      <c r="A58" s="152"/>
      <c r="B58" s="151"/>
      <c r="C58" s="151"/>
    </row>
    <row r="59" spans="1:3" ht="12.75">
      <c r="A59" s="152"/>
      <c r="B59" s="151"/>
      <c r="C59" s="151"/>
    </row>
    <row r="60" spans="1:3" ht="12.75">
      <c r="A60" s="152"/>
      <c r="B60" s="151"/>
      <c r="C60" s="151"/>
    </row>
    <row r="61" spans="1:3" ht="12.75">
      <c r="A61" s="152"/>
      <c r="B61" s="151"/>
      <c r="C61" s="151"/>
    </row>
    <row r="62" spans="1:3" ht="12.75">
      <c r="A62" s="152"/>
      <c r="B62" s="151"/>
      <c r="C62" s="151"/>
    </row>
    <row r="63" spans="1:3" ht="12.75">
      <c r="A63" s="152"/>
      <c r="B63" s="151"/>
      <c r="C63" s="151"/>
    </row>
    <row r="64" spans="1:3" ht="12.75">
      <c r="A64" s="152">
        <v>10</v>
      </c>
      <c r="B64" s="153" t="s">
        <v>118</v>
      </c>
      <c r="C64" s="153"/>
    </row>
    <row r="65" spans="1:3" ht="12.75">
      <c r="A65" s="152"/>
      <c r="B65" s="151" t="s">
        <v>119</v>
      </c>
      <c r="C65" s="151"/>
    </row>
    <row r="66" spans="1:14" ht="12.75">
      <c r="A66" s="152"/>
      <c r="B66" s="151"/>
      <c r="C66" s="151"/>
      <c r="N66" s="181" t="s">
        <v>96</v>
      </c>
    </row>
    <row r="67" spans="1:14" ht="12.75">
      <c r="A67" s="152"/>
      <c r="B67" s="151"/>
      <c r="C67" s="151"/>
      <c r="N67" s="182">
        <v>37437</v>
      </c>
    </row>
    <row r="68" spans="1:14" ht="12.75">
      <c r="A68" s="152"/>
      <c r="B68" s="151"/>
      <c r="C68" s="151"/>
      <c r="N68" s="181" t="s">
        <v>150</v>
      </c>
    </row>
    <row r="69" spans="1:2" ht="12.75">
      <c r="A69" s="152"/>
      <c r="B69" s="110" t="s">
        <v>319</v>
      </c>
    </row>
    <row r="70" spans="1:14" ht="12.75">
      <c r="A70" s="152"/>
      <c r="B70" s="180"/>
      <c r="C70" s="180"/>
      <c r="D70" s="187" t="s">
        <v>184</v>
      </c>
      <c r="E70" s="188"/>
      <c r="N70" s="111"/>
    </row>
    <row r="71" spans="1:14" ht="12.75">
      <c r="A71" s="152"/>
      <c r="B71" s="180"/>
      <c r="C71" s="180"/>
      <c r="D71" s="189" t="s">
        <v>61</v>
      </c>
      <c r="E71" s="189"/>
      <c r="N71" s="111">
        <v>29879</v>
      </c>
    </row>
    <row r="72" spans="1:14" ht="12.75">
      <c r="A72" s="152"/>
      <c r="B72" s="180"/>
      <c r="C72" s="180"/>
      <c r="D72" s="189" t="s">
        <v>24</v>
      </c>
      <c r="E72" s="189"/>
      <c r="N72" s="111">
        <v>676</v>
      </c>
    </row>
    <row r="73" spans="1:14" ht="12.75">
      <c r="A73" s="152"/>
      <c r="B73" s="180"/>
      <c r="C73" s="180"/>
      <c r="D73" s="189" t="s">
        <v>25</v>
      </c>
      <c r="E73" s="189"/>
      <c r="N73" s="111">
        <v>1000</v>
      </c>
    </row>
    <row r="74" spans="1:14" ht="12.75">
      <c r="A74" s="152"/>
      <c r="B74" s="180"/>
      <c r="C74" s="180"/>
      <c r="N74" s="190">
        <f>SUM(N71:N73)</f>
        <v>31555</v>
      </c>
    </row>
    <row r="75" spans="1:14" ht="12.75">
      <c r="A75" s="152"/>
      <c r="B75" s="180"/>
      <c r="C75" s="180"/>
      <c r="D75" s="187" t="s">
        <v>185</v>
      </c>
      <c r="N75" s="111"/>
    </row>
    <row r="76" spans="1:14" ht="12.75">
      <c r="A76" s="152"/>
      <c r="B76" s="180"/>
      <c r="C76" s="180"/>
      <c r="D76" s="189" t="s">
        <v>364</v>
      </c>
      <c r="E76" s="189"/>
      <c r="N76" s="191">
        <v>14265</v>
      </c>
    </row>
    <row r="77" spans="1:14" ht="12.75">
      <c r="A77" s="152"/>
      <c r="B77" s="180"/>
      <c r="C77" s="180"/>
      <c r="N77" s="20">
        <f>SUM(N74:N76)</f>
        <v>45820</v>
      </c>
    </row>
    <row r="78" spans="1:14" ht="12.75">
      <c r="A78" s="152"/>
      <c r="B78" s="180"/>
      <c r="C78" s="180"/>
      <c r="D78" s="187" t="s">
        <v>186</v>
      </c>
      <c r="E78" s="188"/>
      <c r="N78" s="111"/>
    </row>
    <row r="79" spans="1:14" ht="12.75">
      <c r="A79" s="152"/>
      <c r="B79" s="180"/>
      <c r="C79" s="180"/>
      <c r="D79" s="189" t="s">
        <v>61</v>
      </c>
      <c r="E79" s="189"/>
      <c r="N79" s="111">
        <v>2869</v>
      </c>
    </row>
    <row r="80" spans="1:14" ht="12.75">
      <c r="A80" s="152"/>
      <c r="B80" s="180"/>
      <c r="C80" s="180"/>
      <c r="N80" s="111"/>
    </row>
    <row r="81" spans="1:14" ht="15" customHeight="1" thickBot="1">
      <c r="A81" s="152"/>
      <c r="B81" s="180"/>
      <c r="C81" s="180"/>
      <c r="D81" s="110" t="s">
        <v>157</v>
      </c>
      <c r="N81" s="183">
        <f>N77+N79</f>
        <v>48689</v>
      </c>
    </row>
    <row r="82" spans="1:14" ht="12.75">
      <c r="A82" s="152"/>
      <c r="B82" s="180"/>
      <c r="C82" s="180"/>
      <c r="N82" s="111"/>
    </row>
    <row r="83" spans="1:14" ht="12.75">
      <c r="A83" s="152"/>
      <c r="B83" s="151" t="s">
        <v>320</v>
      </c>
      <c r="C83" s="151"/>
      <c r="N83" s="111"/>
    </row>
    <row r="84" spans="1:5" ht="15" customHeight="1">
      <c r="A84" s="152"/>
      <c r="B84" s="180"/>
      <c r="C84" s="180"/>
      <c r="D84" s="187" t="s">
        <v>184</v>
      </c>
      <c r="E84" s="188"/>
    </row>
    <row r="85" spans="1:14" ht="15" customHeight="1">
      <c r="A85" s="152"/>
      <c r="B85" s="180"/>
      <c r="C85" s="180"/>
      <c r="D85" s="189" t="s">
        <v>25</v>
      </c>
      <c r="E85" s="188"/>
      <c r="N85" s="20">
        <v>4150</v>
      </c>
    </row>
    <row r="86" spans="1:14" ht="15" customHeight="1">
      <c r="A86" s="152"/>
      <c r="B86" s="180"/>
      <c r="C86" s="180"/>
      <c r="D86" s="189"/>
      <c r="E86" s="188"/>
      <c r="N86" s="20"/>
    </row>
    <row r="87" spans="1:14" ht="15" customHeight="1">
      <c r="A87" s="152"/>
      <c r="B87" s="180"/>
      <c r="C87" s="180"/>
      <c r="D87" s="187" t="s">
        <v>185</v>
      </c>
      <c r="E87" s="188"/>
      <c r="N87" s="20"/>
    </row>
    <row r="88" spans="1:14" ht="15" customHeight="1">
      <c r="A88" s="152"/>
      <c r="B88" s="180"/>
      <c r="C88" s="180"/>
      <c r="D88" s="189" t="s">
        <v>62</v>
      </c>
      <c r="E88" s="188"/>
      <c r="N88" s="20">
        <v>35682</v>
      </c>
    </row>
    <row r="89" spans="1:14" ht="15" customHeight="1">
      <c r="A89" s="152"/>
      <c r="B89" s="180"/>
      <c r="C89" s="180"/>
      <c r="D89" s="189"/>
      <c r="E89" s="188"/>
      <c r="N89" s="20"/>
    </row>
    <row r="90" spans="1:14" ht="15" customHeight="1" thickBot="1">
      <c r="A90" s="152"/>
      <c r="B90" s="180"/>
      <c r="C90" s="180"/>
      <c r="D90" s="110" t="s">
        <v>157</v>
      </c>
      <c r="E90" s="188"/>
      <c r="N90" s="183">
        <f>SUM(N84:N88)</f>
        <v>39832</v>
      </c>
    </row>
    <row r="91" spans="1:14" ht="15" customHeight="1">
      <c r="A91" s="152"/>
      <c r="B91" s="180"/>
      <c r="C91" s="180"/>
      <c r="D91" s="189"/>
      <c r="E91" s="188"/>
      <c r="N91" s="108"/>
    </row>
    <row r="92" spans="1:3" ht="12.75">
      <c r="A92" s="152">
        <v>11</v>
      </c>
      <c r="B92" s="153" t="s">
        <v>396</v>
      </c>
      <c r="C92" s="153"/>
    </row>
    <row r="93" spans="1:3" ht="12.75">
      <c r="A93" s="152"/>
      <c r="B93" s="151" t="s">
        <v>49</v>
      </c>
      <c r="C93" s="151"/>
    </row>
    <row r="94" spans="1:14" ht="12.75">
      <c r="A94" s="152"/>
      <c r="B94" s="151"/>
      <c r="C94" s="151"/>
      <c r="J94" s="110"/>
      <c r="N94" s="192" t="s">
        <v>150</v>
      </c>
    </row>
    <row r="95" spans="1:14" ht="12.75">
      <c r="A95" s="152"/>
      <c r="B95" s="151" t="s">
        <v>23</v>
      </c>
      <c r="C95" s="151"/>
      <c r="J95" s="110"/>
      <c r="N95" s="20"/>
    </row>
    <row r="96" spans="1:14" ht="12.75">
      <c r="A96" s="152"/>
      <c r="B96" s="151"/>
      <c r="C96" s="151"/>
      <c r="D96" s="110" t="s">
        <v>127</v>
      </c>
      <c r="J96" s="110"/>
      <c r="N96" s="20">
        <v>2798</v>
      </c>
    </row>
    <row r="97" spans="1:14" ht="12.75">
      <c r="A97" s="152"/>
      <c r="B97" s="151"/>
      <c r="C97" s="151"/>
      <c r="D97" s="110" t="s">
        <v>391</v>
      </c>
      <c r="J97" s="110"/>
      <c r="N97" s="20">
        <v>212</v>
      </c>
    </row>
    <row r="98" spans="1:14" ht="13.5" thickBot="1">
      <c r="A98" s="152"/>
      <c r="B98" s="151"/>
      <c r="C98" s="151"/>
      <c r="D98" s="110" t="s">
        <v>368</v>
      </c>
      <c r="J98" s="110"/>
      <c r="N98" s="183">
        <f>SUM(N96:N97)</f>
        <v>3010</v>
      </c>
    </row>
    <row r="99" spans="1:14" ht="12.75">
      <c r="A99" s="152"/>
      <c r="B99" s="151"/>
      <c r="C99" s="151"/>
      <c r="J99" s="110"/>
      <c r="N99" s="20"/>
    </row>
    <row r="100" spans="1:3" ht="12.75">
      <c r="A100" s="152"/>
      <c r="B100" s="180" t="s">
        <v>59</v>
      </c>
      <c r="C100" s="151" t="s">
        <v>28</v>
      </c>
    </row>
    <row r="101" spans="1:3" ht="12.75">
      <c r="A101" s="152"/>
      <c r="B101" s="180"/>
      <c r="C101" s="151" t="s">
        <v>1</v>
      </c>
    </row>
    <row r="102" spans="1:3" ht="12.75">
      <c r="A102" s="152"/>
      <c r="B102" s="180"/>
      <c r="C102" s="151"/>
    </row>
    <row r="103" spans="1:3" ht="12.75">
      <c r="A103" s="152"/>
      <c r="B103" s="180" t="s">
        <v>60</v>
      </c>
      <c r="C103" s="151" t="s">
        <v>29</v>
      </c>
    </row>
    <row r="104" spans="1:3" ht="12.75">
      <c r="A104" s="152"/>
      <c r="B104" s="180"/>
      <c r="C104" s="151" t="s">
        <v>398</v>
      </c>
    </row>
    <row r="105" spans="1:3" ht="12.75">
      <c r="A105" s="152"/>
      <c r="B105" s="180"/>
      <c r="C105" s="151" t="s">
        <v>400</v>
      </c>
    </row>
    <row r="106" spans="1:3" ht="12.75">
      <c r="A106" s="152"/>
      <c r="B106" s="180"/>
      <c r="C106" s="201" t="s">
        <v>392</v>
      </c>
    </row>
    <row r="107" spans="1:3" ht="12.75">
      <c r="A107" s="152"/>
      <c r="B107" s="180"/>
      <c r="C107" s="151"/>
    </row>
    <row r="108" spans="1:3" ht="12.75">
      <c r="A108" s="152"/>
      <c r="B108" s="180" t="s">
        <v>82</v>
      </c>
      <c r="C108" s="110" t="s">
        <v>30</v>
      </c>
    </row>
    <row r="109" spans="1:3" ht="12.75">
      <c r="A109" s="152"/>
      <c r="B109" s="151"/>
      <c r="C109" s="110" t="s">
        <v>393</v>
      </c>
    </row>
    <row r="110" spans="1:3" ht="12.75">
      <c r="A110" s="152"/>
      <c r="B110" s="151"/>
      <c r="C110" s="110" t="s">
        <v>394</v>
      </c>
    </row>
    <row r="111" spans="1:3" ht="12.75">
      <c r="A111" s="152"/>
      <c r="B111" s="151"/>
      <c r="C111" s="110" t="s">
        <v>395</v>
      </c>
    </row>
    <row r="112" spans="1:3" ht="12.75">
      <c r="A112" s="152"/>
      <c r="B112" s="151"/>
      <c r="C112" s="202" t="s">
        <v>409</v>
      </c>
    </row>
    <row r="113" spans="1:3" ht="12.75">
      <c r="A113" s="152"/>
      <c r="B113" s="151"/>
      <c r="C113" s="151"/>
    </row>
    <row r="114" spans="1:3" ht="12.75">
      <c r="A114" s="152"/>
      <c r="B114" s="180" t="s">
        <v>342</v>
      </c>
      <c r="C114" s="151" t="s">
        <v>14</v>
      </c>
    </row>
    <row r="115" spans="1:3" ht="12.75">
      <c r="A115" s="152"/>
      <c r="B115" s="180"/>
      <c r="C115" s="151" t="s">
        <v>15</v>
      </c>
    </row>
    <row r="116" spans="1:3" ht="12.75">
      <c r="A116" s="152"/>
      <c r="B116" s="180"/>
      <c r="C116" s="151" t="s">
        <v>16</v>
      </c>
    </row>
    <row r="117" spans="1:14" ht="12.75">
      <c r="A117" s="152"/>
      <c r="B117" s="151"/>
      <c r="C117" s="151"/>
      <c r="J117" s="110"/>
      <c r="N117" s="20"/>
    </row>
    <row r="118" spans="1:14" ht="12.75">
      <c r="A118" s="152"/>
      <c r="B118" s="151" t="s">
        <v>374</v>
      </c>
      <c r="C118" s="201" t="s">
        <v>399</v>
      </c>
      <c r="J118" s="110"/>
      <c r="N118" s="20"/>
    </row>
    <row r="119" spans="1:14" ht="12.75">
      <c r="A119" s="152"/>
      <c r="B119" s="151"/>
      <c r="C119" s="201" t="s">
        <v>402</v>
      </c>
      <c r="J119" s="110"/>
      <c r="N119" s="20"/>
    </row>
    <row r="120" spans="1:14" ht="12.75">
      <c r="A120" s="152"/>
      <c r="B120" s="151"/>
      <c r="C120" s="203" t="s">
        <v>403</v>
      </c>
      <c r="J120" s="110"/>
      <c r="N120" s="20"/>
    </row>
    <row r="121" spans="1:14" ht="12.75">
      <c r="A121" s="152"/>
      <c r="B121" s="151"/>
      <c r="C121" s="203" t="s">
        <v>404</v>
      </c>
      <c r="J121" s="110"/>
      <c r="N121" s="20"/>
    </row>
    <row r="122" spans="1:14" ht="12.75">
      <c r="A122" s="152"/>
      <c r="B122" s="151"/>
      <c r="C122" s="203" t="s">
        <v>405</v>
      </c>
      <c r="J122" s="110"/>
      <c r="N122" s="20"/>
    </row>
    <row r="123" spans="1:14" ht="12.75">
      <c r="A123" s="152"/>
      <c r="B123" s="151"/>
      <c r="C123" s="203"/>
      <c r="J123" s="110"/>
      <c r="N123" s="20"/>
    </row>
    <row r="124" spans="1:14" ht="12.75">
      <c r="A124" s="152"/>
      <c r="B124" s="151"/>
      <c r="C124" s="203"/>
      <c r="J124" s="110"/>
      <c r="N124" s="20"/>
    </row>
    <row r="125" spans="1:14" ht="12.75">
      <c r="A125" s="152"/>
      <c r="B125" s="151"/>
      <c r="C125" s="203"/>
      <c r="J125" s="110"/>
      <c r="N125" s="20"/>
    </row>
    <row r="126" spans="1:14" ht="12.75">
      <c r="A126" s="152"/>
      <c r="B126" s="151"/>
      <c r="C126" s="203"/>
      <c r="J126" s="110"/>
      <c r="N126" s="20"/>
    </row>
    <row r="127" spans="1:14" ht="12.75">
      <c r="A127" s="152">
        <v>11</v>
      </c>
      <c r="B127" s="153" t="s">
        <v>401</v>
      </c>
      <c r="C127" s="201"/>
      <c r="J127" s="110"/>
      <c r="N127" s="20"/>
    </row>
    <row r="128" spans="1:14" ht="12.75">
      <c r="A128" s="152"/>
      <c r="B128" s="151" t="s">
        <v>31</v>
      </c>
      <c r="C128" s="151"/>
      <c r="J128" s="110"/>
      <c r="N128" s="20"/>
    </row>
    <row r="129" spans="1:14" ht="12.75">
      <c r="A129" s="152"/>
      <c r="B129" s="151" t="s">
        <v>397</v>
      </c>
      <c r="C129" s="151"/>
      <c r="J129" s="110"/>
      <c r="N129" s="20"/>
    </row>
    <row r="130" spans="1:14" ht="12.75">
      <c r="A130" s="152"/>
      <c r="B130" s="151"/>
      <c r="C130" s="151"/>
      <c r="J130" s="110"/>
      <c r="N130" s="20"/>
    </row>
    <row r="131" spans="1:14" ht="12.75">
      <c r="A131" s="152"/>
      <c r="B131" s="151" t="s">
        <v>17</v>
      </c>
      <c r="C131" s="151"/>
      <c r="J131" s="110"/>
      <c r="N131" s="20"/>
    </row>
    <row r="132" spans="1:14" ht="12.75">
      <c r="A132" s="152"/>
      <c r="B132" s="151" t="s">
        <v>18</v>
      </c>
      <c r="C132" s="151"/>
      <c r="J132" s="110"/>
      <c r="N132" s="20"/>
    </row>
    <row r="133" spans="1:14" ht="12.75">
      <c r="A133" s="152"/>
      <c r="B133" s="151"/>
      <c r="C133" s="151"/>
      <c r="J133" s="110"/>
      <c r="N133" s="20"/>
    </row>
    <row r="134" spans="1:3" ht="12.75">
      <c r="A134" s="152">
        <v>12</v>
      </c>
      <c r="B134" s="153" t="s">
        <v>93</v>
      </c>
      <c r="C134" s="153"/>
    </row>
    <row r="135" spans="1:3" ht="12.75">
      <c r="A135" s="152"/>
      <c r="B135" s="151" t="s">
        <v>367</v>
      </c>
      <c r="C135" s="151"/>
    </row>
    <row r="136" spans="1:3" ht="12.75">
      <c r="A136" s="152"/>
      <c r="B136" s="151" t="s">
        <v>32</v>
      </c>
      <c r="C136" s="151"/>
    </row>
    <row r="137" spans="1:3" ht="12.75">
      <c r="A137" s="152"/>
      <c r="B137" s="151"/>
      <c r="C137" s="151"/>
    </row>
    <row r="138" spans="1:3" ht="12.75">
      <c r="A138" s="152">
        <v>13</v>
      </c>
      <c r="B138" s="109" t="s">
        <v>120</v>
      </c>
      <c r="C138" s="109"/>
    </row>
    <row r="139" spans="1:2" ht="12.75">
      <c r="A139" s="152"/>
      <c r="B139" s="110" t="s">
        <v>121</v>
      </c>
    </row>
    <row r="140" ht="12.75">
      <c r="A140" s="152"/>
    </row>
    <row r="141" spans="1:3" ht="12.75">
      <c r="A141" s="152"/>
      <c r="B141" s="109" t="s">
        <v>122</v>
      </c>
      <c r="C141" s="109"/>
    </row>
    <row r="142" spans="1:12" ht="12.75">
      <c r="A142" s="152"/>
      <c r="F142" s="209" t="s">
        <v>305</v>
      </c>
      <c r="G142" s="209"/>
      <c r="H142" s="209"/>
      <c r="I142" s="209"/>
      <c r="J142" s="209"/>
      <c r="L142" s="181" t="s">
        <v>170</v>
      </c>
    </row>
    <row r="143" spans="1:12" ht="12.75">
      <c r="A143" s="152"/>
      <c r="H143" s="181" t="s">
        <v>50</v>
      </c>
      <c r="J143" s="181" t="s">
        <v>50</v>
      </c>
      <c r="L143" s="181" t="s">
        <v>98</v>
      </c>
    </row>
    <row r="144" spans="1:12" ht="12.75">
      <c r="A144" s="152"/>
      <c r="H144" s="181" t="s">
        <v>51</v>
      </c>
      <c r="J144" s="181" t="s">
        <v>51</v>
      </c>
      <c r="L144" s="181" t="s">
        <v>99</v>
      </c>
    </row>
    <row r="145" spans="1:14" ht="12.75">
      <c r="A145" s="152"/>
      <c r="H145" s="181" t="s">
        <v>52</v>
      </c>
      <c r="J145" s="181" t="s">
        <v>53</v>
      </c>
      <c r="L145" s="181" t="s">
        <v>100</v>
      </c>
      <c r="N145" s="181" t="s">
        <v>279</v>
      </c>
    </row>
    <row r="146" spans="1:14" ht="12.75">
      <c r="A146" s="152"/>
      <c r="F146" s="181" t="s">
        <v>157</v>
      </c>
      <c r="G146" s="181"/>
      <c r="H146" s="181" t="s">
        <v>54</v>
      </c>
      <c r="J146" s="181" t="s">
        <v>55</v>
      </c>
      <c r="L146" s="181" t="s">
        <v>42</v>
      </c>
      <c r="N146" s="181" t="s">
        <v>182</v>
      </c>
    </row>
    <row r="147" spans="1:14" ht="12.75">
      <c r="A147" s="152"/>
      <c r="F147" s="181" t="s">
        <v>150</v>
      </c>
      <c r="G147" s="181"/>
      <c r="H147" s="181" t="s">
        <v>150</v>
      </c>
      <c r="J147" s="181" t="s">
        <v>150</v>
      </c>
      <c r="L147" s="181" t="s">
        <v>150</v>
      </c>
      <c r="N147" s="181" t="s">
        <v>150</v>
      </c>
    </row>
    <row r="148" spans="1:10" ht="12.75">
      <c r="A148" s="152"/>
      <c r="J148" s="110"/>
    </row>
    <row r="149" spans="1:14" ht="12.75">
      <c r="A149" s="152"/>
      <c r="B149" s="110" t="s">
        <v>35</v>
      </c>
      <c r="F149" s="111">
        <v>10681</v>
      </c>
      <c r="G149" s="111"/>
      <c r="H149" s="111">
        <v>4578</v>
      </c>
      <c r="J149" s="111">
        <v>6103</v>
      </c>
      <c r="K149" s="111"/>
      <c r="L149" s="111">
        <v>-5504</v>
      </c>
      <c r="N149" s="111">
        <v>124934</v>
      </c>
    </row>
    <row r="150" spans="1:14" ht="12.75">
      <c r="A150" s="152"/>
      <c r="C150" s="110" t="s">
        <v>63</v>
      </c>
      <c r="F150" s="111"/>
      <c r="G150" s="111"/>
      <c r="H150" s="111"/>
      <c r="K150" s="111"/>
      <c r="L150" s="111"/>
      <c r="N150" s="111"/>
    </row>
    <row r="151" spans="1:14" ht="12.75">
      <c r="A151" s="152"/>
      <c r="B151" s="110" t="s">
        <v>70</v>
      </c>
      <c r="F151" s="111">
        <v>18112</v>
      </c>
      <c r="G151" s="111"/>
      <c r="H151" s="111">
        <v>0</v>
      </c>
      <c r="J151" s="111">
        <v>18112</v>
      </c>
      <c r="K151" s="111"/>
      <c r="L151" s="111">
        <v>1099</v>
      </c>
      <c r="N151" s="111">
        <v>56860</v>
      </c>
    </row>
    <row r="152" spans="1:14" ht="12.75">
      <c r="A152" s="152"/>
      <c r="F152" s="111"/>
      <c r="G152" s="111"/>
      <c r="H152" s="111"/>
      <c r="K152" s="111"/>
      <c r="L152" s="111"/>
      <c r="N152" s="111"/>
    </row>
    <row r="153" spans="1:14" ht="12.75">
      <c r="A153" s="152"/>
      <c r="B153" s="110" t="s">
        <v>56</v>
      </c>
      <c r="F153" s="111">
        <v>1776</v>
      </c>
      <c r="G153" s="111"/>
      <c r="H153" s="111">
        <v>1734</v>
      </c>
      <c r="J153" s="111">
        <v>42</v>
      </c>
      <c r="K153" s="111"/>
      <c r="L153" s="111">
        <v>-1176</v>
      </c>
      <c r="N153" s="111">
        <v>63299</v>
      </c>
    </row>
    <row r="154" spans="1:14" ht="12.75">
      <c r="A154" s="152"/>
      <c r="F154" s="111"/>
      <c r="G154" s="111"/>
      <c r="H154" s="111"/>
      <c r="K154" s="111"/>
      <c r="L154" s="191"/>
      <c r="N154" s="191"/>
    </row>
    <row r="155" spans="1:14" ht="13.5" thickBot="1">
      <c r="A155" s="152"/>
      <c r="F155" s="183">
        <f>SUM(F149:F154)</f>
        <v>30569</v>
      </c>
      <c r="G155" s="183"/>
      <c r="H155" s="183">
        <f>SUM(H149:H154)</f>
        <v>6312</v>
      </c>
      <c r="I155" s="193"/>
      <c r="J155" s="183">
        <f>SUM(J149:J154)</f>
        <v>24257</v>
      </c>
      <c r="K155" s="111"/>
      <c r="L155" s="20">
        <f>SUM(L148:L154)</f>
        <v>-5581</v>
      </c>
      <c r="N155" s="183">
        <f>SUM(N149:N154)</f>
        <v>245093</v>
      </c>
    </row>
    <row r="156" spans="1:14" ht="12.75">
      <c r="A156" s="152"/>
      <c r="F156" s="111"/>
      <c r="G156" s="111"/>
      <c r="H156" s="111"/>
      <c r="I156" s="111"/>
      <c r="M156" s="181"/>
      <c r="N156" s="154"/>
    </row>
    <row r="157" spans="1:15" ht="12.75">
      <c r="A157" s="152"/>
      <c r="B157" s="110" t="s">
        <v>43</v>
      </c>
      <c r="F157" s="111"/>
      <c r="G157" s="111"/>
      <c r="H157" s="111"/>
      <c r="I157" s="111"/>
      <c r="L157" s="111">
        <v>-1482</v>
      </c>
      <c r="M157" s="192"/>
      <c r="N157" s="20"/>
      <c r="O157" s="111"/>
    </row>
    <row r="158" spans="1:15" ht="12.75">
      <c r="A158" s="152"/>
      <c r="F158" s="111"/>
      <c r="G158" s="111"/>
      <c r="H158" s="111"/>
      <c r="I158" s="111"/>
      <c r="L158" s="111"/>
      <c r="M158" s="192"/>
      <c r="N158" s="20"/>
      <c r="O158" s="111"/>
    </row>
    <row r="159" spans="1:15" ht="12.75">
      <c r="A159" s="152"/>
      <c r="B159" s="110" t="s">
        <v>57</v>
      </c>
      <c r="F159" s="111"/>
      <c r="G159" s="111"/>
      <c r="H159" s="111"/>
      <c r="I159" s="111"/>
      <c r="L159" s="111">
        <v>-2979</v>
      </c>
      <c r="M159" s="192"/>
      <c r="N159" s="20"/>
      <c r="O159" s="111"/>
    </row>
    <row r="160" spans="1:15" ht="12.75">
      <c r="A160" s="152"/>
      <c r="F160" s="111"/>
      <c r="G160" s="111"/>
      <c r="H160" s="111"/>
      <c r="I160" s="111"/>
      <c r="L160" s="111"/>
      <c r="M160" s="192"/>
      <c r="N160" s="20"/>
      <c r="O160" s="111"/>
    </row>
    <row r="161" spans="1:15" ht="12.75">
      <c r="A161" s="152"/>
      <c r="B161" s="110" t="s">
        <v>110</v>
      </c>
      <c r="F161" s="111"/>
      <c r="G161" s="111"/>
      <c r="H161" s="111"/>
      <c r="I161" s="111"/>
      <c r="L161" s="111">
        <v>460</v>
      </c>
      <c r="M161" s="192"/>
      <c r="N161" s="20"/>
      <c r="O161" s="111"/>
    </row>
    <row r="162" spans="1:15" ht="12.75">
      <c r="A162" s="152"/>
      <c r="F162" s="111"/>
      <c r="G162" s="111"/>
      <c r="H162" s="111"/>
      <c r="I162" s="111"/>
      <c r="L162" s="111"/>
      <c r="M162" s="192"/>
      <c r="N162" s="20"/>
      <c r="O162" s="111"/>
    </row>
    <row r="163" spans="1:15" ht="13.5" thickBot="1">
      <c r="A163" s="152"/>
      <c r="F163" s="111"/>
      <c r="G163" s="111"/>
      <c r="H163" s="111"/>
      <c r="I163" s="111"/>
      <c r="L163" s="183">
        <f>SUM(L155:L162)</f>
        <v>-9582</v>
      </c>
      <c r="M163" s="192"/>
      <c r="N163" s="20"/>
      <c r="O163" s="111"/>
    </row>
    <row r="164" spans="1:15" ht="12.75">
      <c r="A164" s="152"/>
      <c r="F164" s="111"/>
      <c r="G164" s="111"/>
      <c r="H164" s="111"/>
      <c r="I164" s="111"/>
      <c r="L164" s="111"/>
      <c r="M164" s="192"/>
      <c r="N164" s="20"/>
      <c r="O164" s="111"/>
    </row>
    <row r="165" spans="1:15" ht="12.75">
      <c r="A165" s="152"/>
      <c r="B165" s="109" t="s">
        <v>187</v>
      </c>
      <c r="C165" s="109"/>
      <c r="F165" s="111"/>
      <c r="G165" s="111"/>
      <c r="H165" s="111"/>
      <c r="I165" s="111"/>
      <c r="L165" s="111"/>
      <c r="M165" s="192"/>
      <c r="N165" s="20"/>
      <c r="O165" s="111"/>
    </row>
    <row r="166" spans="1:15" ht="12.75">
      <c r="A166" s="152"/>
      <c r="F166" s="111"/>
      <c r="G166" s="111"/>
      <c r="H166" s="111"/>
      <c r="I166" s="111"/>
      <c r="L166" s="111"/>
      <c r="M166" s="192"/>
      <c r="N166" s="111"/>
      <c r="O166" s="111"/>
    </row>
    <row r="167" spans="1:15" ht="12.75">
      <c r="A167" s="152"/>
      <c r="B167" s="110" t="s">
        <v>188</v>
      </c>
      <c r="F167" s="111">
        <v>24482</v>
      </c>
      <c r="H167" s="111">
        <v>6312</v>
      </c>
      <c r="J167" s="111">
        <v>18170</v>
      </c>
      <c r="L167" s="111">
        <v>-1894</v>
      </c>
      <c r="M167" s="192"/>
      <c r="N167" s="111">
        <v>139632</v>
      </c>
      <c r="O167" s="111"/>
    </row>
    <row r="168" spans="1:15" ht="12.75">
      <c r="A168" s="152"/>
      <c r="F168" s="111"/>
      <c r="H168" s="111"/>
      <c r="L168" s="111"/>
      <c r="M168" s="192"/>
      <c r="N168" s="111"/>
      <c r="O168" s="111"/>
    </row>
    <row r="169" spans="1:15" ht="12.75">
      <c r="A169" s="152"/>
      <c r="B169" s="110" t="s">
        <v>189</v>
      </c>
      <c r="F169" s="111">
        <v>6087</v>
      </c>
      <c r="H169" s="111">
        <v>0</v>
      </c>
      <c r="J169" s="111">
        <v>6087</v>
      </c>
      <c r="L169" s="111">
        <v>-3687</v>
      </c>
      <c r="M169" s="192"/>
      <c r="N169" s="111">
        <v>105461</v>
      </c>
      <c r="O169" s="111"/>
    </row>
    <row r="170" spans="1:14" ht="12.75">
      <c r="A170" s="152"/>
      <c r="F170" s="111"/>
      <c r="H170" s="111"/>
      <c r="L170" s="195"/>
      <c r="M170" s="181"/>
      <c r="N170" s="195"/>
    </row>
    <row r="171" spans="1:14" ht="13.5" thickBot="1">
      <c r="A171" s="152"/>
      <c r="F171" s="183">
        <f>SUM(F167:F170)</f>
        <v>30569</v>
      </c>
      <c r="G171" s="193"/>
      <c r="H171" s="183">
        <f>SUM(H167:H170)</f>
        <v>6312</v>
      </c>
      <c r="I171" s="193"/>
      <c r="J171" s="183">
        <f>SUM(J167:J170)</f>
        <v>24257</v>
      </c>
      <c r="L171" s="111">
        <f>SUM(L167:L170)</f>
        <v>-5581</v>
      </c>
      <c r="M171" s="181"/>
      <c r="N171" s="183">
        <f>SUM(N167:N170)</f>
        <v>245093</v>
      </c>
    </row>
    <row r="172" spans="1:13" ht="12.75">
      <c r="A172" s="152"/>
      <c r="F172" s="111"/>
      <c r="G172" s="111"/>
      <c r="H172" s="111"/>
      <c r="I172" s="111"/>
      <c r="M172" s="181"/>
    </row>
    <row r="173" spans="1:14" ht="12.75">
      <c r="A173" s="152"/>
      <c r="B173" s="110" t="s">
        <v>43</v>
      </c>
      <c r="F173" s="111"/>
      <c r="G173" s="111"/>
      <c r="H173" s="111"/>
      <c r="I173" s="111"/>
      <c r="L173" s="194">
        <v>-1482</v>
      </c>
      <c r="M173" s="181"/>
      <c r="N173" s="196"/>
    </row>
    <row r="174" spans="1:14" ht="12.75">
      <c r="A174" s="152"/>
      <c r="F174" s="111"/>
      <c r="G174" s="111"/>
      <c r="H174" s="111"/>
      <c r="I174" s="111"/>
      <c r="M174" s="181"/>
      <c r="N174" s="154"/>
    </row>
    <row r="175" spans="1:14" ht="12.75">
      <c r="A175" s="152"/>
      <c r="B175" s="110" t="s">
        <v>57</v>
      </c>
      <c r="F175" s="111"/>
      <c r="G175" s="111"/>
      <c r="H175" s="111"/>
      <c r="I175" s="111"/>
      <c r="L175" s="194">
        <v>-2979</v>
      </c>
      <c r="M175" s="181"/>
      <c r="N175" s="196"/>
    </row>
    <row r="176" spans="1:14" ht="12.75">
      <c r="A176" s="152"/>
      <c r="F176" s="111"/>
      <c r="G176" s="111"/>
      <c r="H176" s="111"/>
      <c r="I176" s="111"/>
      <c r="L176" s="194"/>
      <c r="M176" s="181"/>
      <c r="N176" s="196"/>
    </row>
    <row r="177" spans="1:14" ht="12.75">
      <c r="A177" s="152"/>
      <c r="B177" s="110" t="s">
        <v>110</v>
      </c>
      <c r="F177" s="111"/>
      <c r="G177" s="111"/>
      <c r="H177" s="111"/>
      <c r="I177" s="111"/>
      <c r="L177" s="194">
        <v>460</v>
      </c>
      <c r="M177" s="181"/>
      <c r="N177" s="196"/>
    </row>
    <row r="178" spans="1:14" ht="12.75">
      <c r="A178" s="152"/>
      <c r="F178" s="111"/>
      <c r="G178" s="111"/>
      <c r="H178" s="111"/>
      <c r="I178" s="111"/>
      <c r="M178" s="181"/>
      <c r="N178" s="154"/>
    </row>
    <row r="179" spans="1:14" ht="13.5" thickBot="1">
      <c r="A179" s="152"/>
      <c r="F179" s="111"/>
      <c r="G179" s="111"/>
      <c r="H179" s="111"/>
      <c r="I179" s="111"/>
      <c r="L179" s="197">
        <f>SUM(L171:L178)</f>
        <v>-9582</v>
      </c>
      <c r="M179" s="181"/>
      <c r="N179" s="196"/>
    </row>
    <row r="180" spans="1:14" ht="12.75">
      <c r="A180" s="152"/>
      <c r="F180" s="111"/>
      <c r="G180" s="111"/>
      <c r="H180" s="111"/>
      <c r="I180" s="111"/>
      <c r="M180" s="181"/>
      <c r="N180" s="154"/>
    </row>
    <row r="181" spans="1:3" ht="12.75">
      <c r="A181" s="152">
        <v>14</v>
      </c>
      <c r="B181" s="179" t="s">
        <v>126</v>
      </c>
      <c r="C181" s="179"/>
    </row>
    <row r="182" spans="1:3" ht="12.75">
      <c r="A182" s="152"/>
      <c r="B182" s="180" t="s">
        <v>2</v>
      </c>
      <c r="C182" s="180"/>
    </row>
    <row r="183" spans="1:3" ht="12.75">
      <c r="A183" s="152"/>
      <c r="B183" s="180" t="s">
        <v>5</v>
      </c>
      <c r="C183" s="180"/>
    </row>
    <row r="184" spans="1:3" ht="12.75">
      <c r="A184" s="152"/>
      <c r="B184" s="180" t="s">
        <v>410</v>
      </c>
      <c r="C184" s="180"/>
    </row>
    <row r="185" spans="1:3" ht="12.75">
      <c r="A185" s="152"/>
      <c r="B185" s="180"/>
      <c r="C185" s="180"/>
    </row>
    <row r="186" spans="1:3" ht="12.75">
      <c r="A186" s="152"/>
      <c r="B186" s="180" t="s">
        <v>3</v>
      </c>
      <c r="C186" s="180"/>
    </row>
    <row r="187" spans="1:3" ht="12.75">
      <c r="A187" s="152"/>
      <c r="B187" s="180" t="s">
        <v>411</v>
      </c>
      <c r="C187" s="180"/>
    </row>
    <row r="188" spans="1:3" ht="12.75">
      <c r="A188" s="152"/>
      <c r="B188" s="180"/>
      <c r="C188" s="180"/>
    </row>
    <row r="189" spans="1:3" ht="12.75">
      <c r="A189" s="152"/>
      <c r="B189" s="180"/>
      <c r="C189" s="180"/>
    </row>
    <row r="190" spans="1:3" ht="12.75">
      <c r="A190" s="152"/>
      <c r="B190" s="180"/>
      <c r="C190" s="180"/>
    </row>
    <row r="191" spans="1:3" ht="12.75">
      <c r="A191" s="152"/>
      <c r="B191" s="180"/>
      <c r="C191" s="180"/>
    </row>
    <row r="192" spans="1:3" ht="12.75">
      <c r="A192" s="152">
        <v>15</v>
      </c>
      <c r="B192" s="109" t="s">
        <v>123</v>
      </c>
      <c r="C192" s="109"/>
    </row>
    <row r="193" spans="1:3" ht="12.75">
      <c r="A193" s="152"/>
      <c r="B193" s="110" t="s">
        <v>6</v>
      </c>
      <c r="C193" s="109"/>
    </row>
    <row r="194" spans="1:3" ht="12.75">
      <c r="A194" s="152"/>
      <c r="B194" s="110" t="s">
        <v>7</v>
      </c>
      <c r="C194" s="109"/>
    </row>
    <row r="195" spans="1:3" ht="12.75">
      <c r="A195" s="152"/>
      <c r="C195" s="109"/>
    </row>
    <row r="196" spans="1:3" ht="12.75">
      <c r="A196" s="152"/>
      <c r="B196" s="110" t="s">
        <v>4</v>
      </c>
      <c r="C196" s="109"/>
    </row>
    <row r="197" spans="1:3" ht="12.75">
      <c r="A197" s="152"/>
      <c r="B197" s="110" t="s">
        <v>412</v>
      </c>
      <c r="C197" s="109"/>
    </row>
    <row r="198" spans="1:3" ht="12.75">
      <c r="A198" s="152"/>
      <c r="C198" s="109"/>
    </row>
    <row r="199" spans="1:3" ht="12.75">
      <c r="A199" s="152"/>
      <c r="B199" s="110" t="s">
        <v>9</v>
      </c>
      <c r="C199" s="109"/>
    </row>
    <row r="200" ht="12.75">
      <c r="A200" s="152"/>
    </row>
    <row r="201" spans="1:3" ht="12.75">
      <c r="A201" s="152">
        <v>16</v>
      </c>
      <c r="B201" s="109" t="s">
        <v>124</v>
      </c>
      <c r="C201" s="109"/>
    </row>
    <row r="202" spans="1:3" ht="12.75">
      <c r="A202" s="152"/>
      <c r="B202" s="180" t="s">
        <v>33</v>
      </c>
      <c r="C202" s="180"/>
    </row>
    <row r="203" spans="1:3" ht="12.75">
      <c r="A203" s="152"/>
      <c r="B203" s="180" t="s">
        <v>20</v>
      </c>
      <c r="C203" s="180"/>
    </row>
    <row r="204" spans="1:3" ht="12.75">
      <c r="A204" s="152"/>
      <c r="B204" s="180" t="s">
        <v>19</v>
      </c>
      <c r="C204" s="180"/>
    </row>
    <row r="205" spans="1:3" ht="12.75">
      <c r="A205" s="152"/>
      <c r="B205" s="180"/>
      <c r="C205" s="180"/>
    </row>
    <row r="206" spans="1:3" ht="12.75">
      <c r="A206" s="152">
        <v>17</v>
      </c>
      <c r="B206" s="109" t="s">
        <v>345</v>
      </c>
      <c r="C206" s="109"/>
    </row>
    <row r="207" spans="1:3" ht="12.75">
      <c r="A207" s="152"/>
      <c r="B207" s="180" t="s">
        <v>346</v>
      </c>
      <c r="C207" s="180"/>
    </row>
    <row r="208" spans="1:3" ht="12.75">
      <c r="A208" s="152"/>
      <c r="B208" s="180"/>
      <c r="C208" s="180"/>
    </row>
    <row r="209" spans="1:3" ht="12.75">
      <c r="A209" s="152">
        <v>18</v>
      </c>
      <c r="B209" s="109" t="s">
        <v>190</v>
      </c>
      <c r="C209" s="109"/>
    </row>
    <row r="210" spans="1:3" ht="12.75">
      <c r="A210" s="152"/>
      <c r="B210" s="180" t="s">
        <v>0</v>
      </c>
      <c r="C210" s="180"/>
    </row>
    <row r="211" spans="1:3" ht="12.75">
      <c r="A211" s="152"/>
      <c r="B211" s="180" t="s">
        <v>8</v>
      </c>
      <c r="C211" s="180"/>
    </row>
    <row r="212" spans="1:3" ht="12.75">
      <c r="A212" s="152"/>
      <c r="B212" s="180"/>
      <c r="C212" s="180"/>
    </row>
    <row r="213" spans="1:3" ht="12.75">
      <c r="A213" s="152">
        <v>19</v>
      </c>
      <c r="B213" s="109" t="s">
        <v>94</v>
      </c>
      <c r="C213" s="109"/>
    </row>
    <row r="214" spans="1:2" ht="12.75">
      <c r="A214" s="152"/>
      <c r="B214" s="110" t="s">
        <v>128</v>
      </c>
    </row>
    <row r="215" ht="12.75">
      <c r="A215" s="152"/>
    </row>
    <row r="216" spans="1:3" ht="12.75">
      <c r="A216" s="152">
        <v>20</v>
      </c>
      <c r="B216" s="109" t="s">
        <v>165</v>
      </c>
      <c r="C216" s="109"/>
    </row>
    <row r="217" spans="1:4" ht="12.75">
      <c r="A217" s="152"/>
      <c r="B217" s="180" t="s">
        <v>58</v>
      </c>
      <c r="C217" s="180"/>
      <c r="D217" s="180"/>
    </row>
    <row r="218" spans="1:4" ht="12.75">
      <c r="A218" s="152"/>
      <c r="B218" s="180"/>
      <c r="C218" s="180"/>
      <c r="D218" s="180"/>
    </row>
    <row r="219" spans="1:10" ht="12.75">
      <c r="A219" s="152"/>
      <c r="D219" s="152"/>
      <c r="J219" s="110"/>
    </row>
    <row r="220" spans="1:10" ht="12.75">
      <c r="A220" s="152"/>
      <c r="D220" s="152"/>
      <c r="J220" s="110"/>
    </row>
    <row r="221" spans="1:10" ht="12.75">
      <c r="A221" s="152"/>
      <c r="D221" s="152"/>
      <c r="J221" s="110"/>
    </row>
    <row r="222" ht="12.75">
      <c r="A222" s="152"/>
    </row>
    <row r="223" spans="1:3" ht="12.75">
      <c r="A223" s="112" t="s">
        <v>277</v>
      </c>
      <c r="B223" s="112"/>
      <c r="C223" s="112"/>
    </row>
    <row r="224" ht="12.75">
      <c r="A224" s="152"/>
    </row>
    <row r="225" ht="12.75">
      <c r="A225" s="152"/>
    </row>
    <row r="226" ht="12.75">
      <c r="A226" s="152"/>
    </row>
    <row r="227" ht="12.75">
      <c r="A227" s="152"/>
    </row>
    <row r="228" ht="12.75">
      <c r="A228" s="152"/>
    </row>
    <row r="229" spans="1:3" ht="12.75">
      <c r="A229" s="112" t="s">
        <v>47</v>
      </c>
      <c r="B229" s="112"/>
      <c r="C229" s="112"/>
    </row>
    <row r="230" ht="12.75">
      <c r="A230" s="110" t="s">
        <v>85</v>
      </c>
    </row>
    <row r="232" ht="12.75">
      <c r="A232" s="110" t="s">
        <v>349</v>
      </c>
    </row>
    <row r="233" spans="1:3" ht="12.75">
      <c r="A233" s="198" t="s">
        <v>366</v>
      </c>
      <c r="B233" s="199"/>
      <c r="C233" s="199"/>
    </row>
    <row r="234" ht="12.75">
      <c r="A234" s="152"/>
    </row>
  </sheetData>
  <mergeCells count="3">
    <mergeCell ref="F142:J142"/>
    <mergeCell ref="H14:J14"/>
    <mergeCell ref="L14:N14"/>
  </mergeCells>
  <printOptions/>
  <pageMargins left="0.25" right="0.25" top="1" bottom="0.75" header="0.5" footer="0.5"/>
  <pageSetup fitToHeight="5" fitToWidth="1" horizontalDpi="600" verticalDpi="600" orientation="portrait" paperSize="9" scale="84" r:id="rId1"/>
  <rowBreaks count="4" manualBreakCount="4">
    <brk id="44" max="13" man="1"/>
    <brk id="91" max="13" man="1"/>
    <brk id="137" max="13" man="1"/>
    <brk id="18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Yap</dc:creator>
  <cp:keywords/>
  <dc:description/>
  <cp:lastModifiedBy>Yin Foong</cp:lastModifiedBy>
  <cp:lastPrinted>2002-08-29T07:07:21Z</cp:lastPrinted>
  <dcterms:created xsi:type="dcterms:W3CDTF">1998-07-15T09:44:03Z</dcterms:created>
  <dcterms:modified xsi:type="dcterms:W3CDTF">1998-07-15T08:37:33Z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