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1100" windowHeight="5835" activeTab="1"/>
  </bookViews>
  <sheets>
    <sheet name="pnl-klse" sheetId="1" r:id="rId1"/>
    <sheet name="Notes" sheetId="2" r:id="rId2"/>
    <sheet name="bsheet" sheetId="3" r:id="rId3"/>
  </sheets>
  <externalReferences>
    <externalReference r:id="rId6"/>
    <externalReference r:id="rId7"/>
  </externalReferences>
  <definedNames>
    <definedName name="DEFERRED_TAX">'[1]CBS'!$AB$70</definedName>
    <definedName name="_xlnm.Print_Titles" localSheetId="0">'pnl-klse'!$6:$10</definedName>
    <definedName name="_xlnm.Print_Titles">$A$1:$A$1</definedName>
    <definedName name="TURNOVER">'[2]CPL'!$V$10</definedName>
  </definedNames>
  <calcPr fullCalcOnLoad="1"/>
</workbook>
</file>

<file path=xl/sharedStrings.xml><?xml version="1.0" encoding="utf-8"?>
<sst xmlns="http://schemas.openxmlformats.org/spreadsheetml/2006/main" count="275" uniqueCount="235">
  <si>
    <t>MTD CAPITAL BHD ( Company No : 256187 - T )</t>
  </si>
  <si>
    <t>BALANCE SHEET AS AT 31 DEC 2001</t>
  </si>
  <si>
    <t>Actual</t>
  </si>
  <si>
    <t>Audited</t>
  </si>
  <si>
    <t>RM'000</t>
  </si>
  <si>
    <t xml:space="preserve"> DEC 2001</t>
  </si>
  <si>
    <t xml:space="preserve"> MAR 2001</t>
  </si>
  <si>
    <t xml:space="preserve"> SEPT 2000</t>
  </si>
  <si>
    <t xml:space="preserve"> MAR 2000</t>
  </si>
  <si>
    <t>Fixed Assets</t>
  </si>
  <si>
    <t>Intangible Assets</t>
  </si>
  <si>
    <t>Investment in Associated Companies</t>
  </si>
  <si>
    <t>Jointly controlled entity</t>
  </si>
  <si>
    <t>Other Investment</t>
  </si>
  <si>
    <t>Concession Asset</t>
  </si>
  <si>
    <t>Interest Equalisation Account</t>
  </si>
  <si>
    <t>Real Property Asset</t>
  </si>
  <si>
    <t>Goodwill On Consolidation</t>
  </si>
  <si>
    <t>Sinking Fund</t>
  </si>
  <si>
    <t>Current Assets</t>
  </si>
  <si>
    <t>Stocks</t>
  </si>
  <si>
    <t>Trade Debtors</t>
  </si>
  <si>
    <t>Other Debtors</t>
  </si>
  <si>
    <t>Amount due from  Associated Company</t>
  </si>
  <si>
    <t>Deposits</t>
  </si>
  <si>
    <t>Cash and Bank Balance</t>
  </si>
  <si>
    <t>Current Liabilities</t>
  </si>
  <si>
    <t>Trade Creditors</t>
  </si>
  <si>
    <t>Other Creditors</t>
  </si>
  <si>
    <t>Short Term Borrowings</t>
  </si>
  <si>
    <t>Hire Purchase and Leasing Creditors</t>
  </si>
  <si>
    <t>Proposed Dividends</t>
  </si>
  <si>
    <t>Provision for Taxation</t>
  </si>
  <si>
    <t>Net Current Assets/ ( Current Liabilities )</t>
  </si>
  <si>
    <t>Deferred Income</t>
  </si>
  <si>
    <t>Long Term Liabilities</t>
  </si>
  <si>
    <t>Long Term Borrowings</t>
  </si>
  <si>
    <t>Redeemable Unsecured Bonds</t>
  </si>
  <si>
    <t>Deferred Taxation</t>
  </si>
  <si>
    <t>REPRESENTING</t>
  </si>
  <si>
    <t>Share Capital</t>
  </si>
  <si>
    <t>Reserves</t>
  </si>
  <si>
    <t>Share Premium</t>
  </si>
  <si>
    <t>Exchange Translation Reserves</t>
  </si>
  <si>
    <t>Capital Reserve</t>
  </si>
  <si>
    <t>Accumulated Profits</t>
  </si>
  <si>
    <t>Shareholders' Equity</t>
  </si>
  <si>
    <t>Minority Interest</t>
  </si>
  <si>
    <t>Net Tangible Asset Per Share</t>
  </si>
  <si>
    <t>MTD CAPITAL BHD (256187-T)</t>
  </si>
  <si>
    <t>QUARTERLY UNAUDITED RESULTS FOR THE PERIOD ENDED 31 DECEMBER 2001</t>
  </si>
  <si>
    <t xml:space="preserve">NOTES </t>
  </si>
  <si>
    <t>1. Accounting Principles</t>
  </si>
  <si>
    <t>The accounts of the Group were prepared using the same accounting policies, method of computation and basis of consolidation as those used during the preparation of the most recent annual financial statements.</t>
  </si>
  <si>
    <t>2. Exceptional Items</t>
  </si>
  <si>
    <t>There were no exceptional items for the financial period under review.</t>
  </si>
  <si>
    <t>3. Extraordinary Items</t>
  </si>
  <si>
    <t xml:space="preserve">Profit from the sale of an associate, Sunmate Properties Sdn Bhd amounted to RM1.0 million was </t>
  </si>
  <si>
    <t>recorded for the financial period under review.</t>
  </si>
  <si>
    <t>4. Taxation</t>
  </si>
  <si>
    <t>Taxation comprises :-</t>
  </si>
  <si>
    <t xml:space="preserve">Individual </t>
  </si>
  <si>
    <t>Cumulative</t>
  </si>
  <si>
    <t>Previous</t>
  </si>
  <si>
    <t>Current Quarter</t>
  </si>
  <si>
    <t xml:space="preserve"> to Date</t>
  </si>
  <si>
    <t>Financial Year</t>
  </si>
  <si>
    <t xml:space="preserve"> - Current Malaysian Taxation</t>
  </si>
  <si>
    <t xml:space="preserve"> - Current Overseas Taxation</t>
  </si>
  <si>
    <t xml:space="preserve"> - Deferred Taxation</t>
  </si>
  <si>
    <t xml:space="preserve"> - Share of Associated Companies</t>
  </si>
  <si>
    <t xml:space="preserve"> - In respect of prior years</t>
  </si>
  <si>
    <t>The disproportionate tax charge of the Group for period under review is principally due to non-</t>
  </si>
  <si>
    <t>deductible of certain expenses.</t>
  </si>
  <si>
    <t>5. Profit on sale of Investment and /or Properties</t>
  </si>
  <si>
    <t>Refer to item (3) - extraordinary items.</t>
  </si>
  <si>
    <t>6. Quoted Securities</t>
  </si>
  <si>
    <t xml:space="preserve">(a) Total purchases and disposals of quoted securities for the current financial period ended </t>
  </si>
  <si>
    <t>December 2001 are as follows:</t>
  </si>
  <si>
    <t>Current Financial Quarter</t>
  </si>
  <si>
    <t>Financial Year Todate</t>
  </si>
  <si>
    <t>Total purchases</t>
  </si>
  <si>
    <t>Total disposals</t>
  </si>
  <si>
    <t>Gain disposals</t>
  </si>
  <si>
    <t>(b) As at 31.12.2001, value of investment in quoted shares and warrants;</t>
  </si>
  <si>
    <t>Associated Co.</t>
  </si>
  <si>
    <t>Others</t>
  </si>
  <si>
    <t>(i)</t>
  </si>
  <si>
    <t>At Cost</t>
  </si>
  <si>
    <t>-</t>
  </si>
  <si>
    <t>(ii)</t>
  </si>
  <si>
    <t>At Book Value</t>
  </si>
  <si>
    <t>(iii)</t>
  </si>
  <si>
    <t xml:space="preserve">At Market Value </t>
  </si>
  <si>
    <t>7. Changes in the Composition of the Group</t>
  </si>
  <si>
    <t>new subsidiary i.e International MTD Capital (Mauritius) Pte Ltd during the financial period under review.</t>
  </si>
  <si>
    <t xml:space="preserve"> </t>
  </si>
  <si>
    <t>8. Status of Corporate Proposals Announced But Not Completed.</t>
  </si>
  <si>
    <t>A.  DEWINA BERHAD</t>
  </si>
  <si>
    <t>Circular containing the details of the Proposals and notice of EGM to seek shareholder's approval will be dispatched to the shareholders in due course.</t>
  </si>
  <si>
    <t>B.  METACORP BERHAD</t>
  </si>
  <si>
    <t>Arab-Malaysian, on behalf of MTD, had on 26 July 2001, served a notice of the conditional voluntary offer to the Board of Directors of Metacorp to acquire 104,377,555 ordinary shares of RM1.00 each in Metacorp which are not already held by MTD and persons</t>
  </si>
  <si>
    <t>9. Changes in Share Capital</t>
  </si>
  <si>
    <t>10. Group Borrowings and Debt Securities</t>
  </si>
  <si>
    <t>Total Group borrowings as at 31 Dec 2001 are as follows :-</t>
  </si>
  <si>
    <t xml:space="preserve">Denominated </t>
  </si>
  <si>
    <t>Ringgit</t>
  </si>
  <si>
    <t>in USD</t>
  </si>
  <si>
    <t>Equivalent</t>
  </si>
  <si>
    <t>USD'000</t>
  </si>
  <si>
    <t>LONG TERM    -   (Secured)</t>
  </si>
  <si>
    <t>SHORT TERM   -  (Secured)</t>
  </si>
  <si>
    <t xml:space="preserve">    -  (Unsecured)</t>
  </si>
  <si>
    <t>TOTAL BORROWINGS</t>
  </si>
  <si>
    <t>11. Contingent Liabilities</t>
  </si>
  <si>
    <t>Contingent liabilities of the Group as at 24 February  2002 comprises of</t>
  </si>
  <si>
    <t>Corporate Guarantee given to Third Parties by Subsidiary</t>
  </si>
  <si>
    <t xml:space="preserve">Corporate Guarantee given by the Company on behalf of the Subsidiaries            </t>
  </si>
  <si>
    <t>12. Off Balance Sheet Financial Instruments</t>
  </si>
  <si>
    <t>The Group does not have any financial instruments with off balance sheet risk as at 24 February 2002.</t>
  </si>
  <si>
    <t xml:space="preserve">13. Material Litigation  </t>
  </si>
  <si>
    <t>The financial impact to the Group from that litigation cannot be ascertained.</t>
  </si>
  <si>
    <t>14. Segmental Information (Cumulative Year-to-date)</t>
  </si>
  <si>
    <t>By Activities</t>
  </si>
  <si>
    <t>Assets</t>
  </si>
  <si>
    <t>Profit/(Loss)</t>
  </si>
  <si>
    <t>Turnover</t>
  </si>
  <si>
    <t>Employed</t>
  </si>
  <si>
    <t>Before Taxation</t>
  </si>
  <si>
    <t>Engineering and Construction</t>
  </si>
  <si>
    <t>Toll Collection</t>
  </si>
  <si>
    <t>Trading and Services</t>
  </si>
  <si>
    <t>Investment Holding</t>
  </si>
  <si>
    <t>Property Development</t>
  </si>
  <si>
    <t>Investment in Associates :</t>
  </si>
  <si>
    <t>15. Material Changes in the Quarterly Results Compared to the Results of the Preceding Quarter.</t>
  </si>
  <si>
    <t>16. Review of Performance of the company and its principal subsidiaries.</t>
  </si>
  <si>
    <t>17. Subsequent event</t>
  </si>
  <si>
    <t>18. Seasonal of Cyclical Factors</t>
  </si>
  <si>
    <t>The business operations of the Group are not significantly affected by seasonal or cyclical factors.</t>
  </si>
  <si>
    <t>19. Current Year Prospects (including factors that are likely to influence the company’s prospects)</t>
  </si>
  <si>
    <t>20. Variance in Actual vs Forecasted Profit / Profit Guarantee Shortfall</t>
  </si>
  <si>
    <t>Not Applicable.</t>
  </si>
  <si>
    <t>21. Dividend</t>
  </si>
  <si>
    <t>For the financial year ended 31 March 2001, the Board of Directors are pleased to recommend a first and final dividend of 5.0 sen per share ( 2000: 4.0sen per share) less 28% tax subject to shareholders approval in the forthcoming Annual General Meeting.</t>
  </si>
  <si>
    <t>No interim dividend has been declared by the Board for the current financial quarter to 31 December</t>
  </si>
  <si>
    <t>2001 (31 December 2000 : NIL)</t>
  </si>
  <si>
    <t>22. Subsidiaries Companies</t>
  </si>
  <si>
    <t>Income Statement (RM'000)</t>
  </si>
  <si>
    <t>Net profit for the year as reported</t>
  </si>
  <si>
    <t>Interest capitalised during the year written-off</t>
  </si>
  <si>
    <t>Net profit for the year as adjusted</t>
  </si>
  <si>
    <t>Retained Profit (RM'000)</t>
  </si>
  <si>
    <t>Retained profits carried forward as reported</t>
  </si>
  <si>
    <t>Interest capitalised written off</t>
  </si>
  <si>
    <t>Retained profits carried forward as adjusted</t>
  </si>
  <si>
    <t>Pursuant to the announcement dated 3 April 2001 and 20 July 2001 respectively, the company is pleased to announce that it has obtained approval on 7 January 2002, from the Securities Commission ('SC') for its proposed disposal of 99,999,999 ordinary shares and one (1) special share of RM1.00 each representing 100% of the equity interests in MTD Prime, currently owned by Puncak Sabit Sdn Bhd, a wholly owned subsidiary of the company to Dewina Bhd.  The disposal is for the indicative consideration of RM1.2bn to be satisfied by the issuance of 1,090,909,090 shares at an indicative issue price of RM1.10 per share, instead of the proposed issuance of 1,090,909,090 new ordinary shares of Dewina together with 272,727,272 warrants attached thereto at an indicative issue price of RM1.10 per share with warrant.</t>
  </si>
  <si>
    <t>Except for the issuance of 174,000 ordinary shares of RM1 each pursuant to the Company’s Employees Share Option Scheme (ESOS), there were no other issuance and repayment of debt and equity securities, shares buy backs, share cancellation, shares held as treasury shares during the financial period under review.</t>
  </si>
  <si>
    <t>On 5 February 2001, MTD had notified that it had appointed a legal counsel to defend a suit between Durabest Sdn Bhd vs MTD Realty Sdn Bhd and 3 others.  The suit was on the plaintiff contention that the share sales price was misrepresented by the defendants and the plaintiff claim for declaration to rescind the share sales agreement and consequential orders and relief thereof pursuant to the said declaration.  Appearance to take appropriate actions to defend the suit has been entered.</t>
  </si>
  <si>
    <t>QUARTERLY REPORT</t>
  </si>
  <si>
    <t>Quarterly report on consolidated results for the financial quarter ended 31 December 2001</t>
  </si>
  <si>
    <t>The figure have not been audited</t>
  </si>
  <si>
    <t>CONSOLIDATED INCOME STATEMENT</t>
  </si>
  <si>
    <t>INDIVIDUAL PERIOD</t>
  </si>
  <si>
    <t>CUMULATIVE PERIOD</t>
  </si>
  <si>
    <t>Current Year</t>
  </si>
  <si>
    <t>Preceding Year</t>
  </si>
  <si>
    <t>Quarter</t>
  </si>
  <si>
    <t>Corresp. Quarter</t>
  </si>
  <si>
    <t>To Date</t>
  </si>
  <si>
    <t>Corresp. Period</t>
  </si>
  <si>
    <t>(a)</t>
  </si>
  <si>
    <t>(b)</t>
  </si>
  <si>
    <t>Investment Income</t>
  </si>
  <si>
    <t>(c)</t>
  </si>
  <si>
    <t>Other income including interest income</t>
  </si>
  <si>
    <t>Operating profit/(loss) before</t>
  </si>
  <si>
    <t>interest on borrowings, depreciation and</t>
  </si>
  <si>
    <t>amortisation, exceptional items, income tax,</t>
  </si>
  <si>
    <t>minority interests and extraordinary items</t>
  </si>
  <si>
    <t>Interest on borrowings</t>
  </si>
  <si>
    <t>Depreciation and amortisation</t>
  </si>
  <si>
    <t>(d)</t>
  </si>
  <si>
    <t>Exceptional items</t>
  </si>
  <si>
    <t>(e)</t>
  </si>
  <si>
    <t>Operating profit/(loss) after</t>
  </si>
  <si>
    <t>amortisation and exceptional items but before</t>
  </si>
  <si>
    <t xml:space="preserve">income tax, minority interests and </t>
  </si>
  <si>
    <t>extraordinary item.</t>
  </si>
  <si>
    <t>(f)</t>
  </si>
  <si>
    <t>Share in results of associated companies</t>
  </si>
  <si>
    <t>(g)</t>
  </si>
  <si>
    <t>Profit/(loss) before taxation, minority interests</t>
  </si>
  <si>
    <t>and extraordinary items</t>
  </si>
  <si>
    <t>(h)</t>
  </si>
  <si>
    <t>Taxation</t>
  </si>
  <si>
    <t>(i)  Profit/(loss) after taxation</t>
  </si>
  <si>
    <t xml:space="preserve">     before deducting minority interest</t>
  </si>
  <si>
    <t>(ii) Minority interest</t>
  </si>
  <si>
    <t>(j)</t>
  </si>
  <si>
    <t>Profit / (loss) after taxation</t>
  </si>
  <si>
    <t>attributable to members of the company</t>
  </si>
  <si>
    <t>(k)</t>
  </si>
  <si>
    <t>(i)  Extraordinary items</t>
  </si>
  <si>
    <t>(ii)  Less minority interests</t>
  </si>
  <si>
    <t xml:space="preserve">(iii) Extraordinary items attributable to </t>
  </si>
  <si>
    <t xml:space="preserve">      members of the company</t>
  </si>
  <si>
    <t>(l)</t>
  </si>
  <si>
    <t>Profit/(loss) after taxation and extraordinary</t>
  </si>
  <si>
    <t>items attributable to members of the company</t>
  </si>
  <si>
    <t>deducting any provision for preference</t>
  </si>
  <si>
    <t>dividends, if any:-</t>
  </si>
  <si>
    <t>(i)  Basic (based on</t>
  </si>
  <si>
    <t>22.06 sen</t>
  </si>
  <si>
    <t>10.06 sen</t>
  </si>
  <si>
    <t>36.48 sen</t>
  </si>
  <si>
    <t>29.57 sen</t>
  </si>
  <si>
    <t xml:space="preserve">      ordinary shares) (sen)</t>
  </si>
  <si>
    <t>(ii) Fully diluted (based on</t>
  </si>
  <si>
    <t>18.32 sen</t>
  </si>
  <si>
    <t>9.04 sen</t>
  </si>
  <si>
    <t>31.92 sen</t>
  </si>
  <si>
    <t>26.43 sen</t>
  </si>
  <si>
    <t xml:space="preserve">Earnings per share based on 2(l) above after </t>
  </si>
  <si>
    <t>For the quarter under review, the Company has disposed off the investment of an  associate company</t>
  </si>
  <si>
    <t xml:space="preserve">Sunmate Properties Sdn Bhd and acquired an associate, Metacorp Bhd. The company has also incorporated a </t>
  </si>
  <si>
    <t>Pursuant to the dispatch of offer documents on 2 January 2002, the shareholdings of MTD and parties acting in concert was 44,658,787 shares or approximately 39.96% of the issued and paid up capital of Metacorp.  On 23 January 2002, the shareholdings of MTD and parties acting in concert was 67,507,485 shares or approximately 60.41% of the issued and paid up capital of Metacorp.  Based on this level of acceptances, the offer became unconditional and extended to 7 February 2002.  The level of acceptances as at the closing date on 7 February 2002 was 94,885,313 shares or approximately 84.90% of the issued and paid up capital of Metacorp.</t>
  </si>
  <si>
    <t xml:space="preserve">There was an issuance of RM250million Bond (Notes Islamic Facilities) for repayment of Syndicated Term Loan and </t>
  </si>
  <si>
    <t>Revolving Credit facility of RM186m and 18m respectively.</t>
  </si>
  <si>
    <t>On 29 June 2001, MTD Equity Sdn Bhd and MTD Chile S.A, both companies of which are wholly-owned subsidiaries of MTD (collectively the "Claimants") had initiated an arbitration request against the Republic of Chile (the  "Respondent" ) in the International Centre for settlement of Investment Disputes ('ICSID') in Washington D.C., United States of America.  This arbitration request is initiated by the Claimants in accordance with rule 5(2) of the Institution rules of the ICSID.  The selection of three (3) arbitrators making the tribunal was finalized and filed with ICSID on 25 February 2002.</t>
  </si>
  <si>
    <t>For the nine months ending 31 December 2001, the group recorded an improvement of 16% and 31% in turnover and pre-tax profit to RM325.2m and RM54.0m respectively as compared to the corresponding period. This is on the back of an overall improvement in all key divisions. Construction division managed to turnaround in the third quarter, driven mainly by contribution from East Coast Expressway (‘ECE’) project. This was followed by positive traffic growth at its expressway division and a marked improvement in the performance of operating associates.</t>
  </si>
  <si>
    <t>Pursuant to the announcement dated 8 February 2002, MTD or person acting in concert has control of 84.90% of Metacorp Bhd.  Hence Metacorp Bhd is the subsidiary of MTD.</t>
  </si>
  <si>
    <t>Barring unforeseen factors, the Board of Directors expects its performance to remain favourable in the next quarter, driven mainly by acceleration in construction activity in ECE project, expressway division and associates.</t>
  </si>
  <si>
    <t>One of the subsidiary adopted the accounting policy to capitalise interest incurred on borrowings after completion of construction of a concession asset.  The continued capitalisation of interest incurred after completion of the concession asset represents a departure from MASB 27 Borrowing Cost.  Had the MASB 27 been complied, the income statement and retained profits of the group will be as follow:</t>
  </si>
  <si>
    <t>For the quarter under review, group turnover of RM122.8m remained similar as the previous quarter.  Group pre-tax profit however, improved by four fold to RM33.1m due to an improvement in contribution from construction, expressway and stronger contribution from associates.</t>
  </si>
</sst>
</file>

<file path=xl/styles.xml><?xml version="1.0" encoding="utf-8"?>
<styleSheet xmlns="http://schemas.openxmlformats.org/spreadsheetml/2006/main">
  <numFmts count="1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0_);_(* \(#,##0.0\);_(* &quot;-&quot;?_);_(@_)"/>
    <numFmt numFmtId="172" formatCode="0.000000"/>
    <numFmt numFmtId="173" formatCode="0.00000"/>
    <numFmt numFmtId="174" formatCode="0.0000"/>
    <numFmt numFmtId="175" formatCode="0.000"/>
    <numFmt numFmtId="176" formatCode="0.0"/>
    <numFmt numFmtId="177" formatCode="_(* #,##0_);_(* \(#,##0\);_(* &quot;-&quot;??_);_(@_)"/>
    <numFmt numFmtId="178" formatCode="&quot;RM&quot;#,##0.0_);[Red]\(&quot;RM&quot;#,##0.0\)"/>
    <numFmt numFmtId="179" formatCode="[$$-C09]#,##0.00"/>
    <numFmt numFmtId="180" formatCode="[$$-C09]#,##0.0"/>
    <numFmt numFmtId="181" formatCode="[$$-C09]#,##0"/>
    <numFmt numFmtId="182" formatCode="#,##0.000_);\(#,##0.000\)"/>
    <numFmt numFmtId="183" formatCode="_(* #,##0.000_);_(* \(#,##0.000\);_(* &quot;-&quot;??_);_(@_)"/>
    <numFmt numFmtId="184" formatCode="_(* #,##0.0000_);_(* \(#,##0.0000\);_(* &quot;-&quot;??_);_(@_)"/>
    <numFmt numFmtId="185" formatCode="_(* #,##0.00000_);_(* \(#,##0.00000\);_(* &quot;-&quot;??_);_(@_)"/>
    <numFmt numFmtId="186" formatCode="_(* #,##0.000000_);_(* \(#,##0.000000\);_(* &quot;-&quot;??_);_(@_)"/>
    <numFmt numFmtId="187" formatCode="#,##0.0_);\(#,##0.0\)"/>
    <numFmt numFmtId="188" formatCode="0.00_);\(0.00\)"/>
    <numFmt numFmtId="189" formatCode="0.0_);\(0.0\)"/>
    <numFmt numFmtId="190" formatCode="0.0%"/>
    <numFmt numFmtId="191" formatCode="&quot;RM&quot;#,##0.000_);[Red]\(&quot;RM&quot;#,##0.000\)"/>
    <numFmt numFmtId="192" formatCode="&quot;RM&quot;#,##0.0000_);[Red]\(&quot;RM&quot;#,##0.0000\)"/>
    <numFmt numFmtId="193" formatCode="&quot;RM&quot;#,##0.00000_);[Red]\(&quot;RM&quot;#,##0.00000\)"/>
    <numFmt numFmtId="194" formatCode="&quot;RM&quot;#,##0.000000_);[Red]\(&quot;RM&quot;#,##0.000000\)"/>
    <numFmt numFmtId="195" formatCode="&quot;RM&quot;#,##0.0000000_);[Red]\(&quot;RM&quot;#,##0.0000000\)"/>
    <numFmt numFmtId="196" formatCode="0.000%"/>
    <numFmt numFmtId="197" formatCode="&quot;£&quot;#,##0;\-&quot;£&quot;#,##0"/>
    <numFmt numFmtId="198" formatCode="&quot;£&quot;#,##0;[Red]\-&quot;£&quot;#,##0"/>
    <numFmt numFmtId="199" formatCode="&quot;£&quot;#,##0.00;\-&quot;£&quot;#,##0.00"/>
    <numFmt numFmtId="200" formatCode="&quot;£&quot;#,##0.00;[Red]\-&quot;£&quot;#,##0.00"/>
    <numFmt numFmtId="201" formatCode="_-&quot;£&quot;* #,##0_-;\-&quot;£&quot;* #,##0_-;_-&quot;£&quot;* &quot;-&quot;_-;_-@_-"/>
    <numFmt numFmtId="202" formatCode="_-* #,##0_-;\-* #,##0_-;_-* &quot;-&quot;_-;_-@_-"/>
    <numFmt numFmtId="203" formatCode="_-&quot;£&quot;* #,##0.00_-;\-&quot;£&quot;* #,##0.00_-;_-&quot;£&quot;* &quot;-&quot;??_-;_-@_-"/>
    <numFmt numFmtId="204" formatCode="_-* #,##0.00_-;\-* #,##0.00_-;_-* &quot;-&quot;??_-;_-@_-"/>
    <numFmt numFmtId="205" formatCode="#,##0.0_);[Red]\(#,##0.0\)"/>
    <numFmt numFmtId="206" formatCode="0_);\(0\)"/>
    <numFmt numFmtId="207" formatCode="#,##0.0"/>
    <numFmt numFmtId="208" formatCode="&quot;RM&quot;#,##0.0;[Red]\-&quot;RM&quot;#,##0.0"/>
    <numFmt numFmtId="209" formatCode="&quot;RM&quot;#,##0.0;\-&quot;RM&quot;#,##0.0"/>
    <numFmt numFmtId="210" formatCode="#,##0.000"/>
    <numFmt numFmtId="211" formatCode="0.0_);[Red]\(0.0\)"/>
    <numFmt numFmtId="212" formatCode="_(* #,##0.000_);_(* \(#,##0.000\);_(* &quot;-&quot;???_);_(@_)"/>
    <numFmt numFmtId="213" formatCode="_(* #,##0.0000_);_(* \(#,##0.0000\);_(* &quot;-&quot;????_);_(@_)"/>
    <numFmt numFmtId="214" formatCode="_(* #,##0.000_);_(* \(#,##0.000\);_(* &quot;-&quot;????_);_(@_)"/>
    <numFmt numFmtId="215" formatCode="_(* #,##0.00_);_(* \(#,##0.00\);_(* &quot;-&quot;????_);_(@_)"/>
    <numFmt numFmtId="216" formatCode="_(* #,##0.0_);_(* \(#,##0.0\);_(* &quot;-&quot;????_);_(@_)"/>
    <numFmt numFmtId="217" formatCode="_(* #,##0_);_(* \(#,##0\);_(* &quot;-&quot;????_);_(@_)"/>
    <numFmt numFmtId="218" formatCode="_(* #,##0.00_);_(* \(#,##0.00\);_(* &quot;-&quot;???_);_(@_)"/>
    <numFmt numFmtId="219" formatCode="_(* #,##0.0_);_(* \(#,##0.0\);_(* &quot;-&quot;???_);_(@_)"/>
    <numFmt numFmtId="220" formatCode="#,##0.000_);[Red]\(#,##0.000\)"/>
    <numFmt numFmtId="221" formatCode="_(* #,##0_);_(* \(#,##0\);_(* &quot;-&quot;???_);_(@_)"/>
    <numFmt numFmtId="222" formatCode="_(* #,##0.00000_);_(* \(#,##0.00000\);_(* &quot;-&quot;?????_);_(@_)"/>
    <numFmt numFmtId="223" formatCode="#,##0.0000_);[Red]\(#,##0.0000\)"/>
    <numFmt numFmtId="224" formatCode="_(* #,##0.000000_);_(* \(#,##0.000000\);_(* &quot;-&quot;??????_);_(@_)"/>
    <numFmt numFmtId="225" formatCode="#,##0.0000"/>
    <numFmt numFmtId="226" formatCode="hh:mm:ss\ AM/PM"/>
    <numFmt numFmtId="227" formatCode="dd\-mmm\-yy"/>
    <numFmt numFmtId="228" formatCode="#,##0.0000_);\(#,##0.0000\)"/>
    <numFmt numFmtId="229" formatCode="hh:mm:ss\ AM/PM_)"/>
    <numFmt numFmtId="230" formatCode="dd\-mmm\-yy_)"/>
    <numFmt numFmtId="231" formatCode="0_)"/>
    <numFmt numFmtId="232" formatCode="mm/dd/yy_)"/>
    <numFmt numFmtId="233" formatCode="hh:mm_)"/>
    <numFmt numFmtId="234" formatCode="#,##0.00000_);\(#,##0.00000\)"/>
    <numFmt numFmtId="235" formatCode="hh:mm"/>
    <numFmt numFmtId="236" formatCode="mm/dd/yy"/>
    <numFmt numFmtId="237" formatCode="m/d/yy\ h:mm\ AM/PM"/>
    <numFmt numFmtId="238" formatCode="&quot;RM&quot;#,##0.000_);\(&quot;RM&quot;#,##0.000\)"/>
    <numFmt numFmtId="239" formatCode="&quot;RM&quot;#,##0.0000_);\(&quot;RM&quot;#,##0.0000\)"/>
    <numFmt numFmtId="240" formatCode="_(* #,##0.0000_);_(* \(#,##0.0000\);_(* &quot;-&quot;?????_);_(@_)"/>
    <numFmt numFmtId="241" formatCode="_(* #,##0.000_);_(* \(#,##0.000\);_(* &quot;-&quot;?????_);_(@_)"/>
    <numFmt numFmtId="242" formatCode="_(* #,##0.00_);_(* \(#,##0.00\);_(* &quot;-&quot;?????_);_(@_)"/>
    <numFmt numFmtId="243" formatCode="_(* #,##0.0_);_(* \(#,##0.0\);_(* &quot;-&quot;?????_);_(@_)"/>
    <numFmt numFmtId="244" formatCode="0.00000000000000"/>
    <numFmt numFmtId="245" formatCode="0.0000000000000"/>
    <numFmt numFmtId="246" formatCode="0.000000000000"/>
    <numFmt numFmtId="247" formatCode="0.00000000000"/>
    <numFmt numFmtId="248" formatCode="0.0000000000"/>
    <numFmt numFmtId="249" formatCode="0.000000000"/>
    <numFmt numFmtId="250" formatCode="0.00000000"/>
    <numFmt numFmtId="251" formatCode="0.0000000"/>
    <numFmt numFmtId="252" formatCode="#,##0;[Red]\-#,##0"/>
    <numFmt numFmtId="253" formatCode="hh:mm\ AM/PM"/>
    <numFmt numFmtId="254" formatCode="0.000%;[Red]\-0.000%"/>
    <numFmt numFmtId="255" formatCode="0.00000%;[Red]\-0.00000%"/>
    <numFmt numFmtId="256" formatCode="#,##0.00;[Red]\-#,##0.00"/>
    <numFmt numFmtId="257" formatCode="#,##0.00000;[Red]\-#,##0.00000"/>
    <numFmt numFmtId="258" formatCode="#,##0.000;[Red]\-#,##0.000"/>
    <numFmt numFmtId="259" formatCode="0.00%;[Red]\-0.00%"/>
    <numFmt numFmtId="260" formatCode="0.0000%;[Red]\-0.0000%"/>
    <numFmt numFmtId="261" formatCode="hh:mm\ AM/PM_)"/>
    <numFmt numFmtId="262" formatCode="0.00000%"/>
    <numFmt numFmtId="263" formatCode="0.0000%"/>
    <numFmt numFmtId="264" formatCode="mmmm\ d\,\ yyyy"/>
    <numFmt numFmtId="265" formatCode="d/mmm"/>
  </numFmts>
  <fonts count="13">
    <font>
      <sz val="10"/>
      <name val="Arial"/>
      <family val="0"/>
    </font>
    <font>
      <sz val="12"/>
      <name val="Arial"/>
      <family val="0"/>
    </font>
    <font>
      <b/>
      <sz val="10"/>
      <name val="Times New Roman"/>
      <family val="1"/>
    </font>
    <font>
      <b/>
      <sz val="10"/>
      <color indexed="9"/>
      <name val="Times New Roman"/>
      <family val="1"/>
    </font>
    <font>
      <b/>
      <u val="single"/>
      <sz val="14"/>
      <name val="Times New Roman"/>
      <family val="1"/>
    </font>
    <font>
      <b/>
      <sz val="11"/>
      <name val="Times New Roman"/>
      <family val="1"/>
    </font>
    <font>
      <b/>
      <u val="single"/>
      <sz val="10"/>
      <name val="Times New Roman"/>
      <family val="1"/>
    </font>
    <font>
      <sz val="10"/>
      <name val="Times New Roman"/>
      <family val="1"/>
    </font>
    <font>
      <u val="single"/>
      <sz val="10"/>
      <name val="Times New Roman"/>
      <family val="1"/>
    </font>
    <font>
      <b/>
      <sz val="10"/>
      <color indexed="10"/>
      <name val="Times New Roman"/>
      <family val="1"/>
    </font>
    <font>
      <b/>
      <sz val="18"/>
      <name val="Times New Roman"/>
      <family val="1"/>
    </font>
    <font>
      <sz val="12"/>
      <name val="Times New Roman"/>
      <family val="1"/>
    </font>
    <font>
      <b/>
      <sz val="14"/>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double"/>
      <bottom style="double"/>
    </border>
    <border>
      <left>
        <color indexed="63"/>
      </left>
      <right>
        <color indexed="63"/>
      </right>
      <top style="thin"/>
      <bottom>
        <color indexed="63"/>
      </bottom>
    </border>
    <border>
      <left>
        <color indexed="24"/>
      </left>
      <right>
        <color indexed="24"/>
      </right>
      <top style="thin"/>
      <bottom style="double"/>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9" fontId="0" fillId="0" borderId="0" applyFont="0" applyFill="0" applyBorder="0" applyAlignment="0" applyProtection="0"/>
  </cellStyleXfs>
  <cellXfs count="104">
    <xf numFmtId="0" fontId="0" fillId="0" borderId="0" xfId="0" applyAlignment="1">
      <alignment/>
    </xf>
    <xf numFmtId="0" fontId="2" fillId="0" borderId="0" xfId="0" applyFont="1" applyAlignment="1">
      <alignment/>
    </xf>
    <xf numFmtId="0" fontId="2" fillId="0" borderId="0" xfId="0" applyFont="1" applyAlignment="1">
      <alignment horizontal="center"/>
    </xf>
    <xf numFmtId="15" fontId="2" fillId="0" borderId="0" xfId="0" applyNumberFormat="1" applyFont="1" applyAlignment="1">
      <alignment horizontal="center"/>
    </xf>
    <xf numFmtId="0" fontId="3" fillId="0" borderId="0" xfId="0" applyFont="1" applyAlignment="1">
      <alignment horizontal="center"/>
    </xf>
    <xf numFmtId="15" fontId="3" fillId="0" borderId="0" xfId="0" applyNumberFormat="1" applyFont="1" applyAlignment="1">
      <alignment horizontal="center"/>
    </xf>
    <xf numFmtId="37" fontId="2" fillId="0" borderId="0" xfId="0" applyNumberFormat="1" applyFont="1" applyAlignment="1">
      <alignment/>
    </xf>
    <xf numFmtId="177" fontId="2" fillId="0" borderId="0" xfId="15" applyNumberFormat="1" applyFont="1" applyAlignment="1">
      <alignment/>
    </xf>
    <xf numFmtId="177" fontId="2" fillId="0" borderId="0" xfId="15" applyNumberFormat="1" applyFont="1" applyFill="1" applyAlignment="1">
      <alignment/>
    </xf>
    <xf numFmtId="37" fontId="2" fillId="0" borderId="0" xfId="0" applyNumberFormat="1" applyFont="1" applyFill="1" applyAlignment="1">
      <alignment/>
    </xf>
    <xf numFmtId="0" fontId="2" fillId="0" borderId="0" xfId="0" applyFont="1" applyFill="1" applyAlignment="1">
      <alignment/>
    </xf>
    <xf numFmtId="0" fontId="2" fillId="0" borderId="0" xfId="0" applyFont="1" applyBorder="1" applyAlignment="1">
      <alignment/>
    </xf>
    <xf numFmtId="177" fontId="2" fillId="0" borderId="0" xfId="15" applyNumberFormat="1" applyFont="1" applyBorder="1" applyAlignment="1">
      <alignment/>
    </xf>
    <xf numFmtId="0" fontId="2" fillId="0" borderId="1" xfId="0" applyFont="1" applyBorder="1" applyAlignment="1">
      <alignment/>
    </xf>
    <xf numFmtId="177" fontId="2" fillId="0" borderId="1" xfId="15" applyNumberFormat="1" applyFont="1" applyBorder="1" applyAlignment="1">
      <alignment/>
    </xf>
    <xf numFmtId="37" fontId="2" fillId="0" borderId="0" xfId="0" applyNumberFormat="1" applyFont="1" applyAlignment="1">
      <alignment horizontal="left" indent="2"/>
    </xf>
    <xf numFmtId="0" fontId="2" fillId="0" borderId="0" xfId="0" applyFont="1" applyAlignment="1">
      <alignment horizontal="left" indent="2"/>
    </xf>
    <xf numFmtId="37" fontId="2" fillId="0" borderId="2" xfId="0" applyNumberFormat="1" applyFont="1" applyFill="1" applyBorder="1" applyAlignment="1">
      <alignment/>
    </xf>
    <xf numFmtId="0" fontId="2" fillId="0" borderId="2" xfId="0" applyFont="1" applyBorder="1" applyAlignment="1">
      <alignment/>
    </xf>
    <xf numFmtId="177" fontId="2" fillId="0" borderId="2" xfId="15" applyNumberFormat="1" applyFont="1" applyBorder="1" applyAlignment="1">
      <alignment/>
    </xf>
    <xf numFmtId="177" fontId="2" fillId="0" borderId="3" xfId="15" applyNumberFormat="1" applyFont="1" applyFill="1" applyBorder="1" applyAlignment="1">
      <alignment/>
    </xf>
    <xf numFmtId="177" fontId="2" fillId="0" borderId="3" xfId="15" applyNumberFormat="1" applyFont="1" applyBorder="1" applyAlignment="1">
      <alignment/>
    </xf>
    <xf numFmtId="37" fontId="2" fillId="0" borderId="0" xfId="0" applyNumberFormat="1" applyFont="1" applyAlignment="1">
      <alignment horizontal="left" indent="3"/>
    </xf>
    <xf numFmtId="37" fontId="2" fillId="0" borderId="4" xfId="0" applyNumberFormat="1" applyFont="1" applyFill="1" applyBorder="1" applyAlignment="1">
      <alignment/>
    </xf>
    <xf numFmtId="37" fontId="2" fillId="0" borderId="5" xfId="0" applyNumberFormat="1" applyFont="1" applyFill="1" applyBorder="1" applyAlignment="1">
      <alignment/>
    </xf>
    <xf numFmtId="37" fontId="2" fillId="0" borderId="6" xfId="0" applyNumberFormat="1" applyFont="1" applyFill="1" applyBorder="1" applyAlignment="1">
      <alignment/>
    </xf>
    <xf numFmtId="37" fontId="2" fillId="0" borderId="7" xfId="0" applyNumberFormat="1" applyFont="1" applyFill="1" applyBorder="1" applyAlignment="1">
      <alignment/>
    </xf>
    <xf numFmtId="0" fontId="2" fillId="0" borderId="7" xfId="0" applyFont="1" applyBorder="1" applyAlignment="1">
      <alignment/>
    </xf>
    <xf numFmtId="177" fontId="2" fillId="0" borderId="7" xfId="15" applyNumberFormat="1" applyFont="1" applyBorder="1" applyAlignment="1">
      <alignment/>
    </xf>
    <xf numFmtId="0" fontId="2" fillId="0" borderId="3" xfId="0" applyFont="1" applyBorder="1" applyAlignment="1">
      <alignment/>
    </xf>
    <xf numFmtId="239" fontId="2" fillId="0" borderId="0" xfId="0" applyNumberFormat="1" applyFont="1" applyAlignment="1">
      <alignment/>
    </xf>
    <xf numFmtId="39" fontId="2" fillId="0" borderId="0" xfId="0" applyNumberFormat="1" applyFont="1" applyAlignment="1">
      <alignment/>
    </xf>
    <xf numFmtId="0" fontId="4" fillId="0" borderId="0" xfId="31" applyFont="1" applyFill="1">
      <alignment/>
      <protection/>
    </xf>
    <xf numFmtId="0" fontId="0" fillId="0" borderId="0" xfId="31" applyFill="1">
      <alignment/>
      <protection/>
    </xf>
    <xf numFmtId="0" fontId="5" fillId="0" borderId="0" xfId="31" applyFont="1" applyFill="1">
      <alignment/>
      <protection/>
    </xf>
    <xf numFmtId="0" fontId="6" fillId="0" borderId="0" xfId="31" applyFont="1" applyFill="1">
      <alignment/>
      <protection/>
    </xf>
    <xf numFmtId="0" fontId="7" fillId="0" borderId="0" xfId="31" applyFont="1" applyFill="1">
      <alignment/>
      <protection/>
    </xf>
    <xf numFmtId="0" fontId="2" fillId="0" borderId="0" xfId="31" applyFont="1" applyFill="1">
      <alignment/>
      <protection/>
    </xf>
    <xf numFmtId="0" fontId="7" fillId="0" borderId="0" xfId="31" applyFont="1" applyFill="1" applyAlignment="1">
      <alignment horizontal="center"/>
      <protection/>
    </xf>
    <xf numFmtId="0" fontId="7" fillId="0" borderId="0" xfId="31" applyFont="1" applyFill="1" applyBorder="1" applyAlignment="1">
      <alignment horizontal="center"/>
      <protection/>
    </xf>
    <xf numFmtId="0" fontId="8" fillId="0" borderId="0" xfId="31" applyFont="1" applyFill="1" applyAlignment="1">
      <alignment horizontal="center"/>
      <protection/>
    </xf>
    <xf numFmtId="0" fontId="8" fillId="0" borderId="0" xfId="31" applyFont="1" applyFill="1" applyBorder="1" applyAlignment="1">
      <alignment horizontal="center"/>
      <protection/>
    </xf>
    <xf numFmtId="177" fontId="7" fillId="0" borderId="0" xfId="15" applyNumberFormat="1" applyFont="1" applyFill="1" applyAlignment="1">
      <alignment/>
    </xf>
    <xf numFmtId="177" fontId="7" fillId="0" borderId="0" xfId="15" applyNumberFormat="1" applyFont="1" applyFill="1" applyBorder="1" applyAlignment="1">
      <alignment/>
    </xf>
    <xf numFmtId="177" fontId="7" fillId="0" borderId="3" xfId="15" applyNumberFormat="1" applyFont="1" applyFill="1" applyBorder="1" applyAlignment="1">
      <alignment/>
    </xf>
    <xf numFmtId="0" fontId="7" fillId="0" borderId="0" xfId="31" applyFont="1" applyFill="1" applyBorder="1">
      <alignment/>
      <protection/>
    </xf>
    <xf numFmtId="0" fontId="7" fillId="0" borderId="0" xfId="31" applyFont="1" applyFill="1" applyAlignment="1">
      <alignment horizontal="centerContinuous"/>
      <protection/>
    </xf>
    <xf numFmtId="177" fontId="7" fillId="0" borderId="8" xfId="15" applyNumberFormat="1" applyFont="1" applyFill="1" applyBorder="1" applyAlignment="1">
      <alignment/>
    </xf>
    <xf numFmtId="177" fontId="7" fillId="0" borderId="9" xfId="15" applyNumberFormat="1" applyFont="1" applyFill="1" applyBorder="1" applyAlignment="1">
      <alignment/>
    </xf>
    <xf numFmtId="0" fontId="6" fillId="0" borderId="0" xfId="31" applyFont="1" applyFill="1" applyAlignment="1">
      <alignment horizontal="center"/>
      <protection/>
    </xf>
    <xf numFmtId="0" fontId="7" fillId="0" borderId="0" xfId="31" applyFont="1" applyFill="1" applyAlignment="1">
      <alignment horizontal="right"/>
      <protection/>
    </xf>
    <xf numFmtId="165" fontId="7" fillId="0" borderId="0" xfId="31" applyNumberFormat="1" applyFont="1" applyFill="1">
      <alignment/>
      <protection/>
    </xf>
    <xf numFmtId="165" fontId="7" fillId="0" borderId="0" xfId="31" applyNumberFormat="1" applyFont="1" applyFill="1" applyAlignment="1">
      <alignment horizontal="center"/>
      <protection/>
    </xf>
    <xf numFmtId="0" fontId="7" fillId="0" borderId="0" xfId="31" applyFont="1" applyFill="1" applyAlignment="1">
      <alignment horizontal="left"/>
      <protection/>
    </xf>
    <xf numFmtId="0" fontId="7" fillId="0" borderId="0" xfId="31" applyFont="1" applyFill="1" applyAlignment="1">
      <alignment horizontal="justify"/>
      <protection/>
    </xf>
    <xf numFmtId="0" fontId="9" fillId="0" borderId="0" xfId="31" applyFont="1" applyFill="1">
      <alignment/>
      <protection/>
    </xf>
    <xf numFmtId="0" fontId="7" fillId="0" borderId="0" xfId="31" applyFont="1" applyFill="1" applyAlignment="1">
      <alignment wrapText="1"/>
      <protection/>
    </xf>
    <xf numFmtId="3" fontId="7" fillId="0" borderId="0" xfId="31" applyNumberFormat="1" applyFont="1" applyFill="1">
      <alignment/>
      <protection/>
    </xf>
    <xf numFmtId="43" fontId="7" fillId="0" borderId="0" xfId="15" applyFont="1" applyFill="1" applyAlignment="1">
      <alignment/>
    </xf>
    <xf numFmtId="3" fontId="7" fillId="0" borderId="3" xfId="31" applyNumberFormat="1" applyFont="1" applyFill="1" applyBorder="1">
      <alignment/>
      <protection/>
    </xf>
    <xf numFmtId="177" fontId="7" fillId="0" borderId="0" xfId="15" applyNumberFormat="1" applyFont="1" applyFill="1" applyAlignment="1">
      <alignment horizontal="center"/>
    </xf>
    <xf numFmtId="177" fontId="7" fillId="0" borderId="3" xfId="31" applyNumberFormat="1" applyFont="1" applyFill="1" applyBorder="1">
      <alignment/>
      <protection/>
    </xf>
    <xf numFmtId="177" fontId="0" fillId="0" borderId="7" xfId="31" applyNumberFormat="1" applyFill="1" applyBorder="1">
      <alignment/>
      <protection/>
    </xf>
    <xf numFmtId="177" fontId="7" fillId="0" borderId="10" xfId="15" applyNumberFormat="1" applyFont="1" applyFill="1" applyBorder="1" applyAlignment="1">
      <alignment/>
    </xf>
    <xf numFmtId="0" fontId="0" fillId="0" borderId="0" xfId="31" applyFill="1" applyBorder="1">
      <alignment/>
      <protection/>
    </xf>
    <xf numFmtId="177" fontId="7" fillId="0" borderId="7" xfId="15" applyNumberFormat="1" applyFont="1" applyFill="1" applyBorder="1" applyAlignment="1">
      <alignment/>
    </xf>
    <xf numFmtId="177" fontId="0" fillId="0" borderId="0" xfId="31" applyNumberFormat="1" applyFill="1" applyBorder="1">
      <alignment/>
      <protection/>
    </xf>
    <xf numFmtId="0" fontId="7" fillId="0" borderId="0" xfId="31" applyFont="1" applyFill="1" applyAlignment="1">
      <alignment vertical="center" wrapText="1"/>
      <protection/>
    </xf>
    <xf numFmtId="0" fontId="6" fillId="0" borderId="0" xfId="27" applyFont="1" applyFill="1">
      <alignment/>
      <protection/>
    </xf>
    <xf numFmtId="0" fontId="7" fillId="0" borderId="0" xfId="27" applyFont="1" applyFill="1">
      <alignment/>
      <protection/>
    </xf>
    <xf numFmtId="43" fontId="7" fillId="0" borderId="0" xfId="15" applyFont="1" applyFill="1" applyAlignment="1">
      <alignment/>
    </xf>
    <xf numFmtId="0" fontId="0" fillId="0" borderId="0" xfId="31" applyFont="1" applyFill="1">
      <alignment/>
      <protection/>
    </xf>
    <xf numFmtId="43" fontId="7" fillId="0" borderId="0" xfId="15" applyFont="1" applyFill="1" applyBorder="1" applyAlignment="1">
      <alignment/>
    </xf>
    <xf numFmtId="0" fontId="10" fillId="0" borderId="0" xfId="26" applyFont="1">
      <alignment/>
      <protection/>
    </xf>
    <xf numFmtId="0" fontId="7" fillId="0" borderId="0" xfId="26" applyFont="1">
      <alignment/>
      <protection/>
    </xf>
    <xf numFmtId="0" fontId="1" fillId="0" borderId="0" xfId="26">
      <alignment/>
      <protection/>
    </xf>
    <xf numFmtId="0" fontId="11" fillId="0" borderId="0" xfId="26" applyFont="1">
      <alignment/>
      <protection/>
    </xf>
    <xf numFmtId="0" fontId="9" fillId="0" borderId="0" xfId="26" applyFont="1">
      <alignment/>
      <protection/>
    </xf>
    <xf numFmtId="0" fontId="12" fillId="0" borderId="0" xfId="26" applyFont="1">
      <alignment/>
      <protection/>
    </xf>
    <xf numFmtId="0" fontId="7" fillId="0" borderId="0" xfId="26" applyFont="1" applyAlignment="1">
      <alignment horizontal="center"/>
      <protection/>
    </xf>
    <xf numFmtId="0" fontId="7" fillId="0" borderId="0" xfId="26" applyFont="1" applyFill="1" applyAlignment="1">
      <alignment horizontal="center"/>
      <protection/>
    </xf>
    <xf numFmtId="15" fontId="2" fillId="0" borderId="0" xfId="26" applyNumberFormat="1" applyFont="1" applyAlignment="1">
      <alignment horizontal="center"/>
      <protection/>
    </xf>
    <xf numFmtId="15" fontId="2" fillId="0" borderId="0" xfId="26" applyNumberFormat="1" applyFont="1" applyFill="1" applyAlignment="1">
      <alignment horizontal="center"/>
      <protection/>
    </xf>
    <xf numFmtId="15" fontId="7" fillId="0" borderId="0" xfId="26" applyNumberFormat="1" applyFont="1" applyAlignment="1">
      <alignment horizontal="center"/>
      <protection/>
    </xf>
    <xf numFmtId="177" fontId="7" fillId="0" borderId="0" xfId="15" applyNumberFormat="1" applyFont="1" applyAlignment="1">
      <alignment/>
    </xf>
    <xf numFmtId="177" fontId="7" fillId="0" borderId="0" xfId="15" applyNumberFormat="1" applyFont="1" applyAlignment="1">
      <alignment horizontal="center"/>
    </xf>
    <xf numFmtId="177" fontId="7" fillId="0" borderId="0" xfId="26" applyNumberFormat="1" applyFont="1" applyFill="1">
      <alignment/>
      <protection/>
    </xf>
    <xf numFmtId="177" fontId="7" fillId="0" borderId="0" xfId="26" applyNumberFormat="1" applyFont="1">
      <alignment/>
      <protection/>
    </xf>
    <xf numFmtId="43" fontId="7" fillId="0" borderId="0" xfId="15" applyNumberFormat="1" applyFont="1" applyAlignment="1">
      <alignment horizontal="right"/>
    </xf>
    <xf numFmtId="177" fontId="7" fillId="0" borderId="0" xfId="26" applyNumberFormat="1" applyFont="1" applyAlignment="1">
      <alignment horizontal="right"/>
      <protection/>
    </xf>
    <xf numFmtId="0" fontId="7" fillId="0" borderId="0" xfId="26" applyFont="1" applyAlignment="1">
      <alignment horizontal="center"/>
      <protection/>
    </xf>
    <xf numFmtId="0" fontId="7" fillId="0" borderId="0" xfId="31" applyFont="1" applyFill="1" applyAlignment="1">
      <alignment horizontal="justify" vertical="top" wrapText="1"/>
      <protection/>
    </xf>
    <xf numFmtId="0" fontId="7" fillId="0" borderId="0" xfId="31" applyFont="1" applyFill="1" applyAlignment="1">
      <alignment horizontal="justify" wrapText="1"/>
      <protection/>
    </xf>
    <xf numFmtId="0" fontId="7" fillId="0" borderId="0" xfId="31" applyFont="1" applyFill="1" applyAlignment="1">
      <alignment horizontal="justify"/>
      <protection/>
    </xf>
    <xf numFmtId="0" fontId="7" fillId="0" borderId="0" xfId="31" applyFont="1" applyFill="1" applyAlignment="1">
      <alignment wrapText="1"/>
      <protection/>
    </xf>
    <xf numFmtId="0" fontId="2" fillId="0" borderId="0" xfId="31" applyFont="1" applyFill="1" applyAlignment="1">
      <alignment/>
      <protection/>
    </xf>
    <xf numFmtId="0" fontId="2" fillId="0" borderId="0" xfId="31" applyFont="1" applyFill="1" applyBorder="1" applyAlignment="1">
      <alignment/>
      <protection/>
    </xf>
    <xf numFmtId="0" fontId="7" fillId="0" borderId="0" xfId="31" applyFont="1" applyFill="1" applyAlignment="1">
      <alignment vertical="center" wrapText="1"/>
      <protection/>
    </xf>
    <xf numFmtId="0" fontId="7" fillId="0" borderId="0" xfId="27" applyFont="1" applyFill="1" applyBorder="1" applyAlignment="1">
      <alignment wrapText="1"/>
      <protection/>
    </xf>
    <xf numFmtId="0" fontId="7" fillId="0" borderId="0" xfId="27" applyFont="1" applyFill="1" applyBorder="1">
      <alignment/>
      <protection/>
    </xf>
    <xf numFmtId="0" fontId="7" fillId="0" borderId="0" xfId="27" applyFont="1" applyFill="1" applyBorder="1">
      <alignment/>
      <protection/>
    </xf>
    <xf numFmtId="177" fontId="7" fillId="0" borderId="0" xfId="15" applyNumberFormat="1" applyFont="1" applyFill="1" applyAlignment="1">
      <alignment/>
    </xf>
    <xf numFmtId="177" fontId="7" fillId="0" borderId="0" xfId="15" applyNumberFormat="1" applyFont="1" applyFill="1" applyBorder="1" applyAlignment="1">
      <alignment/>
    </xf>
    <xf numFmtId="177" fontId="7" fillId="0" borderId="11" xfId="15" applyNumberFormat="1" applyFont="1" applyFill="1" applyBorder="1" applyAlignment="1">
      <alignment/>
    </xf>
  </cellXfs>
  <cellStyles count="20">
    <cellStyle name="Normal" xfId="0"/>
    <cellStyle name="Comma" xfId="15"/>
    <cellStyle name="Comma [0]" xfId="16"/>
    <cellStyle name="Currency" xfId="17"/>
    <cellStyle name="Currency [0]" xfId="18"/>
    <cellStyle name="Currency [0]_Book2" xfId="19"/>
    <cellStyle name="Currency [0]_MC Present MCon0600" xfId="20"/>
    <cellStyle name="Currency [0]_Mcon0012v265" xfId="21"/>
    <cellStyle name="Currency_Book2" xfId="22"/>
    <cellStyle name="Currency_MC Present MCon0600" xfId="23"/>
    <cellStyle name="Currency_Mcon0012v265" xfId="24"/>
    <cellStyle name="Normal_Consoli" xfId="25"/>
    <cellStyle name="Normal_Consoli_draft" xfId="26"/>
    <cellStyle name="Normal_consoli-a4 div-METACORP-MTDC Tax" xfId="27"/>
    <cellStyle name="Normal_EPS" xfId="28"/>
    <cellStyle name="Normal_Financial statement" xfId="29"/>
    <cellStyle name="Normal_KLSE PNL" xfId="30"/>
    <cellStyle name="Normal_KLSE-FS+NotesMar01" xfId="31"/>
    <cellStyle name="Normal_KLSE-PNL Mar01" xfId="32"/>
    <cellStyle name="Percen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TDSRV_FP1\USERS\hadijah\Misc\ConsolJune00\Consoli.xlw"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SHIM\Consol\ConsolDec01\consoli-a4%20div-METACORP-MTDC%20Ta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PNL-KLSE"/>
      <sheetName val="Audited BS"/>
      <sheetName val="CBS"/>
      <sheetName val="CPL"/>
      <sheetName val="CADJ"/>
      <sheetName val="EPS"/>
    </sheetNames>
    <sheetDataSet>
      <sheetData sheetId="3">
        <row r="70">
          <cell r="AB70">
            <v>207675000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pnl-klse"/>
      <sheetName val="Notes"/>
      <sheetName val="CPL"/>
      <sheetName val="CBS"/>
      <sheetName val="Group Adjust."/>
      <sheetName val="Associate"/>
      <sheetName val="EPS"/>
      <sheetName val="NTTFS_311201"/>
      <sheetName val="311201"/>
    </sheetNames>
    <sheetDataSet>
      <sheetData sheetId="3">
        <row r="10">
          <cell r="V10">
            <v>325201228.39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6"/>
  <sheetViews>
    <sheetView showGridLines="0" workbookViewId="0" topLeftCell="A61">
      <selection activeCell="C79" sqref="C79"/>
    </sheetView>
  </sheetViews>
  <sheetFormatPr defaultColWidth="9.140625" defaultRowHeight="12.75"/>
  <cols>
    <col min="1" max="1" width="3.140625" style="74" customWidth="1"/>
    <col min="2" max="2" width="3.57421875" style="74" customWidth="1"/>
    <col min="3" max="6" width="9.140625" style="74" customWidth="1"/>
    <col min="7" max="7" width="13.8515625" style="74" customWidth="1"/>
    <col min="8" max="8" width="14.57421875" style="74" customWidth="1"/>
    <col min="9" max="9" width="1.28515625" style="74" customWidth="1"/>
    <col min="10" max="11" width="13.8515625" style="74" customWidth="1"/>
    <col min="12" max="12" width="1.28515625" style="75" customWidth="1"/>
    <col min="13" max="16384" width="11.28125" style="75" customWidth="1"/>
  </cols>
  <sheetData>
    <row r="1" ht="22.5">
      <c r="A1" s="73" t="s">
        <v>159</v>
      </c>
    </row>
    <row r="2" ht="15.75">
      <c r="A2" s="76" t="s">
        <v>160</v>
      </c>
    </row>
    <row r="3" ht="15.75">
      <c r="A3" s="76" t="s">
        <v>161</v>
      </c>
    </row>
    <row r="4" ht="15">
      <c r="D4" s="77"/>
    </row>
    <row r="5" ht="18.75">
      <c r="A5" s="78" t="s">
        <v>162</v>
      </c>
    </row>
    <row r="6" spans="7:11" ht="15">
      <c r="G6" s="90" t="s">
        <v>163</v>
      </c>
      <c r="H6" s="90"/>
      <c r="J6" s="90" t="s">
        <v>164</v>
      </c>
      <c r="K6" s="90"/>
    </row>
    <row r="7" spans="7:11" ht="15">
      <c r="G7" s="79" t="s">
        <v>165</v>
      </c>
      <c r="H7" s="80" t="s">
        <v>166</v>
      </c>
      <c r="J7" s="80" t="s">
        <v>165</v>
      </c>
      <c r="K7" s="80" t="s">
        <v>166</v>
      </c>
    </row>
    <row r="8" spans="7:11" ht="15">
      <c r="G8" s="79" t="s">
        <v>167</v>
      </c>
      <c r="H8" s="80" t="s">
        <v>168</v>
      </c>
      <c r="J8" s="80" t="s">
        <v>169</v>
      </c>
      <c r="K8" s="80" t="s">
        <v>170</v>
      </c>
    </row>
    <row r="9" spans="7:11" ht="15">
      <c r="G9" s="81">
        <v>37256</v>
      </c>
      <c r="H9" s="82">
        <v>36891</v>
      </c>
      <c r="J9" s="81">
        <v>37256</v>
      </c>
      <c r="K9" s="82">
        <v>36891</v>
      </c>
    </row>
    <row r="10" spans="7:11" ht="15">
      <c r="G10" s="83" t="s">
        <v>4</v>
      </c>
      <c r="H10" s="83" t="s">
        <v>4</v>
      </c>
      <c r="I10" s="83"/>
      <c r="J10" s="83" t="s">
        <v>4</v>
      </c>
      <c r="K10" s="83" t="s">
        <v>4</v>
      </c>
    </row>
    <row r="11" spans="1:11" ht="15">
      <c r="A11" s="74">
        <v>1</v>
      </c>
      <c r="B11" s="74" t="s">
        <v>171</v>
      </c>
      <c r="C11" s="74" t="s">
        <v>126</v>
      </c>
      <c r="G11" s="84">
        <v>122783.22839</v>
      </c>
      <c r="H11" s="84">
        <v>89531</v>
      </c>
      <c r="J11" s="42">
        <v>325201.22839</v>
      </c>
      <c r="K11" s="85">
        <v>279451</v>
      </c>
    </row>
    <row r="12" spans="7:10" ht="15">
      <c r="G12" s="84"/>
      <c r="H12" s="84"/>
      <c r="J12" s="86"/>
    </row>
    <row r="13" spans="2:11" ht="15">
      <c r="B13" s="74" t="s">
        <v>172</v>
      </c>
      <c r="C13" s="74" t="s">
        <v>173</v>
      </c>
      <c r="G13" s="84">
        <v>201</v>
      </c>
      <c r="H13" s="84">
        <v>0</v>
      </c>
      <c r="J13" s="86">
        <v>201</v>
      </c>
      <c r="K13" s="87">
        <v>201</v>
      </c>
    </row>
    <row r="14" spans="7:10" ht="15">
      <c r="G14" s="84"/>
      <c r="H14" s="84"/>
      <c r="J14" s="86"/>
    </row>
    <row r="15" spans="2:11" ht="15">
      <c r="B15" s="74" t="s">
        <v>174</v>
      </c>
      <c r="C15" s="74" t="s">
        <v>175</v>
      </c>
      <c r="G15" s="84">
        <v>1070.7818499999994</v>
      </c>
      <c r="H15" s="84">
        <v>3601</v>
      </c>
      <c r="J15" s="86">
        <v>5410.781849999999</v>
      </c>
      <c r="K15" s="85">
        <v>5451</v>
      </c>
    </row>
    <row r="16" spans="7:11" ht="15">
      <c r="G16" s="84"/>
      <c r="H16" s="84"/>
      <c r="J16" s="86"/>
      <c r="K16" s="84"/>
    </row>
    <row r="17" spans="1:11" ht="15">
      <c r="A17" s="74">
        <v>2</v>
      </c>
      <c r="B17" s="74" t="s">
        <v>171</v>
      </c>
      <c r="C17" s="74" t="s">
        <v>176</v>
      </c>
      <c r="G17" s="84">
        <v>27772.617240000007</v>
      </c>
      <c r="H17" s="84">
        <v>17247</v>
      </c>
      <c r="J17" s="86">
        <v>50913.61724000001</v>
      </c>
      <c r="K17" s="85">
        <v>51268</v>
      </c>
    </row>
    <row r="18" spans="3:11" ht="15">
      <c r="C18" s="74" t="s">
        <v>177</v>
      </c>
      <c r="G18" s="84"/>
      <c r="H18" s="84"/>
      <c r="J18" s="86"/>
      <c r="K18" s="84"/>
    </row>
    <row r="19" spans="3:11" ht="15">
      <c r="C19" s="74" t="s">
        <v>178</v>
      </c>
      <c r="G19" s="84"/>
      <c r="H19" s="84"/>
      <c r="J19" s="86"/>
      <c r="K19" s="84"/>
    </row>
    <row r="20" spans="3:11" ht="15">
      <c r="C20" s="74" t="s">
        <v>179</v>
      </c>
      <c r="G20" s="84"/>
      <c r="H20" s="84"/>
      <c r="J20" s="86"/>
      <c r="K20" s="84"/>
    </row>
    <row r="21" spans="7:11" ht="15">
      <c r="G21" s="84"/>
      <c r="H21" s="84"/>
      <c r="J21" s="86"/>
      <c r="K21" s="84"/>
    </row>
    <row r="22" spans="2:11" ht="15">
      <c r="B22" s="74" t="s">
        <v>172</v>
      </c>
      <c r="C22" s="74" t="s">
        <v>180</v>
      </c>
      <c r="G22" s="84">
        <v>4099.236849999999</v>
      </c>
      <c r="H22" s="84">
        <v>2964</v>
      </c>
      <c r="J22" s="86">
        <v>10128.23685</v>
      </c>
      <c r="K22" s="85">
        <v>9302</v>
      </c>
    </row>
    <row r="23" spans="7:11" ht="15">
      <c r="G23" s="84"/>
      <c r="H23" s="84"/>
      <c r="J23" s="86"/>
      <c r="K23" s="84"/>
    </row>
    <row r="24" spans="2:11" ht="15">
      <c r="B24" s="74" t="s">
        <v>174</v>
      </c>
      <c r="C24" s="74" t="s">
        <v>181</v>
      </c>
      <c r="G24" s="84">
        <v>3855.861000000001</v>
      </c>
      <c r="H24" s="84">
        <v>5441</v>
      </c>
      <c r="J24" s="86">
        <v>11618.861</v>
      </c>
      <c r="K24" s="85">
        <v>16154</v>
      </c>
    </row>
    <row r="25" spans="7:11" ht="15">
      <c r="G25" s="84"/>
      <c r="H25" s="84"/>
      <c r="J25" s="86"/>
      <c r="K25" s="84"/>
    </row>
    <row r="26" spans="2:11" ht="15">
      <c r="B26" s="74" t="s">
        <v>182</v>
      </c>
      <c r="C26" s="74" t="s">
        <v>183</v>
      </c>
      <c r="G26" s="84">
        <v>0</v>
      </c>
      <c r="H26" s="84">
        <v>0</v>
      </c>
      <c r="J26" s="86">
        <v>0</v>
      </c>
      <c r="K26" s="87">
        <v>0</v>
      </c>
    </row>
    <row r="27" spans="7:11" ht="15">
      <c r="G27" s="84"/>
      <c r="H27" s="84"/>
      <c r="J27" s="86"/>
      <c r="K27" s="84"/>
    </row>
    <row r="28" spans="2:11" ht="15">
      <c r="B28" s="74" t="s">
        <v>184</v>
      </c>
      <c r="C28" s="74" t="s">
        <v>185</v>
      </c>
      <c r="G28" s="84">
        <f>+G17-G22-G24</f>
        <v>19817.519390000005</v>
      </c>
      <c r="H28" s="84">
        <v>8842</v>
      </c>
      <c r="J28" s="42">
        <v>29166.519390000005</v>
      </c>
      <c r="K28" s="84">
        <v>25812</v>
      </c>
    </row>
    <row r="29" spans="3:11" ht="15">
      <c r="C29" s="74" t="s">
        <v>177</v>
      </c>
      <c r="G29" s="84"/>
      <c r="H29" s="84"/>
      <c r="J29" s="86"/>
      <c r="K29" s="84"/>
    </row>
    <row r="30" spans="3:11" ht="15">
      <c r="C30" s="74" t="s">
        <v>186</v>
      </c>
      <c r="G30" s="84"/>
      <c r="H30" s="84"/>
      <c r="J30" s="86"/>
      <c r="K30" s="84"/>
    </row>
    <row r="31" spans="3:11" ht="15">
      <c r="C31" s="74" t="s">
        <v>187</v>
      </c>
      <c r="G31" s="84"/>
      <c r="H31" s="84"/>
      <c r="J31" s="86"/>
      <c r="K31" s="84"/>
    </row>
    <row r="32" spans="3:11" ht="15">
      <c r="C32" s="74" t="s">
        <v>188</v>
      </c>
      <c r="G32" s="84"/>
      <c r="H32" s="84"/>
      <c r="J32" s="86"/>
      <c r="K32" s="84"/>
    </row>
    <row r="33" spans="7:11" ht="15">
      <c r="G33" s="84"/>
      <c r="H33" s="84"/>
      <c r="J33" s="86"/>
      <c r="K33" s="84"/>
    </row>
    <row r="34" spans="2:11" ht="15">
      <c r="B34" s="74" t="s">
        <v>189</v>
      </c>
      <c r="C34" s="74" t="s">
        <v>190</v>
      </c>
      <c r="G34" s="84">
        <v>13334.904030000002</v>
      </c>
      <c r="H34" s="84">
        <v>3243</v>
      </c>
      <c r="J34" s="86">
        <v>23846.90403</v>
      </c>
      <c r="K34" s="85">
        <v>14713</v>
      </c>
    </row>
    <row r="35" ht="18.75" hidden="1">
      <c r="A35" s="78" t="s">
        <v>162</v>
      </c>
    </row>
    <row r="36" spans="7:11" ht="15">
      <c r="G36" s="84"/>
      <c r="H36" s="84"/>
      <c r="J36" s="86"/>
      <c r="K36" s="84"/>
    </row>
    <row r="37" spans="2:11" ht="15">
      <c r="B37" s="74" t="s">
        <v>191</v>
      </c>
      <c r="C37" s="74" t="s">
        <v>192</v>
      </c>
      <c r="G37" s="84">
        <v>33153</v>
      </c>
      <c r="H37" s="84">
        <v>12085</v>
      </c>
      <c r="J37" s="86">
        <v>53014</v>
      </c>
      <c r="K37" s="84">
        <v>40525</v>
      </c>
    </row>
    <row r="38" spans="3:11" ht="15">
      <c r="C38" s="74" t="s">
        <v>193</v>
      </c>
      <c r="G38" s="84"/>
      <c r="H38" s="84"/>
      <c r="J38" s="86"/>
      <c r="K38" s="84"/>
    </row>
    <row r="39" spans="7:11" ht="15">
      <c r="G39" s="84"/>
      <c r="H39" s="84"/>
      <c r="J39" s="86"/>
      <c r="K39" s="84"/>
    </row>
    <row r="40" spans="2:11" ht="15">
      <c r="B40" s="74" t="s">
        <v>194</v>
      </c>
      <c r="C40" s="74" t="s">
        <v>195</v>
      </c>
      <c r="G40" s="84">
        <v>4723</v>
      </c>
      <c r="H40" s="84">
        <v>-708</v>
      </c>
      <c r="J40" s="86">
        <v>7234</v>
      </c>
      <c r="K40" s="85">
        <v>3264</v>
      </c>
    </row>
    <row r="41" spans="7:11" ht="15">
      <c r="G41" s="84"/>
      <c r="H41" s="84"/>
      <c r="J41" s="86"/>
      <c r="K41" s="84"/>
    </row>
    <row r="42" spans="2:11" ht="15">
      <c r="B42" s="74" t="s">
        <v>87</v>
      </c>
      <c r="C42" s="74" t="s">
        <v>196</v>
      </c>
      <c r="G42" s="84">
        <f>+G37-G40</f>
        <v>28430</v>
      </c>
      <c r="H42" s="84">
        <v>12793</v>
      </c>
      <c r="J42" s="42">
        <f>+J37-J40</f>
        <v>45780</v>
      </c>
      <c r="K42" s="84">
        <v>37261</v>
      </c>
    </row>
    <row r="43" spans="3:11" ht="15">
      <c r="C43" s="74" t="s">
        <v>197</v>
      </c>
      <c r="G43" s="84"/>
      <c r="H43" s="84"/>
      <c r="J43" s="86"/>
      <c r="K43" s="84"/>
    </row>
    <row r="44" spans="7:11" ht="15">
      <c r="G44" s="84"/>
      <c r="H44" s="84"/>
      <c r="J44" s="86"/>
      <c r="K44" s="84"/>
    </row>
    <row r="45" spans="3:11" ht="15">
      <c r="C45" s="74" t="s">
        <v>198</v>
      </c>
      <c r="G45" s="84">
        <v>22</v>
      </c>
      <c r="H45" s="84">
        <v>169</v>
      </c>
      <c r="J45" s="86">
        <v>241</v>
      </c>
      <c r="K45" s="85">
        <v>797</v>
      </c>
    </row>
    <row r="46" spans="7:11" ht="15" hidden="1">
      <c r="G46" s="84"/>
      <c r="H46" s="84"/>
      <c r="J46" s="86"/>
      <c r="K46" s="84"/>
    </row>
    <row r="47" spans="7:11" ht="15" hidden="1">
      <c r="G47" s="84"/>
      <c r="H47" s="84"/>
      <c r="J47" s="86"/>
      <c r="K47" s="84"/>
    </row>
    <row r="48" spans="7:11" ht="15" hidden="1">
      <c r="G48" s="84"/>
      <c r="H48" s="84"/>
      <c r="J48" s="86"/>
      <c r="K48" s="84"/>
    </row>
    <row r="49" spans="7:11" ht="15" hidden="1">
      <c r="G49" s="84"/>
      <c r="H49" s="84"/>
      <c r="J49" s="86"/>
      <c r="K49" s="84"/>
    </row>
    <row r="50" spans="7:11" ht="15" hidden="1">
      <c r="G50" s="84"/>
      <c r="H50" s="84"/>
      <c r="J50" s="86"/>
      <c r="K50" s="84"/>
    </row>
    <row r="51" spans="1:11" ht="18.75" hidden="1">
      <c r="A51" s="78" t="s">
        <v>162</v>
      </c>
      <c r="G51" s="84"/>
      <c r="H51" s="84"/>
      <c r="J51" s="86"/>
      <c r="K51" s="84"/>
    </row>
    <row r="52" spans="7:11" ht="15">
      <c r="G52" s="84"/>
      <c r="H52" s="84"/>
      <c r="J52" s="87"/>
      <c r="K52" s="84"/>
    </row>
    <row r="53" spans="2:11" ht="15">
      <c r="B53" s="74" t="s">
        <v>199</v>
      </c>
      <c r="C53" s="74" t="s">
        <v>200</v>
      </c>
      <c r="G53" s="84">
        <f>+G42+G45</f>
        <v>28452</v>
      </c>
      <c r="H53" s="84">
        <v>12962</v>
      </c>
      <c r="J53" s="84">
        <f>+J42+J45</f>
        <v>46021</v>
      </c>
      <c r="K53" s="84">
        <v>38058</v>
      </c>
    </row>
    <row r="54" spans="3:11" ht="15">
      <c r="C54" s="74" t="s">
        <v>201</v>
      </c>
      <c r="G54" s="84"/>
      <c r="H54" s="84"/>
      <c r="J54" s="87"/>
      <c r="K54" s="84"/>
    </row>
    <row r="55" spans="7:11" ht="15">
      <c r="G55" s="84"/>
      <c r="H55" s="84"/>
      <c r="J55" s="87"/>
      <c r="K55" s="84"/>
    </row>
    <row r="56" spans="2:11" ht="15">
      <c r="B56" s="74" t="s">
        <v>202</v>
      </c>
      <c r="C56" s="74" t="s">
        <v>203</v>
      </c>
      <c r="G56" s="84">
        <v>0</v>
      </c>
      <c r="H56" s="84">
        <v>0</v>
      </c>
      <c r="J56" s="87">
        <v>1000</v>
      </c>
      <c r="K56" s="87">
        <v>0</v>
      </c>
    </row>
    <row r="57" spans="3:11" ht="15">
      <c r="C57" s="74" t="s">
        <v>204</v>
      </c>
      <c r="G57" s="84">
        <v>0</v>
      </c>
      <c r="H57" s="84">
        <v>0</v>
      </c>
      <c r="J57" s="87">
        <v>0</v>
      </c>
      <c r="K57" s="87">
        <v>0</v>
      </c>
    </row>
    <row r="58" spans="3:11" ht="15">
      <c r="C58" s="74" t="s">
        <v>205</v>
      </c>
      <c r="G58" s="84">
        <v>0</v>
      </c>
      <c r="H58" s="84">
        <v>0</v>
      </c>
      <c r="J58" s="87">
        <v>0</v>
      </c>
      <c r="K58" s="87">
        <v>0</v>
      </c>
    </row>
    <row r="59" spans="3:11" ht="15">
      <c r="C59" s="74" t="s">
        <v>206</v>
      </c>
      <c r="G59" s="84"/>
      <c r="H59" s="84"/>
      <c r="J59" s="87"/>
      <c r="K59" s="84"/>
    </row>
    <row r="60" spans="7:11" ht="15">
      <c r="G60" s="84"/>
      <c r="H60" s="84"/>
      <c r="J60" s="87"/>
      <c r="K60" s="84"/>
    </row>
    <row r="61" spans="2:11" ht="15">
      <c r="B61" s="74" t="s">
        <v>207</v>
      </c>
      <c r="C61" s="74" t="s">
        <v>208</v>
      </c>
      <c r="G61" s="84">
        <f>+G53</f>
        <v>28452</v>
      </c>
      <c r="H61" s="84">
        <v>12962</v>
      </c>
      <c r="J61" s="87">
        <f>+J53+J56</f>
        <v>47021</v>
      </c>
      <c r="K61" s="84">
        <v>38058</v>
      </c>
    </row>
    <row r="62" spans="3:10" ht="15">
      <c r="C62" s="74" t="s">
        <v>209</v>
      </c>
      <c r="G62" s="84"/>
      <c r="H62" s="84"/>
      <c r="J62" s="87"/>
    </row>
    <row r="63" spans="7:10" ht="15">
      <c r="G63" s="84"/>
      <c r="H63" s="84"/>
      <c r="J63" s="87"/>
    </row>
    <row r="64" spans="1:11" ht="15">
      <c r="A64" s="74">
        <v>3</v>
      </c>
      <c r="B64" s="74" t="s">
        <v>171</v>
      </c>
      <c r="C64" s="74" t="s">
        <v>223</v>
      </c>
      <c r="G64" s="84"/>
      <c r="H64" s="84"/>
      <c r="J64" s="87"/>
      <c r="K64" s="79"/>
    </row>
    <row r="65" spans="3:10" ht="15">
      <c r="C65" s="74" t="s">
        <v>210</v>
      </c>
      <c r="G65" s="84"/>
      <c r="H65" s="84"/>
      <c r="J65" s="87"/>
    </row>
    <row r="66" spans="3:10" ht="15">
      <c r="C66" s="74" t="s">
        <v>211</v>
      </c>
      <c r="G66" s="84"/>
      <c r="H66" s="84"/>
      <c r="J66" s="87"/>
    </row>
    <row r="67" spans="7:10" ht="15">
      <c r="G67" s="84"/>
      <c r="H67" s="84"/>
      <c r="J67" s="87"/>
    </row>
    <row r="68" spans="3:11" ht="15">
      <c r="C68" s="74" t="s">
        <v>212</v>
      </c>
      <c r="G68" s="88" t="s">
        <v>213</v>
      </c>
      <c r="H68" s="88" t="s">
        <v>214</v>
      </c>
      <c r="J68" s="89" t="s">
        <v>215</v>
      </c>
      <c r="K68" s="79" t="s">
        <v>216</v>
      </c>
    </row>
    <row r="69" spans="3:10" ht="15">
      <c r="C69" s="74" t="s">
        <v>217</v>
      </c>
      <c r="G69" s="84"/>
      <c r="H69" s="84"/>
      <c r="J69" s="89"/>
    </row>
    <row r="70" spans="7:10" ht="15">
      <c r="G70" s="84"/>
      <c r="H70" s="84"/>
      <c r="J70" s="89"/>
    </row>
    <row r="71" spans="3:11" ht="15">
      <c r="C71" s="74" t="s">
        <v>218</v>
      </c>
      <c r="G71" s="88" t="s">
        <v>219</v>
      </c>
      <c r="H71" s="88" t="s">
        <v>220</v>
      </c>
      <c r="J71" s="88" t="s">
        <v>221</v>
      </c>
      <c r="K71" s="79" t="s">
        <v>222</v>
      </c>
    </row>
    <row r="72" spans="3:10" ht="15">
      <c r="C72" s="74" t="s">
        <v>217</v>
      </c>
      <c r="G72" s="84"/>
      <c r="H72" s="84"/>
      <c r="J72" s="87"/>
    </row>
    <row r="73" spans="7:10" ht="15">
      <c r="G73" s="84"/>
      <c r="H73" s="79"/>
      <c r="J73" s="87"/>
    </row>
    <row r="74" spans="7:10" ht="15">
      <c r="G74" s="84"/>
      <c r="H74" s="79"/>
      <c r="J74" s="87"/>
    </row>
    <row r="75" spans="7:12" ht="15">
      <c r="G75" s="84"/>
      <c r="H75" s="81"/>
      <c r="J75" s="87"/>
      <c r="L75" s="75">
        <v>9.04</v>
      </c>
    </row>
    <row r="76" spans="7:10" ht="15">
      <c r="G76" s="84"/>
      <c r="H76" s="83"/>
      <c r="J76" s="87"/>
    </row>
    <row r="77" spans="7:10" ht="15">
      <c r="G77" s="84"/>
      <c r="H77" s="84"/>
      <c r="J77" s="87"/>
    </row>
    <row r="78" spans="7:10" ht="15">
      <c r="G78" s="84"/>
      <c r="H78" s="84"/>
      <c r="J78" s="87"/>
    </row>
    <row r="79" spans="7:10" ht="15">
      <c r="G79" s="84"/>
      <c r="H79" s="84"/>
      <c r="J79" s="87"/>
    </row>
    <row r="80" spans="7:10" ht="15">
      <c r="G80" s="84"/>
      <c r="H80" s="84"/>
      <c r="J80" s="87"/>
    </row>
    <row r="81" spans="7:10" ht="15">
      <c r="G81" s="84"/>
      <c r="H81" s="84"/>
      <c r="J81" s="87"/>
    </row>
    <row r="82" spans="7:10" ht="15">
      <c r="G82" s="84"/>
      <c r="H82" s="84"/>
      <c r="J82" s="87"/>
    </row>
    <row r="83" spans="7:8" ht="15">
      <c r="G83" s="84"/>
      <c r="H83" s="84"/>
    </row>
    <row r="84" spans="7:8" ht="15">
      <c r="G84" s="84"/>
      <c r="H84" s="84"/>
    </row>
    <row r="85" ht="15">
      <c r="H85" s="84"/>
    </row>
    <row r="86" ht="15">
      <c r="H86" s="84"/>
    </row>
    <row r="87" ht="15">
      <c r="H87" s="84"/>
    </row>
    <row r="88" ht="15">
      <c r="H88" s="84"/>
    </row>
    <row r="89" ht="15">
      <c r="H89" s="84"/>
    </row>
    <row r="90" ht="15">
      <c r="H90" s="84"/>
    </row>
    <row r="91" ht="15">
      <c r="H91" s="84"/>
    </row>
    <row r="92" ht="15">
      <c r="H92" s="84"/>
    </row>
    <row r="93" ht="15">
      <c r="H93" s="84"/>
    </row>
    <row r="94" ht="15">
      <c r="H94" s="84"/>
    </row>
    <row r="95" ht="15">
      <c r="H95" s="84"/>
    </row>
    <row r="96" ht="15">
      <c r="H96" s="84"/>
    </row>
  </sheetData>
  <mergeCells count="2">
    <mergeCell ref="G6:H6"/>
    <mergeCell ref="J6:K6"/>
  </mergeCells>
  <printOptions/>
  <pageMargins left="0.75" right="0.27" top="0.25" bottom="0.29" header="0.5" footer="0.21"/>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K161"/>
  <sheetViews>
    <sheetView showGridLines="0" tabSelected="1" zoomScale="80" zoomScaleNormal="80" workbookViewId="0" topLeftCell="A103">
      <selection activeCell="F118" sqref="F118"/>
    </sheetView>
  </sheetViews>
  <sheetFormatPr defaultColWidth="9.140625" defaultRowHeight="12.75"/>
  <cols>
    <col min="1" max="1" width="4.57421875" style="33" customWidth="1"/>
    <col min="2" max="4" width="9.8515625" style="33" bestFit="1" customWidth="1"/>
    <col min="5" max="5" width="24.140625" style="33" customWidth="1"/>
    <col min="6" max="6" width="15.28125" style="33" customWidth="1"/>
    <col min="7" max="7" width="20.140625" style="33" customWidth="1"/>
    <col min="8" max="8" width="13.57421875" style="33" customWidth="1"/>
    <col min="9" max="9" width="26.28125" style="33" customWidth="1"/>
    <col min="10" max="10" width="9.28125" style="33" customWidth="1"/>
    <col min="11" max="11" width="9.8515625" style="33" bestFit="1" customWidth="1"/>
    <col min="12" max="16384" width="9.28125" style="33" customWidth="1"/>
  </cols>
  <sheetData>
    <row r="1" ht="18.75">
      <c r="A1" s="32" t="s">
        <v>49</v>
      </c>
    </row>
    <row r="2" ht="14.25">
      <c r="A2" s="34" t="s">
        <v>50</v>
      </c>
    </row>
    <row r="4" spans="1:11" ht="12.75">
      <c r="A4" s="35" t="s">
        <v>51</v>
      </c>
      <c r="B4" s="36"/>
      <c r="C4" s="36"/>
      <c r="D4" s="36"/>
      <c r="E4" s="36"/>
      <c r="F4" s="36"/>
      <c r="G4" s="36"/>
      <c r="H4" s="36"/>
      <c r="I4" s="36"/>
      <c r="J4" s="36"/>
      <c r="K4" s="36"/>
    </row>
    <row r="5" spans="1:11" ht="12.75" customHeight="1">
      <c r="A5" s="36"/>
      <c r="B5" s="36"/>
      <c r="C5" s="36"/>
      <c r="D5" s="36"/>
      <c r="E5" s="36"/>
      <c r="F5" s="36"/>
      <c r="G5" s="36"/>
      <c r="H5" s="36"/>
      <c r="I5" s="36"/>
      <c r="J5" s="36"/>
      <c r="K5" s="36"/>
    </row>
    <row r="6" spans="1:11" ht="12.75" customHeight="1">
      <c r="A6" s="37" t="s">
        <v>52</v>
      </c>
      <c r="B6" s="36"/>
      <c r="C6" s="36"/>
      <c r="D6" s="36"/>
      <c r="E6" s="36"/>
      <c r="F6" s="36"/>
      <c r="G6" s="36"/>
      <c r="H6" s="36"/>
      <c r="I6" s="36"/>
      <c r="J6" s="36"/>
      <c r="K6" s="36"/>
    </row>
    <row r="7" spans="2:11" ht="24" customHeight="1">
      <c r="B7" s="91" t="s">
        <v>53</v>
      </c>
      <c r="C7" s="91"/>
      <c r="D7" s="91"/>
      <c r="E7" s="91"/>
      <c r="F7" s="91"/>
      <c r="G7" s="91"/>
      <c r="H7" s="91"/>
      <c r="I7" s="36"/>
      <c r="J7" s="36"/>
      <c r="K7" s="36"/>
    </row>
    <row r="8" spans="1:11" ht="12.75" customHeight="1">
      <c r="A8" s="36"/>
      <c r="B8" s="36"/>
      <c r="C8" s="36"/>
      <c r="D8" s="36"/>
      <c r="E8" s="36"/>
      <c r="F8" s="36"/>
      <c r="G8" s="36"/>
      <c r="H8" s="36"/>
      <c r="I8" s="36"/>
      <c r="J8" s="36"/>
      <c r="K8" s="36"/>
    </row>
    <row r="9" spans="1:11" ht="12.75" customHeight="1">
      <c r="A9" s="37" t="s">
        <v>54</v>
      </c>
      <c r="B9" s="36"/>
      <c r="C9" s="36"/>
      <c r="D9" s="36"/>
      <c r="E9" s="36"/>
      <c r="F9" s="36"/>
      <c r="G9" s="36"/>
      <c r="H9" s="36"/>
      <c r="I9" s="36"/>
      <c r="J9" s="36"/>
      <c r="K9" s="36"/>
    </row>
    <row r="10" spans="2:11" ht="12.75" customHeight="1">
      <c r="B10" s="36" t="s">
        <v>55</v>
      </c>
      <c r="C10" s="36"/>
      <c r="D10" s="36"/>
      <c r="E10" s="36"/>
      <c r="F10" s="36"/>
      <c r="G10" s="36"/>
      <c r="H10" s="36"/>
      <c r="I10" s="36"/>
      <c r="J10" s="36"/>
      <c r="K10" s="36"/>
    </row>
    <row r="11" spans="1:11" ht="12.75" customHeight="1">
      <c r="A11" s="36"/>
      <c r="B11" s="36"/>
      <c r="C11" s="36"/>
      <c r="D11" s="36"/>
      <c r="E11" s="36"/>
      <c r="F11" s="36"/>
      <c r="G11" s="36"/>
      <c r="H11" s="36"/>
      <c r="I11" s="36"/>
      <c r="J11" s="36"/>
      <c r="K11" s="36"/>
    </row>
    <row r="12" spans="1:11" ht="12.75" customHeight="1">
      <c r="A12" s="37" t="s">
        <v>56</v>
      </c>
      <c r="B12" s="36"/>
      <c r="C12" s="36"/>
      <c r="D12" s="36"/>
      <c r="E12" s="36"/>
      <c r="F12" s="36"/>
      <c r="G12" s="36"/>
      <c r="H12" s="36"/>
      <c r="I12" s="36"/>
      <c r="J12" s="36"/>
      <c r="K12" s="36"/>
    </row>
    <row r="13" spans="1:11" ht="12.75" customHeight="1">
      <c r="A13" s="36"/>
      <c r="B13" s="36" t="s">
        <v>57</v>
      </c>
      <c r="C13" s="36"/>
      <c r="D13" s="36"/>
      <c r="E13" s="36"/>
      <c r="F13" s="36"/>
      <c r="G13" s="36"/>
      <c r="H13" s="36"/>
      <c r="I13" s="36"/>
      <c r="J13" s="36"/>
      <c r="K13" s="36"/>
    </row>
    <row r="14" spans="1:11" ht="12.75" customHeight="1">
      <c r="A14" s="36"/>
      <c r="B14" s="36" t="s">
        <v>58</v>
      </c>
      <c r="C14" s="36"/>
      <c r="D14" s="36"/>
      <c r="E14" s="36"/>
      <c r="F14" s="36"/>
      <c r="G14" s="36"/>
      <c r="H14" s="36"/>
      <c r="I14" s="36"/>
      <c r="J14" s="36"/>
      <c r="K14" s="36"/>
    </row>
    <row r="15" spans="1:11" ht="12.75" customHeight="1">
      <c r="A15" s="36"/>
      <c r="B15" s="36"/>
      <c r="C15" s="36"/>
      <c r="D15" s="36"/>
      <c r="E15" s="36"/>
      <c r="F15" s="36"/>
      <c r="G15" s="36"/>
      <c r="H15" s="36"/>
      <c r="I15" s="36"/>
      <c r="J15" s="36"/>
      <c r="K15" s="36"/>
    </row>
    <row r="16" spans="1:11" ht="12.75" customHeight="1">
      <c r="A16" s="37" t="s">
        <v>59</v>
      </c>
      <c r="B16" s="36"/>
      <c r="C16" s="36"/>
      <c r="D16" s="36"/>
      <c r="E16" s="36"/>
      <c r="F16" s="36"/>
      <c r="G16" s="36"/>
      <c r="H16" s="36"/>
      <c r="I16" s="36"/>
      <c r="J16" s="36"/>
      <c r="K16" s="36"/>
    </row>
    <row r="17" spans="2:11" ht="12.75" customHeight="1">
      <c r="B17" s="36" t="s">
        <v>60</v>
      </c>
      <c r="C17" s="36"/>
      <c r="D17" s="36"/>
      <c r="E17" s="36"/>
      <c r="F17" s="36"/>
      <c r="G17" s="36"/>
      <c r="H17" s="36"/>
      <c r="I17" s="36"/>
      <c r="J17" s="36"/>
      <c r="K17" s="36"/>
    </row>
    <row r="18" spans="1:11" ht="12.75" customHeight="1">
      <c r="A18" s="36"/>
      <c r="B18" s="36"/>
      <c r="C18" s="36"/>
      <c r="E18" s="38" t="s">
        <v>61</v>
      </c>
      <c r="F18" s="38" t="s">
        <v>62</v>
      </c>
      <c r="G18" s="38" t="s">
        <v>63</v>
      </c>
      <c r="H18" s="36"/>
      <c r="I18" s="39"/>
      <c r="J18" s="39"/>
      <c r="K18" s="36"/>
    </row>
    <row r="19" spans="1:11" ht="12.75" customHeight="1">
      <c r="A19" s="36"/>
      <c r="B19" s="36"/>
      <c r="C19" s="36"/>
      <c r="E19" s="38" t="s">
        <v>64</v>
      </c>
      <c r="F19" s="38" t="s">
        <v>65</v>
      </c>
      <c r="G19" s="38" t="s">
        <v>66</v>
      </c>
      <c r="H19" s="36"/>
      <c r="I19" s="39"/>
      <c r="J19" s="39"/>
      <c r="K19" s="36"/>
    </row>
    <row r="20" spans="1:11" ht="12.75" customHeight="1">
      <c r="A20" s="36"/>
      <c r="B20" s="36"/>
      <c r="C20" s="36"/>
      <c r="E20" s="40" t="s">
        <v>4</v>
      </c>
      <c r="F20" s="40" t="s">
        <v>4</v>
      </c>
      <c r="G20" s="40" t="s">
        <v>4</v>
      </c>
      <c r="H20" s="36"/>
      <c r="I20" s="41"/>
      <c r="J20" s="41"/>
      <c r="K20" s="36"/>
    </row>
    <row r="21" spans="2:11" ht="12.75" customHeight="1">
      <c r="B21" s="36" t="s">
        <v>67</v>
      </c>
      <c r="C21" s="36"/>
      <c r="E21" s="42">
        <v>1492</v>
      </c>
      <c r="F21" s="42">
        <v>1517</v>
      </c>
      <c r="G21" s="42">
        <v>192</v>
      </c>
      <c r="H21" s="36"/>
      <c r="I21" s="43"/>
      <c r="J21" s="43"/>
      <c r="K21" s="36"/>
    </row>
    <row r="22" spans="2:11" ht="12.75" customHeight="1">
      <c r="B22" s="36" t="s">
        <v>68</v>
      </c>
      <c r="C22" s="36"/>
      <c r="E22" s="42">
        <v>13</v>
      </c>
      <c r="F22" s="42">
        <v>149</v>
      </c>
      <c r="G22" s="42">
        <v>50</v>
      </c>
      <c r="H22" s="36"/>
      <c r="I22" s="43"/>
      <c r="J22" s="43"/>
      <c r="K22" s="36"/>
    </row>
    <row r="23" spans="2:11" ht="12.75" customHeight="1">
      <c r="B23" s="36" t="s">
        <v>69</v>
      </c>
      <c r="C23" s="36"/>
      <c r="E23" s="42">
        <v>0</v>
      </c>
      <c r="F23" s="42">
        <f>+E23</f>
        <v>0</v>
      </c>
      <c r="G23" s="42">
        <v>-1084</v>
      </c>
      <c r="H23" s="36"/>
      <c r="I23" s="43"/>
      <c r="J23" s="43"/>
      <c r="K23" s="36"/>
    </row>
    <row r="24" spans="2:11" ht="12.75" customHeight="1">
      <c r="B24" s="36" t="s">
        <v>70</v>
      </c>
      <c r="C24" s="36"/>
      <c r="E24" s="42">
        <v>3218</v>
      </c>
      <c r="F24" s="42">
        <v>5568</v>
      </c>
      <c r="G24" s="42">
        <v>6792</v>
      </c>
      <c r="H24" s="36"/>
      <c r="I24" s="43"/>
      <c r="J24" s="43"/>
      <c r="K24" s="36"/>
    </row>
    <row r="25" spans="2:11" ht="12.75" customHeight="1">
      <c r="B25" s="36" t="s">
        <v>71</v>
      </c>
      <c r="C25" s="36"/>
      <c r="E25" s="42">
        <v>0</v>
      </c>
      <c r="F25" s="42">
        <f>+E25</f>
        <v>0</v>
      </c>
      <c r="G25" s="42">
        <v>0</v>
      </c>
      <c r="H25" s="36"/>
      <c r="I25" s="43"/>
      <c r="J25" s="43"/>
      <c r="K25" s="36"/>
    </row>
    <row r="26" spans="1:11" ht="13.5" customHeight="1" thickBot="1">
      <c r="A26" s="36"/>
      <c r="B26" s="36"/>
      <c r="C26" s="36"/>
      <c r="E26" s="44">
        <f>SUM(E21:E25)</f>
        <v>4723</v>
      </c>
      <c r="F26" s="44">
        <f>SUM(F21:F25)</f>
        <v>7234</v>
      </c>
      <c r="G26" s="44">
        <f>SUM(G21:G25)</f>
        <v>5950</v>
      </c>
      <c r="H26" s="36"/>
      <c r="I26" s="43"/>
      <c r="J26" s="43"/>
      <c r="K26" s="36"/>
    </row>
    <row r="27" spans="3:11" ht="13.5" customHeight="1" thickTop="1">
      <c r="C27" s="36"/>
      <c r="D27" s="36"/>
      <c r="E27" s="36"/>
      <c r="F27" s="36"/>
      <c r="G27" s="36"/>
      <c r="H27" s="36"/>
      <c r="I27" s="45"/>
      <c r="J27" s="45"/>
      <c r="K27" s="36"/>
    </row>
    <row r="28" spans="2:11" ht="12.75" customHeight="1">
      <c r="B28" s="36" t="s">
        <v>72</v>
      </c>
      <c r="C28" s="36"/>
      <c r="D28" s="36"/>
      <c r="E28" s="36"/>
      <c r="F28" s="36"/>
      <c r="G28" s="36"/>
      <c r="H28" s="36"/>
      <c r="I28" s="36"/>
      <c r="J28" s="45"/>
      <c r="K28" s="36"/>
    </row>
    <row r="29" spans="2:11" ht="12.75" customHeight="1">
      <c r="B29" s="36" t="s">
        <v>73</v>
      </c>
      <c r="C29" s="36"/>
      <c r="D29" s="36"/>
      <c r="E29" s="36"/>
      <c r="F29" s="36"/>
      <c r="G29" s="36"/>
      <c r="H29" s="36"/>
      <c r="I29" s="36"/>
      <c r="J29" s="45"/>
      <c r="K29" s="36"/>
    </row>
    <row r="30" spans="3:11" ht="12.75" customHeight="1">
      <c r="C30" s="36"/>
      <c r="D30" s="36"/>
      <c r="E30" s="36"/>
      <c r="F30" s="36"/>
      <c r="G30" s="36"/>
      <c r="H30" s="36"/>
      <c r="I30" s="36"/>
      <c r="J30" s="45"/>
      <c r="K30" s="36"/>
    </row>
    <row r="31" spans="1:11" ht="12.75" customHeight="1">
      <c r="A31" s="37" t="s">
        <v>74</v>
      </c>
      <c r="C31" s="36"/>
      <c r="D31" s="36"/>
      <c r="E31" s="36"/>
      <c r="F31" s="36"/>
      <c r="G31" s="36"/>
      <c r="H31" s="36"/>
      <c r="I31" s="36"/>
      <c r="J31" s="45"/>
      <c r="K31" s="36"/>
    </row>
    <row r="32" spans="3:11" ht="12.75" customHeight="1">
      <c r="C32" s="36"/>
      <c r="D32" s="36"/>
      <c r="E32" s="36"/>
      <c r="F32" s="36"/>
      <c r="G32" s="36"/>
      <c r="H32" s="36"/>
      <c r="I32" s="36"/>
      <c r="J32" s="45"/>
      <c r="K32" s="36"/>
    </row>
    <row r="33" spans="2:11" ht="12.75" customHeight="1">
      <c r="B33" s="36" t="s">
        <v>75</v>
      </c>
      <c r="C33" s="36"/>
      <c r="D33" s="36"/>
      <c r="E33" s="36"/>
      <c r="F33" s="36"/>
      <c r="G33" s="36"/>
      <c r="H33" s="36"/>
      <c r="I33" s="36"/>
      <c r="J33" s="45"/>
      <c r="K33" s="36"/>
    </row>
    <row r="34" spans="3:11" ht="12.75" customHeight="1">
      <c r="C34" s="36"/>
      <c r="D34" s="36"/>
      <c r="E34" s="36"/>
      <c r="F34" s="36"/>
      <c r="G34" s="36"/>
      <c r="H34" s="36"/>
      <c r="I34" s="36"/>
      <c r="J34" s="45"/>
      <c r="K34" s="36"/>
    </row>
    <row r="35" spans="1:11" ht="12.75" customHeight="1">
      <c r="A35" s="37" t="s">
        <v>76</v>
      </c>
      <c r="B35" s="36"/>
      <c r="C35" s="36"/>
      <c r="D35" s="36"/>
      <c r="E35" s="36"/>
      <c r="F35" s="36"/>
      <c r="G35" s="36"/>
      <c r="H35" s="36"/>
      <c r="I35" s="36"/>
      <c r="J35" s="36"/>
      <c r="K35" s="36"/>
    </row>
    <row r="36" spans="2:11" ht="12.75" customHeight="1">
      <c r="B36" s="36" t="s">
        <v>77</v>
      </c>
      <c r="C36" s="36"/>
      <c r="D36" s="36"/>
      <c r="E36" s="36"/>
      <c r="F36" s="36"/>
      <c r="G36" s="36"/>
      <c r="H36" s="36"/>
      <c r="I36" s="36"/>
      <c r="J36" s="36"/>
      <c r="K36" s="36"/>
    </row>
    <row r="37" spans="2:11" ht="12.75" customHeight="1">
      <c r="B37" s="36" t="s">
        <v>78</v>
      </c>
      <c r="C37" s="36"/>
      <c r="D37" s="36"/>
      <c r="E37" s="36"/>
      <c r="F37" s="36"/>
      <c r="G37" s="36"/>
      <c r="H37" s="36"/>
      <c r="I37" s="36"/>
      <c r="J37" s="36"/>
      <c r="K37" s="36"/>
    </row>
    <row r="38" spans="2:11" ht="12.75" customHeight="1">
      <c r="B38" s="36"/>
      <c r="C38" s="36"/>
      <c r="D38" s="36"/>
      <c r="E38" s="36" t="s">
        <v>79</v>
      </c>
      <c r="F38" s="36"/>
      <c r="G38" s="36" t="s">
        <v>80</v>
      </c>
      <c r="H38" s="36"/>
      <c r="I38" s="36"/>
      <c r="J38" s="36"/>
      <c r="K38" s="36"/>
    </row>
    <row r="39" spans="2:11" ht="12.75" customHeight="1">
      <c r="B39" s="36"/>
      <c r="C39" s="36"/>
      <c r="D39" s="36"/>
      <c r="E39" s="46" t="s">
        <v>4</v>
      </c>
      <c r="F39" s="46"/>
      <c r="G39" s="46" t="s">
        <v>4</v>
      </c>
      <c r="H39" s="36"/>
      <c r="I39" s="36"/>
      <c r="J39" s="36"/>
      <c r="K39" s="36"/>
    </row>
    <row r="40" spans="2:11" ht="13.5" customHeight="1" thickBot="1">
      <c r="B40" s="36" t="s">
        <v>81</v>
      </c>
      <c r="C40" s="36"/>
      <c r="D40" s="36"/>
      <c r="E40" s="47">
        <v>1550</v>
      </c>
      <c r="F40" s="42"/>
      <c r="G40" s="47">
        <v>121285</v>
      </c>
      <c r="H40" s="36"/>
      <c r="I40" s="36"/>
      <c r="J40" s="36"/>
      <c r="K40" s="36"/>
    </row>
    <row r="41" spans="2:11" ht="14.25" customHeight="1" thickBot="1" thickTop="1">
      <c r="B41" s="36" t="s">
        <v>82</v>
      </c>
      <c r="C41" s="36"/>
      <c r="D41" s="36"/>
      <c r="E41" s="48">
        <v>0</v>
      </c>
      <c r="F41" s="42"/>
      <c r="G41" s="48">
        <v>0</v>
      </c>
      <c r="H41" s="36"/>
      <c r="I41" s="36"/>
      <c r="J41" s="36"/>
      <c r="K41" s="36"/>
    </row>
    <row r="42" spans="2:11" ht="14.25" customHeight="1" thickBot="1" thickTop="1">
      <c r="B42" s="36" t="s">
        <v>83</v>
      </c>
      <c r="C42" s="36"/>
      <c r="D42" s="36"/>
      <c r="E42" s="48">
        <v>0</v>
      </c>
      <c r="F42" s="42"/>
      <c r="G42" s="48">
        <v>0</v>
      </c>
      <c r="H42" s="36"/>
      <c r="I42" s="36"/>
      <c r="J42" s="36"/>
      <c r="K42" s="36"/>
    </row>
    <row r="43" spans="2:11" ht="13.5" customHeight="1" thickTop="1">
      <c r="B43" s="36"/>
      <c r="C43" s="36"/>
      <c r="D43" s="36"/>
      <c r="E43" s="42"/>
      <c r="F43" s="42"/>
      <c r="G43" s="42"/>
      <c r="H43" s="36"/>
      <c r="I43" s="36"/>
      <c r="J43" s="36"/>
      <c r="K43" s="36"/>
    </row>
    <row r="44" spans="2:11" ht="12.75" customHeight="1">
      <c r="B44" s="36" t="s">
        <v>84</v>
      </c>
      <c r="C44" s="36"/>
      <c r="D44" s="36"/>
      <c r="E44" s="36"/>
      <c r="F44" s="36"/>
      <c r="G44" s="36"/>
      <c r="H44" s="36"/>
      <c r="I44" s="36"/>
      <c r="J44" s="36"/>
      <c r="K44" s="36"/>
    </row>
    <row r="45" spans="1:11" ht="12.75" customHeight="1">
      <c r="A45" s="36"/>
      <c r="B45" s="36"/>
      <c r="C45" s="36"/>
      <c r="D45" s="36"/>
      <c r="E45" s="36"/>
      <c r="F45" s="36"/>
      <c r="G45" s="36"/>
      <c r="H45" s="36"/>
      <c r="I45" s="36"/>
      <c r="J45" s="36"/>
      <c r="K45" s="36"/>
    </row>
    <row r="46" spans="2:11" ht="12.75" customHeight="1">
      <c r="B46" s="36"/>
      <c r="D46" s="36"/>
      <c r="E46" s="36"/>
      <c r="F46" s="49" t="s">
        <v>85</v>
      </c>
      <c r="G46" s="49" t="s">
        <v>86</v>
      </c>
      <c r="I46" s="36"/>
      <c r="J46" s="36"/>
      <c r="K46" s="36"/>
    </row>
    <row r="47" spans="3:11" ht="12.75" customHeight="1">
      <c r="C47" s="50" t="s">
        <v>87</v>
      </c>
      <c r="D47" s="36" t="s">
        <v>88</v>
      </c>
      <c r="E47" s="36"/>
      <c r="F47" s="51">
        <v>178146451</v>
      </c>
      <c r="G47" s="52" t="s">
        <v>89</v>
      </c>
      <c r="I47" s="36"/>
      <c r="J47" s="36"/>
      <c r="K47" s="36"/>
    </row>
    <row r="48" spans="3:11" ht="12.75" customHeight="1">
      <c r="C48" s="50" t="s">
        <v>90</v>
      </c>
      <c r="D48" s="36" t="s">
        <v>91</v>
      </c>
      <c r="F48" s="51">
        <v>178146451</v>
      </c>
      <c r="G48" s="52" t="s">
        <v>89</v>
      </c>
      <c r="I48" s="36"/>
      <c r="J48" s="36"/>
      <c r="K48" s="36"/>
    </row>
    <row r="49" spans="3:11" ht="12.75" customHeight="1">
      <c r="C49" s="50" t="s">
        <v>92</v>
      </c>
      <c r="D49" s="36" t="s">
        <v>93</v>
      </c>
      <c r="F49" s="51">
        <f>SUM(23207040*3.6)+SUM(10813760*1.86)+SUM(40658787*2.87)</f>
        <v>220349656.29</v>
      </c>
      <c r="G49" s="52" t="s">
        <v>89</v>
      </c>
      <c r="I49" s="36"/>
      <c r="J49" s="36"/>
      <c r="K49" s="36"/>
    </row>
    <row r="50" spans="3:11" ht="12.75" customHeight="1">
      <c r="C50" s="50"/>
      <c r="D50" s="36"/>
      <c r="F50" s="51"/>
      <c r="G50" s="51"/>
      <c r="I50" s="36"/>
      <c r="J50" s="36"/>
      <c r="K50" s="36"/>
    </row>
    <row r="51" spans="1:11" ht="12.75" customHeight="1">
      <c r="A51" s="37" t="s">
        <v>94</v>
      </c>
      <c r="B51" s="36"/>
      <c r="C51" s="36"/>
      <c r="D51" s="36"/>
      <c r="E51" s="36"/>
      <c r="F51" s="36"/>
      <c r="G51" s="36"/>
      <c r="H51" s="36"/>
      <c r="I51" s="36"/>
      <c r="J51" s="36"/>
      <c r="K51" s="36"/>
    </row>
    <row r="52" spans="2:11" ht="11.25" customHeight="1">
      <c r="B52" s="92" t="s">
        <v>224</v>
      </c>
      <c r="C52" s="92"/>
      <c r="D52" s="92"/>
      <c r="E52" s="92"/>
      <c r="F52" s="92"/>
      <c r="G52" s="92"/>
      <c r="H52" s="92"/>
      <c r="I52" s="36"/>
      <c r="J52" s="36"/>
      <c r="K52" s="36"/>
    </row>
    <row r="53" spans="2:11" ht="11.25" customHeight="1">
      <c r="B53" s="53" t="s">
        <v>225</v>
      </c>
      <c r="C53" s="54"/>
      <c r="D53" s="54"/>
      <c r="E53" s="54"/>
      <c r="F53" s="54"/>
      <c r="G53" s="54"/>
      <c r="H53" s="54"/>
      <c r="I53" s="36"/>
      <c r="J53" s="36"/>
      <c r="K53" s="36"/>
    </row>
    <row r="54" spans="2:11" ht="11.25" customHeight="1">
      <c r="B54" s="53" t="s">
        <v>95</v>
      </c>
      <c r="C54" s="54"/>
      <c r="D54" s="54"/>
      <c r="E54" s="54"/>
      <c r="F54" s="54"/>
      <c r="G54" s="54"/>
      <c r="H54" s="54"/>
      <c r="I54" s="36"/>
      <c r="J54" s="36"/>
      <c r="K54" s="36"/>
    </row>
    <row r="55" spans="1:11" ht="12.75" customHeight="1">
      <c r="A55" s="36" t="s">
        <v>96</v>
      </c>
      <c r="B55" s="36"/>
      <c r="C55" s="36"/>
      <c r="D55" s="36"/>
      <c r="E55" s="36"/>
      <c r="F55" s="36"/>
      <c r="G55" s="36"/>
      <c r="H55" s="36"/>
      <c r="I55" s="36"/>
      <c r="J55" s="36"/>
      <c r="K55" s="36"/>
    </row>
    <row r="56" spans="1:11" ht="12.75" customHeight="1">
      <c r="A56" s="37" t="s">
        <v>97</v>
      </c>
      <c r="B56" s="36"/>
      <c r="C56" s="36"/>
      <c r="D56" s="36"/>
      <c r="E56" s="36"/>
      <c r="F56" s="36"/>
      <c r="G56" s="36"/>
      <c r="H56" s="36"/>
      <c r="I56" s="36"/>
      <c r="J56" s="36"/>
      <c r="K56" s="36"/>
    </row>
    <row r="57" spans="1:11" ht="12.75" customHeight="1">
      <c r="A57" s="55"/>
      <c r="B57" s="37" t="s">
        <v>98</v>
      </c>
      <c r="C57" s="36"/>
      <c r="D57" s="36"/>
      <c r="E57" s="36"/>
      <c r="F57" s="36"/>
      <c r="G57" s="36"/>
      <c r="H57" s="36"/>
      <c r="I57" s="36"/>
      <c r="J57" s="36"/>
      <c r="K57" s="36"/>
    </row>
    <row r="58" spans="1:11" ht="95.25" customHeight="1">
      <c r="A58" s="55"/>
      <c r="B58" s="94" t="s">
        <v>156</v>
      </c>
      <c r="C58" s="94"/>
      <c r="D58" s="94"/>
      <c r="E58" s="94"/>
      <c r="F58" s="94"/>
      <c r="G58" s="94"/>
      <c r="H58" s="94"/>
      <c r="I58" s="36"/>
      <c r="J58" s="36"/>
      <c r="K58" s="36"/>
    </row>
    <row r="59" spans="1:11" ht="9" customHeight="1">
      <c r="A59" s="55"/>
      <c r="B59" s="56"/>
      <c r="C59" s="56"/>
      <c r="D59" s="56"/>
      <c r="E59" s="56"/>
      <c r="F59" s="56"/>
      <c r="G59" s="56"/>
      <c r="H59" s="56"/>
      <c r="I59" s="36"/>
      <c r="J59" s="36"/>
      <c r="K59" s="36"/>
    </row>
    <row r="60" spans="1:11" ht="27.75" customHeight="1">
      <c r="A60" s="55"/>
      <c r="B60" s="94" t="s">
        <v>99</v>
      </c>
      <c r="C60" s="94"/>
      <c r="D60" s="94"/>
      <c r="E60" s="94"/>
      <c r="F60" s="94"/>
      <c r="G60" s="94"/>
      <c r="H60" s="94"/>
      <c r="I60" s="36"/>
      <c r="J60" s="36"/>
      <c r="K60" s="36"/>
    </row>
    <row r="61" spans="1:11" ht="18.75" customHeight="1">
      <c r="A61" s="55"/>
      <c r="B61" s="56"/>
      <c r="C61" s="56"/>
      <c r="D61" s="56"/>
      <c r="E61" s="56"/>
      <c r="F61" s="56"/>
      <c r="G61" s="56"/>
      <c r="H61" s="56"/>
      <c r="I61" s="36"/>
      <c r="J61" s="36"/>
      <c r="K61" s="36"/>
    </row>
    <row r="62" spans="1:11" ht="14.25" customHeight="1">
      <c r="A62" s="36"/>
      <c r="B62" s="95" t="s">
        <v>100</v>
      </c>
      <c r="C62" s="95"/>
      <c r="D62" s="96"/>
      <c r="E62" s="56"/>
      <c r="F62" s="56"/>
      <c r="G62" s="56"/>
      <c r="H62" s="56"/>
      <c r="I62" s="36"/>
      <c r="J62" s="36"/>
      <c r="K62" s="36"/>
    </row>
    <row r="63" spans="1:11" ht="45.75" customHeight="1">
      <c r="A63" s="36"/>
      <c r="B63" s="94" t="s">
        <v>101</v>
      </c>
      <c r="C63" s="94"/>
      <c r="D63" s="94"/>
      <c r="E63" s="94"/>
      <c r="F63" s="94"/>
      <c r="G63" s="94"/>
      <c r="H63" s="94"/>
      <c r="I63" s="36"/>
      <c r="J63" s="36"/>
      <c r="K63" s="36"/>
    </row>
    <row r="64" spans="1:11" ht="6.75" customHeight="1">
      <c r="A64" s="36"/>
      <c r="B64" s="56"/>
      <c r="C64" s="56"/>
      <c r="D64" s="56"/>
      <c r="E64" s="56"/>
      <c r="F64" s="56"/>
      <c r="G64" s="56"/>
      <c r="H64" s="56"/>
      <c r="I64" s="36"/>
      <c r="J64" s="36"/>
      <c r="K64" s="36"/>
    </row>
    <row r="65" spans="1:11" ht="81.75" customHeight="1">
      <c r="A65" s="36"/>
      <c r="B65" s="98" t="s">
        <v>226</v>
      </c>
      <c r="C65" s="99"/>
      <c r="D65" s="99"/>
      <c r="E65" s="99"/>
      <c r="F65" s="99"/>
      <c r="G65" s="99"/>
      <c r="H65" s="100"/>
      <c r="I65" s="36"/>
      <c r="J65" s="36"/>
      <c r="K65" s="36"/>
    </row>
    <row r="66" spans="1:11" ht="12.75" customHeight="1">
      <c r="A66" s="36"/>
      <c r="B66" s="56"/>
      <c r="C66" s="56"/>
      <c r="D66" s="56"/>
      <c r="E66" s="56"/>
      <c r="F66" s="56"/>
      <c r="G66" s="56"/>
      <c r="H66" s="56"/>
      <c r="I66" s="36"/>
      <c r="J66" s="36"/>
      <c r="K66" s="36"/>
    </row>
    <row r="67" spans="1:11" ht="12.75" customHeight="1">
      <c r="A67" s="37" t="s">
        <v>102</v>
      </c>
      <c r="B67" s="36"/>
      <c r="C67" s="36"/>
      <c r="D67" s="36"/>
      <c r="E67" s="36"/>
      <c r="F67" s="36"/>
      <c r="G67" s="36"/>
      <c r="H67" s="36"/>
      <c r="I67" s="36"/>
      <c r="J67" s="36"/>
      <c r="K67" s="36"/>
    </row>
    <row r="68" spans="2:11" ht="44.25" customHeight="1">
      <c r="B68" s="93" t="s">
        <v>157</v>
      </c>
      <c r="C68" s="93"/>
      <c r="D68" s="93"/>
      <c r="E68" s="93"/>
      <c r="F68" s="93"/>
      <c r="G68" s="93"/>
      <c r="H68" s="93"/>
      <c r="I68" s="36"/>
      <c r="J68" s="36"/>
      <c r="K68" s="36"/>
    </row>
    <row r="69" spans="1:11" ht="12.75" customHeight="1">
      <c r="A69" s="36"/>
      <c r="B69" s="36"/>
      <c r="C69" s="36"/>
      <c r="D69" s="36"/>
      <c r="E69" s="36"/>
      <c r="F69" s="36"/>
      <c r="G69" s="36"/>
      <c r="H69" s="36"/>
      <c r="I69" s="36"/>
      <c r="J69" s="36"/>
      <c r="K69" s="36"/>
    </row>
    <row r="70" spans="1:11" ht="12.75" customHeight="1">
      <c r="A70" s="36"/>
      <c r="B70" s="36" t="s">
        <v>227</v>
      </c>
      <c r="C70" s="36"/>
      <c r="D70" s="36"/>
      <c r="E70" s="36"/>
      <c r="F70" s="36"/>
      <c r="G70" s="36"/>
      <c r="H70" s="36"/>
      <c r="I70" s="36"/>
      <c r="J70" s="36"/>
      <c r="K70" s="36"/>
    </row>
    <row r="71" spans="1:11" ht="12.75" customHeight="1">
      <c r="A71" s="36"/>
      <c r="B71" s="36" t="s">
        <v>228</v>
      </c>
      <c r="C71" s="36"/>
      <c r="D71" s="36"/>
      <c r="E71" s="36"/>
      <c r="F71" s="36"/>
      <c r="G71" s="36"/>
      <c r="H71" s="36"/>
      <c r="I71" s="36"/>
      <c r="J71" s="36"/>
      <c r="K71" s="36"/>
    </row>
    <row r="72" spans="1:11" ht="12.75" customHeight="1">
      <c r="A72" s="36"/>
      <c r="B72" s="36"/>
      <c r="C72" s="36"/>
      <c r="D72" s="36"/>
      <c r="E72" s="36"/>
      <c r="F72" s="36"/>
      <c r="G72" s="36"/>
      <c r="H72" s="36"/>
      <c r="I72" s="36"/>
      <c r="J72" s="36"/>
      <c r="K72" s="36"/>
    </row>
    <row r="73" spans="1:11" ht="12.75" customHeight="1">
      <c r="A73" s="37" t="s">
        <v>103</v>
      </c>
      <c r="B73" s="36"/>
      <c r="C73" s="36"/>
      <c r="D73" s="36"/>
      <c r="E73" s="36"/>
      <c r="F73" s="36"/>
      <c r="G73" s="36"/>
      <c r="H73" s="36"/>
      <c r="I73" s="36"/>
      <c r="J73" s="36"/>
      <c r="K73" s="36"/>
    </row>
    <row r="74" spans="2:11" ht="12.75" customHeight="1">
      <c r="B74" s="36" t="s">
        <v>104</v>
      </c>
      <c r="C74" s="36"/>
      <c r="D74" s="36"/>
      <c r="E74" s="36"/>
      <c r="F74" s="36"/>
      <c r="G74" s="36"/>
      <c r="H74" s="36"/>
      <c r="I74" s="36"/>
      <c r="J74" s="36"/>
      <c r="K74" s="36"/>
    </row>
    <row r="75" spans="1:11" ht="12.75" customHeight="1">
      <c r="A75" s="36"/>
      <c r="B75" s="36"/>
      <c r="C75" s="36"/>
      <c r="D75" s="36"/>
      <c r="E75" s="36"/>
      <c r="F75" s="36"/>
      <c r="G75" s="36"/>
      <c r="H75" s="36"/>
      <c r="I75" s="36"/>
      <c r="J75" s="36"/>
      <c r="K75" s="36"/>
    </row>
    <row r="76" spans="1:11" ht="12.75" customHeight="1">
      <c r="A76" s="36"/>
      <c r="B76" s="36"/>
      <c r="C76" s="36"/>
      <c r="D76" s="36"/>
      <c r="F76" s="36"/>
      <c r="G76" s="38" t="s">
        <v>105</v>
      </c>
      <c r="H76" s="38" t="s">
        <v>106</v>
      </c>
      <c r="I76" s="36"/>
      <c r="J76" s="36"/>
      <c r="K76" s="36"/>
    </row>
    <row r="77" spans="2:11" ht="12.75" customHeight="1">
      <c r="B77" s="36"/>
      <c r="C77" s="36"/>
      <c r="D77" s="36"/>
      <c r="F77" s="36"/>
      <c r="G77" s="38" t="s">
        <v>107</v>
      </c>
      <c r="H77" s="38" t="s">
        <v>108</v>
      </c>
      <c r="I77" s="36"/>
      <c r="J77" s="36"/>
      <c r="K77" s="36"/>
    </row>
    <row r="78" spans="1:11" ht="12.75" customHeight="1">
      <c r="A78" s="36"/>
      <c r="B78" s="36"/>
      <c r="C78" s="36"/>
      <c r="F78" s="40" t="s">
        <v>4</v>
      </c>
      <c r="G78" s="40" t="s">
        <v>109</v>
      </c>
      <c r="H78" s="40" t="s">
        <v>4</v>
      </c>
      <c r="I78" s="36"/>
      <c r="J78" s="36"/>
      <c r="K78" s="36"/>
    </row>
    <row r="79" spans="2:11" ht="12.75" customHeight="1">
      <c r="B79" s="36" t="s">
        <v>110</v>
      </c>
      <c r="C79" s="36"/>
      <c r="F79" s="57">
        <v>417353</v>
      </c>
      <c r="G79" s="58">
        <v>0</v>
      </c>
      <c r="H79" s="58">
        <v>0</v>
      </c>
      <c r="I79" s="36"/>
      <c r="J79" s="36"/>
      <c r="K79" s="36"/>
    </row>
    <row r="80" spans="2:11" ht="12.75" customHeight="1">
      <c r="B80" s="36"/>
      <c r="C80" s="36"/>
      <c r="F80" s="36"/>
      <c r="G80" s="36"/>
      <c r="H80" s="36"/>
      <c r="I80" s="36"/>
      <c r="J80" s="36"/>
      <c r="K80" s="36"/>
    </row>
    <row r="81" spans="2:11" ht="12.75" customHeight="1">
      <c r="B81" s="36" t="s">
        <v>111</v>
      </c>
      <c r="C81" s="36"/>
      <c r="F81" s="57">
        <f>25537+112928</f>
        <v>138465</v>
      </c>
      <c r="G81" s="57">
        <v>5500</v>
      </c>
      <c r="H81" s="57">
        <v>20887</v>
      </c>
      <c r="I81" s="36"/>
      <c r="J81" s="36"/>
      <c r="K81" s="36"/>
    </row>
    <row r="82" spans="1:11" ht="12.75" customHeight="1">
      <c r="A82" s="36"/>
      <c r="C82" s="36" t="s">
        <v>112</v>
      </c>
      <c r="F82" s="57">
        <f>61577+1600+4753</f>
        <v>67930</v>
      </c>
      <c r="G82" s="58">
        <v>0</v>
      </c>
      <c r="H82" s="58">
        <v>0</v>
      </c>
      <c r="I82" s="36"/>
      <c r="J82" s="36"/>
      <c r="K82" s="36"/>
    </row>
    <row r="83" spans="1:11" ht="12.75" customHeight="1">
      <c r="A83" s="36"/>
      <c r="B83" s="36"/>
      <c r="C83" s="36"/>
      <c r="F83" s="36"/>
      <c r="G83" s="36"/>
      <c r="H83" s="36"/>
      <c r="I83" s="36"/>
      <c r="J83" s="36"/>
      <c r="K83" s="36"/>
    </row>
    <row r="84" spans="2:11" ht="13.5" customHeight="1" thickBot="1">
      <c r="B84" s="36" t="s">
        <v>113</v>
      </c>
      <c r="C84" s="36"/>
      <c r="F84" s="59">
        <f>SUM(F79:F82)</f>
        <v>623748</v>
      </c>
      <c r="G84" s="59">
        <f>SUM(G79:G83)</f>
        <v>5500</v>
      </c>
      <c r="H84" s="59">
        <f>SUM(H79:H83)</f>
        <v>20887</v>
      </c>
      <c r="I84" s="36"/>
      <c r="J84" s="36"/>
      <c r="K84" s="36"/>
    </row>
    <row r="85" spans="1:11" ht="13.5" customHeight="1" thickTop="1">
      <c r="A85" s="36"/>
      <c r="B85" s="36"/>
      <c r="C85" s="36"/>
      <c r="D85" s="36"/>
      <c r="E85" s="36"/>
      <c r="F85" s="36"/>
      <c r="G85" s="36"/>
      <c r="H85" s="36"/>
      <c r="I85" s="36"/>
      <c r="J85" s="36"/>
      <c r="K85" s="36"/>
    </row>
    <row r="86" spans="1:11" ht="12.75" customHeight="1">
      <c r="A86" s="36"/>
      <c r="B86" s="36"/>
      <c r="C86" s="36"/>
      <c r="D86" s="36"/>
      <c r="E86" s="36"/>
      <c r="F86" s="36"/>
      <c r="G86" s="36"/>
      <c r="H86" s="36"/>
      <c r="I86" s="36"/>
      <c r="J86" s="36"/>
      <c r="K86" s="36"/>
    </row>
    <row r="87" spans="1:11" ht="12.75" customHeight="1">
      <c r="A87" s="37" t="s">
        <v>114</v>
      </c>
      <c r="B87" s="36"/>
      <c r="C87" s="36"/>
      <c r="D87" s="36"/>
      <c r="E87" s="36"/>
      <c r="F87" s="36"/>
      <c r="G87" s="36"/>
      <c r="H87" s="36"/>
      <c r="I87" s="36"/>
      <c r="J87" s="36"/>
      <c r="K87" s="36"/>
    </row>
    <row r="88" spans="2:11" ht="12.75" customHeight="1">
      <c r="B88" s="36" t="s">
        <v>115</v>
      </c>
      <c r="C88" s="36"/>
      <c r="D88" s="36"/>
      <c r="E88" s="36"/>
      <c r="F88" s="36"/>
      <c r="G88" s="36"/>
      <c r="H88" s="36"/>
      <c r="I88" s="36"/>
      <c r="J88" s="36"/>
      <c r="K88" s="36"/>
    </row>
    <row r="89" spans="1:11" ht="12.75" customHeight="1">
      <c r="A89" s="36"/>
      <c r="B89" s="36"/>
      <c r="C89" s="36"/>
      <c r="D89" s="36"/>
      <c r="E89" s="36"/>
      <c r="F89" s="36"/>
      <c r="G89" s="36"/>
      <c r="H89" s="38" t="s">
        <v>4</v>
      </c>
      <c r="I89" s="36"/>
      <c r="J89" s="36"/>
      <c r="K89" s="36"/>
    </row>
    <row r="90" spans="1:11" ht="12.75" customHeight="1">
      <c r="A90" s="36"/>
      <c r="B90" s="36" t="s">
        <v>116</v>
      </c>
      <c r="C90" s="36"/>
      <c r="D90" s="36"/>
      <c r="E90" s="36"/>
      <c r="F90" s="36"/>
      <c r="G90" s="36"/>
      <c r="H90" s="60">
        <v>152077</v>
      </c>
      <c r="I90" s="36"/>
      <c r="J90" s="36"/>
      <c r="K90" s="36"/>
    </row>
    <row r="91" spans="1:11" ht="12.75" customHeight="1">
      <c r="A91" s="36"/>
      <c r="B91" s="36" t="s">
        <v>117</v>
      </c>
      <c r="C91" s="36"/>
      <c r="D91" s="36"/>
      <c r="E91" s="36"/>
      <c r="F91" s="36"/>
      <c r="G91" s="36"/>
      <c r="H91" s="60">
        <v>81078</v>
      </c>
      <c r="I91" s="36"/>
      <c r="J91" s="36"/>
      <c r="K91" s="36"/>
    </row>
    <row r="92" spans="1:11" ht="13.5" customHeight="1" thickBot="1">
      <c r="A92" s="36"/>
      <c r="B92" s="36"/>
      <c r="C92" s="36"/>
      <c r="D92" s="36"/>
      <c r="E92" s="36"/>
      <c r="F92" s="36"/>
      <c r="G92" s="36"/>
      <c r="H92" s="61">
        <f>SUM(H90:H91)</f>
        <v>233155</v>
      </c>
      <c r="I92" s="36"/>
      <c r="J92" s="36"/>
      <c r="K92" s="36"/>
    </row>
    <row r="93" spans="1:11" ht="13.5" customHeight="1" thickTop="1">
      <c r="A93" s="36"/>
      <c r="B93" s="36"/>
      <c r="C93" s="36"/>
      <c r="D93" s="36"/>
      <c r="E93" s="36"/>
      <c r="F93" s="36"/>
      <c r="G93" s="36"/>
      <c r="H93" s="36"/>
      <c r="I93" s="36"/>
      <c r="J93" s="36"/>
      <c r="K93" s="57"/>
    </row>
    <row r="94" spans="1:11" ht="12.75" customHeight="1">
      <c r="A94" s="37" t="s">
        <v>118</v>
      </c>
      <c r="B94" s="36"/>
      <c r="C94" s="36"/>
      <c r="D94" s="36"/>
      <c r="E94" s="36"/>
      <c r="F94" s="36"/>
      <c r="G94" s="36"/>
      <c r="H94" s="36"/>
      <c r="I94" s="36"/>
      <c r="J94" s="36"/>
      <c r="K94" s="36"/>
    </row>
    <row r="95" spans="2:11" ht="12.75" customHeight="1">
      <c r="B95" s="36" t="s">
        <v>119</v>
      </c>
      <c r="C95" s="36"/>
      <c r="D95" s="36"/>
      <c r="E95" s="36"/>
      <c r="F95" s="36"/>
      <c r="G95" s="36"/>
      <c r="H95" s="36"/>
      <c r="I95" s="36"/>
      <c r="J95" s="36"/>
      <c r="K95" s="36"/>
    </row>
    <row r="96" spans="1:11" ht="12.75" customHeight="1">
      <c r="A96" s="36"/>
      <c r="B96" s="36"/>
      <c r="C96" s="36"/>
      <c r="D96" s="36"/>
      <c r="E96" s="36"/>
      <c r="F96" s="36"/>
      <c r="G96" s="36"/>
      <c r="H96" s="36"/>
      <c r="I96" s="36"/>
      <c r="J96" s="36"/>
      <c r="K96" s="36"/>
    </row>
    <row r="97" spans="1:11" ht="17.25" customHeight="1">
      <c r="A97" s="37" t="s">
        <v>120</v>
      </c>
      <c r="B97" s="36"/>
      <c r="C97" s="36"/>
      <c r="D97" s="36"/>
      <c r="E97" s="36"/>
      <c r="F97" s="36"/>
      <c r="G97" s="36"/>
      <c r="H97" s="36"/>
      <c r="I97" s="36"/>
      <c r="J97" s="36"/>
      <c r="K97" s="36"/>
    </row>
    <row r="98" spans="1:11" ht="54" customHeight="1">
      <c r="A98" s="37"/>
      <c r="B98" s="92" t="s">
        <v>158</v>
      </c>
      <c r="C98" s="92"/>
      <c r="D98" s="92"/>
      <c r="E98" s="92"/>
      <c r="F98" s="92"/>
      <c r="G98" s="92"/>
      <c r="H98" s="92"/>
      <c r="I98" s="36"/>
      <c r="J98" s="36"/>
      <c r="K98" s="36"/>
    </row>
    <row r="99" spans="1:11" ht="12.75">
      <c r="A99" s="37"/>
      <c r="B99" s="36"/>
      <c r="C99" s="36"/>
      <c r="D99" s="36"/>
      <c r="E99" s="36"/>
      <c r="F99" s="36"/>
      <c r="G99" s="36"/>
      <c r="H99" s="36"/>
      <c r="I99" s="36"/>
      <c r="J99" s="36"/>
      <c r="K99" s="36"/>
    </row>
    <row r="100" spans="2:11" ht="69.75" customHeight="1">
      <c r="B100" s="94" t="s">
        <v>229</v>
      </c>
      <c r="C100" s="94"/>
      <c r="D100" s="94"/>
      <c r="E100" s="94"/>
      <c r="F100" s="94"/>
      <c r="G100" s="94"/>
      <c r="H100" s="94"/>
      <c r="I100" s="36"/>
      <c r="J100" s="36"/>
      <c r="K100" s="36"/>
    </row>
    <row r="101" spans="2:11" ht="9" customHeight="1">
      <c r="B101" s="36"/>
      <c r="C101" s="36"/>
      <c r="D101" s="36"/>
      <c r="E101" s="36"/>
      <c r="F101" s="36"/>
      <c r="G101" s="36"/>
      <c r="H101" s="36"/>
      <c r="I101" s="36"/>
      <c r="J101" s="36"/>
      <c r="K101" s="36"/>
    </row>
    <row r="102" spans="2:11" ht="17.25" customHeight="1">
      <c r="B102" s="94" t="s">
        <v>121</v>
      </c>
      <c r="C102" s="94"/>
      <c r="D102" s="94"/>
      <c r="E102" s="94"/>
      <c r="F102" s="94"/>
      <c r="G102" s="94"/>
      <c r="H102" s="94"/>
      <c r="I102" s="36"/>
      <c r="J102" s="36"/>
      <c r="K102" s="36"/>
    </row>
    <row r="103" spans="2:11" ht="12.75">
      <c r="B103" s="36"/>
      <c r="C103" s="36"/>
      <c r="D103" s="36"/>
      <c r="E103" s="36"/>
      <c r="F103" s="36"/>
      <c r="G103" s="36"/>
      <c r="H103" s="36"/>
      <c r="I103" s="36"/>
      <c r="J103" s="36"/>
      <c r="K103" s="36"/>
    </row>
    <row r="104" spans="1:11" ht="12.75">
      <c r="A104" s="37" t="s">
        <v>122</v>
      </c>
      <c r="B104" s="36"/>
      <c r="C104" s="36"/>
      <c r="D104" s="36"/>
      <c r="E104" s="36"/>
      <c r="F104" s="36"/>
      <c r="G104" s="36"/>
      <c r="H104" s="36"/>
      <c r="I104" s="36"/>
      <c r="J104" s="36"/>
      <c r="K104" s="36"/>
    </row>
    <row r="105" spans="1:11" ht="12.75">
      <c r="A105" s="36"/>
      <c r="B105" s="36"/>
      <c r="C105" s="36"/>
      <c r="D105" s="36"/>
      <c r="E105" s="36"/>
      <c r="F105" s="36"/>
      <c r="G105" s="36"/>
      <c r="H105" s="36"/>
      <c r="I105" s="36"/>
      <c r="J105" s="36"/>
      <c r="K105" s="36"/>
    </row>
    <row r="106" spans="2:11" ht="12.75">
      <c r="B106" s="35" t="s">
        <v>123</v>
      </c>
      <c r="E106" s="36"/>
      <c r="F106" s="38" t="s">
        <v>124</v>
      </c>
      <c r="G106" s="38" t="s">
        <v>125</v>
      </c>
      <c r="I106" s="36"/>
      <c r="J106" s="36"/>
      <c r="K106" s="36"/>
    </row>
    <row r="107" spans="1:11" ht="12.75">
      <c r="A107" s="36"/>
      <c r="B107" s="36"/>
      <c r="E107" s="38" t="s">
        <v>126</v>
      </c>
      <c r="F107" s="38" t="s">
        <v>127</v>
      </c>
      <c r="G107" s="38" t="s">
        <v>128</v>
      </c>
      <c r="I107" s="36"/>
      <c r="J107" s="36"/>
      <c r="K107" s="36"/>
    </row>
    <row r="108" spans="1:11" ht="12.75">
      <c r="A108" s="36"/>
      <c r="B108" s="36"/>
      <c r="E108" s="38" t="s">
        <v>4</v>
      </c>
      <c r="F108" s="38" t="s">
        <v>4</v>
      </c>
      <c r="G108" s="38" t="s">
        <v>4</v>
      </c>
      <c r="I108" s="36"/>
      <c r="J108" s="36"/>
      <c r="K108" s="36"/>
    </row>
    <row r="109" spans="2:11" ht="12.75">
      <c r="B109" s="36" t="s">
        <v>129</v>
      </c>
      <c r="E109" s="42">
        <v>262894</v>
      </c>
      <c r="F109" s="42">
        <v>201785</v>
      </c>
      <c r="G109" s="42">
        <v>1785.0040000000006</v>
      </c>
      <c r="I109" s="36"/>
      <c r="J109" s="36"/>
      <c r="K109" s="36"/>
    </row>
    <row r="110" spans="2:11" ht="12.75">
      <c r="B110" s="36" t="s">
        <v>130</v>
      </c>
      <c r="E110" s="42">
        <v>60285</v>
      </c>
      <c r="F110" s="42">
        <v>729321</v>
      </c>
      <c r="G110" s="42">
        <v>38766.62039</v>
      </c>
      <c r="I110" s="36"/>
      <c r="J110" s="36"/>
      <c r="K110" s="36"/>
    </row>
    <row r="111" spans="2:11" ht="12.75">
      <c r="B111" s="36" t="s">
        <v>131</v>
      </c>
      <c r="E111" s="42">
        <v>220</v>
      </c>
      <c r="F111" s="60">
        <v>18039</v>
      </c>
      <c r="G111" s="42">
        <v>-3341.531</v>
      </c>
      <c r="I111" s="36"/>
      <c r="J111" s="36"/>
      <c r="K111" s="36"/>
    </row>
    <row r="112" spans="2:11" ht="12.75">
      <c r="B112" s="36" t="s">
        <v>132</v>
      </c>
      <c r="E112" s="42">
        <v>1802</v>
      </c>
      <c r="F112" s="42">
        <v>519819</v>
      </c>
      <c r="G112" s="42">
        <v>-7476.15185</v>
      </c>
      <c r="I112" s="36"/>
      <c r="J112" s="36"/>
      <c r="K112" s="36"/>
    </row>
    <row r="113" spans="2:11" ht="12.75">
      <c r="B113" s="36" t="s">
        <v>133</v>
      </c>
      <c r="E113" s="33">
        <v>0</v>
      </c>
      <c r="F113" s="42">
        <v>13446</v>
      </c>
      <c r="G113" s="62"/>
      <c r="I113" s="36"/>
      <c r="J113" s="36"/>
      <c r="K113" s="36"/>
    </row>
    <row r="114" spans="1:11" ht="12.75">
      <c r="A114" s="36"/>
      <c r="B114" s="36"/>
      <c r="E114" s="63">
        <f>SUM(E109:E113)</f>
        <v>325201</v>
      </c>
      <c r="F114" s="63">
        <f>SUM(F109:F113)</f>
        <v>1482410</v>
      </c>
      <c r="G114" s="43">
        <f>SUM(G109:G113)</f>
        <v>29733.941539999993</v>
      </c>
      <c r="I114" s="36"/>
      <c r="J114" s="36"/>
      <c r="K114" s="36"/>
    </row>
    <row r="115" spans="1:11" ht="12.75">
      <c r="A115" s="36"/>
      <c r="B115" s="37" t="s">
        <v>134</v>
      </c>
      <c r="E115" s="64"/>
      <c r="F115" s="45"/>
      <c r="G115" s="36"/>
      <c r="H115" s="36"/>
      <c r="I115" s="36"/>
      <c r="J115" s="36"/>
      <c r="K115" s="36"/>
    </row>
    <row r="116" spans="1:11" ht="12.75">
      <c r="A116" s="36"/>
      <c r="B116" s="36" t="s">
        <v>129</v>
      </c>
      <c r="E116" s="64"/>
      <c r="F116" s="45"/>
      <c r="G116" s="57">
        <v>12933.838</v>
      </c>
      <c r="H116" s="36"/>
      <c r="I116" s="36"/>
      <c r="J116" s="36"/>
      <c r="K116" s="36"/>
    </row>
    <row r="117" spans="1:11" ht="12.75">
      <c r="A117" s="36"/>
      <c r="B117" s="36" t="s">
        <v>130</v>
      </c>
      <c r="E117" s="64"/>
      <c r="F117" s="45"/>
      <c r="G117" s="42">
        <v>5461.069</v>
      </c>
      <c r="H117" s="36"/>
      <c r="I117" s="36"/>
      <c r="J117" s="36"/>
      <c r="K117" s="36"/>
    </row>
    <row r="118" spans="1:11" ht="12.75">
      <c r="A118" s="36"/>
      <c r="B118" s="36" t="s">
        <v>131</v>
      </c>
      <c r="E118" s="64"/>
      <c r="F118" s="45"/>
      <c r="G118" s="42">
        <v>1119.426</v>
      </c>
      <c r="H118" s="36"/>
      <c r="I118" s="36"/>
      <c r="J118" s="36"/>
      <c r="K118" s="36"/>
    </row>
    <row r="119" spans="1:11" ht="12.75">
      <c r="A119" s="36"/>
      <c r="B119" s="36" t="s">
        <v>133</v>
      </c>
      <c r="E119" s="64"/>
      <c r="F119" s="43"/>
      <c r="G119" s="65">
        <v>3765.149</v>
      </c>
      <c r="H119" s="36"/>
      <c r="I119" s="36"/>
      <c r="J119" s="36"/>
      <c r="K119" s="36"/>
    </row>
    <row r="120" spans="1:11" ht="13.5" thickBot="1">
      <c r="A120" s="36"/>
      <c r="B120" s="36"/>
      <c r="E120" s="66"/>
      <c r="F120" s="66"/>
      <c r="G120" s="61">
        <f>SUM(G114:G119)</f>
        <v>53013.42353999999</v>
      </c>
      <c r="H120" s="36"/>
      <c r="I120" s="36"/>
      <c r="J120" s="36"/>
      <c r="K120" s="36"/>
    </row>
    <row r="121" spans="1:11" ht="13.5" thickTop="1">
      <c r="A121" s="36"/>
      <c r="B121" s="36"/>
      <c r="F121" s="36"/>
      <c r="G121" s="36"/>
      <c r="H121" s="36"/>
      <c r="I121" s="36"/>
      <c r="J121" s="36"/>
      <c r="K121" s="36"/>
    </row>
    <row r="122" spans="1:11" ht="12.75">
      <c r="A122" s="36"/>
      <c r="B122" s="36"/>
      <c r="C122" s="36"/>
      <c r="D122" s="36"/>
      <c r="E122" s="36"/>
      <c r="F122" s="36"/>
      <c r="G122" s="36"/>
      <c r="H122" s="36"/>
      <c r="I122" s="36"/>
      <c r="J122" s="36"/>
      <c r="K122" s="36"/>
    </row>
    <row r="123" spans="1:11" ht="12.75">
      <c r="A123" s="37" t="s">
        <v>135</v>
      </c>
      <c r="B123" s="36"/>
      <c r="C123" s="36"/>
      <c r="D123" s="36"/>
      <c r="E123" s="36"/>
      <c r="F123" s="36"/>
      <c r="G123" s="36"/>
      <c r="H123" s="36"/>
      <c r="I123" s="36"/>
      <c r="J123" s="36"/>
      <c r="K123" s="36"/>
    </row>
    <row r="124" spans="1:11" ht="47.25" customHeight="1">
      <c r="A124" s="37"/>
      <c r="B124" s="97" t="s">
        <v>234</v>
      </c>
      <c r="C124" s="97"/>
      <c r="D124" s="97"/>
      <c r="E124" s="97"/>
      <c r="F124" s="97"/>
      <c r="G124" s="97"/>
      <c r="H124" s="97"/>
      <c r="I124" s="36"/>
      <c r="J124" s="36"/>
      <c r="K124" s="36"/>
    </row>
    <row r="125" spans="1:11" ht="12.75">
      <c r="A125" s="36"/>
      <c r="B125" s="36"/>
      <c r="C125" s="36"/>
      <c r="D125" s="36"/>
      <c r="E125" s="36"/>
      <c r="F125" s="36"/>
      <c r="G125" s="36"/>
      <c r="H125" s="36"/>
      <c r="I125" s="36"/>
      <c r="J125" s="36"/>
      <c r="K125" s="36"/>
    </row>
    <row r="126" spans="1:11" ht="12.75">
      <c r="A126" s="37" t="s">
        <v>136</v>
      </c>
      <c r="C126" s="36"/>
      <c r="D126" s="36"/>
      <c r="E126" s="36"/>
      <c r="F126" s="36"/>
      <c r="G126" s="36"/>
      <c r="H126" s="36"/>
      <c r="I126" s="36"/>
      <c r="J126" s="36"/>
      <c r="K126" s="36"/>
    </row>
    <row r="127" spans="1:11" ht="75" customHeight="1">
      <c r="A127" s="37"/>
      <c r="B127" s="97" t="s">
        <v>230</v>
      </c>
      <c r="C127" s="97"/>
      <c r="D127" s="97"/>
      <c r="E127" s="97"/>
      <c r="F127" s="97"/>
      <c r="G127" s="97"/>
      <c r="H127" s="97"/>
      <c r="I127" s="36"/>
      <c r="J127" s="36"/>
      <c r="K127" s="36"/>
    </row>
    <row r="128" spans="1:11" ht="12.75">
      <c r="A128" s="36"/>
      <c r="B128" s="36"/>
      <c r="C128" s="36"/>
      <c r="D128" s="36"/>
      <c r="E128" s="36"/>
      <c r="F128" s="36"/>
      <c r="G128" s="36"/>
      <c r="H128" s="36"/>
      <c r="I128" s="36"/>
      <c r="J128" s="36"/>
      <c r="K128" s="36"/>
    </row>
    <row r="129" spans="1:11" ht="12.75">
      <c r="A129" s="37" t="s">
        <v>137</v>
      </c>
      <c r="B129" s="36"/>
      <c r="C129" s="36"/>
      <c r="D129" s="36"/>
      <c r="E129" s="36"/>
      <c r="F129" s="36"/>
      <c r="G129" s="36"/>
      <c r="H129" s="36"/>
      <c r="I129" s="36"/>
      <c r="J129" s="36"/>
      <c r="K129" s="36"/>
    </row>
    <row r="130" spans="1:11" ht="29.25" customHeight="1">
      <c r="A130" s="36"/>
      <c r="B130" s="98" t="s">
        <v>231</v>
      </c>
      <c r="C130" s="99"/>
      <c r="D130" s="99"/>
      <c r="E130" s="99"/>
      <c r="F130" s="99"/>
      <c r="G130" s="99"/>
      <c r="H130" s="100"/>
      <c r="I130" s="36"/>
      <c r="J130" s="36"/>
      <c r="K130" s="36"/>
    </row>
    <row r="131" spans="1:11" ht="12.75">
      <c r="A131" s="36"/>
      <c r="B131" s="36"/>
      <c r="C131" s="36"/>
      <c r="D131" s="36"/>
      <c r="E131" s="36"/>
      <c r="F131" s="36"/>
      <c r="G131" s="36"/>
      <c r="H131" s="36"/>
      <c r="I131" s="36"/>
      <c r="J131" s="36"/>
      <c r="K131" s="36"/>
    </row>
    <row r="132" spans="1:11" ht="12.75">
      <c r="A132" s="37" t="s">
        <v>138</v>
      </c>
      <c r="B132" s="36"/>
      <c r="C132" s="36"/>
      <c r="D132" s="36"/>
      <c r="E132" s="36"/>
      <c r="F132" s="36"/>
      <c r="G132" s="36"/>
      <c r="H132" s="36"/>
      <c r="I132" s="36"/>
      <c r="J132" s="36"/>
      <c r="K132" s="36"/>
    </row>
    <row r="133" spans="2:11" ht="12.75">
      <c r="B133" s="36" t="s">
        <v>139</v>
      </c>
      <c r="C133" s="36"/>
      <c r="D133" s="36"/>
      <c r="E133" s="36"/>
      <c r="F133" s="36"/>
      <c r="G133" s="36"/>
      <c r="H133" s="36"/>
      <c r="I133" s="36"/>
      <c r="J133" s="36"/>
      <c r="K133" s="36"/>
    </row>
    <row r="134" spans="1:11" ht="12.75">
      <c r="A134" s="36"/>
      <c r="B134" s="36"/>
      <c r="C134" s="36"/>
      <c r="D134" s="36"/>
      <c r="E134" s="36"/>
      <c r="F134" s="36"/>
      <c r="G134" s="36"/>
      <c r="H134" s="36"/>
      <c r="I134" s="36"/>
      <c r="J134" s="36"/>
      <c r="K134" s="36"/>
    </row>
    <row r="135" spans="1:11" ht="12.75">
      <c r="A135" s="37" t="s">
        <v>140</v>
      </c>
      <c r="B135" s="36"/>
      <c r="C135" s="36"/>
      <c r="D135" s="36"/>
      <c r="E135" s="36"/>
      <c r="F135" s="36"/>
      <c r="G135" s="36"/>
      <c r="H135" s="36"/>
      <c r="I135" s="36"/>
      <c r="J135" s="36"/>
      <c r="K135" s="36"/>
    </row>
    <row r="136" spans="1:11" ht="33.75" customHeight="1">
      <c r="A136" s="37"/>
      <c r="B136" s="97" t="s">
        <v>232</v>
      </c>
      <c r="C136" s="97"/>
      <c r="D136" s="97"/>
      <c r="E136" s="97"/>
      <c r="F136" s="97"/>
      <c r="G136" s="97"/>
      <c r="H136" s="97"/>
      <c r="I136" s="36"/>
      <c r="J136" s="36"/>
      <c r="K136" s="36"/>
    </row>
    <row r="137" spans="1:11" ht="12.75">
      <c r="A137" s="36"/>
      <c r="B137" s="36"/>
      <c r="C137" s="36"/>
      <c r="D137" s="36"/>
      <c r="E137" s="36"/>
      <c r="F137" s="36"/>
      <c r="G137" s="36"/>
      <c r="H137" s="36"/>
      <c r="I137" s="36"/>
      <c r="J137" s="36"/>
      <c r="K137" s="36"/>
    </row>
    <row r="138" spans="1:11" ht="12.75">
      <c r="A138" s="37" t="s">
        <v>141</v>
      </c>
      <c r="B138" s="36"/>
      <c r="C138" s="36"/>
      <c r="D138" s="36"/>
      <c r="E138" s="36"/>
      <c r="F138" s="36"/>
      <c r="G138" s="36"/>
      <c r="H138" s="36"/>
      <c r="I138" s="36"/>
      <c r="J138" s="36"/>
      <c r="K138" s="36"/>
    </row>
    <row r="139" spans="2:11" ht="12.75">
      <c r="B139" s="36" t="s">
        <v>142</v>
      </c>
      <c r="C139" s="36"/>
      <c r="D139" s="36"/>
      <c r="E139" s="36"/>
      <c r="F139" s="36"/>
      <c r="G139" s="36"/>
      <c r="H139" s="36"/>
      <c r="I139" s="36"/>
      <c r="J139" s="36"/>
      <c r="K139" s="36"/>
    </row>
    <row r="140" spans="1:11" ht="12.75">
      <c r="A140" s="36"/>
      <c r="B140" s="36"/>
      <c r="C140" s="36"/>
      <c r="D140" s="36"/>
      <c r="E140" s="36"/>
      <c r="F140" s="36"/>
      <c r="G140" s="36"/>
      <c r="H140" s="36"/>
      <c r="I140" s="36"/>
      <c r="J140" s="36"/>
      <c r="K140" s="36"/>
    </row>
    <row r="141" spans="1:11" ht="12.75">
      <c r="A141" s="37" t="s">
        <v>143</v>
      </c>
      <c r="B141" s="36"/>
      <c r="C141" s="36"/>
      <c r="D141" s="36"/>
      <c r="E141" s="36"/>
      <c r="F141" s="36"/>
      <c r="G141" s="36"/>
      <c r="H141" s="36"/>
      <c r="I141" s="36"/>
      <c r="J141" s="36"/>
      <c r="K141" s="36"/>
    </row>
    <row r="142" spans="2:11" ht="12.75" hidden="1">
      <c r="B142" s="36" t="s">
        <v>142</v>
      </c>
      <c r="C142" s="36"/>
      <c r="D142" s="36"/>
      <c r="E142" s="36"/>
      <c r="F142" s="36"/>
      <c r="G142" s="36"/>
      <c r="H142" s="36"/>
      <c r="I142" s="36"/>
      <c r="J142" s="36"/>
      <c r="K142" s="36"/>
    </row>
    <row r="143" spans="2:11" ht="40.5" customHeight="1" hidden="1">
      <c r="B143" s="93" t="s">
        <v>144</v>
      </c>
      <c r="C143" s="93"/>
      <c r="D143" s="93"/>
      <c r="E143" s="93"/>
      <c r="F143" s="93"/>
      <c r="G143" s="93"/>
      <c r="H143" s="93"/>
      <c r="I143" s="36"/>
      <c r="J143" s="36"/>
      <c r="K143" s="36"/>
    </row>
    <row r="144" spans="1:11" ht="12.75">
      <c r="A144" s="36"/>
      <c r="B144" s="36" t="s">
        <v>145</v>
      </c>
      <c r="C144" s="36"/>
      <c r="D144" s="36"/>
      <c r="E144" s="36"/>
      <c r="F144" s="36"/>
      <c r="G144" s="36"/>
      <c r="H144" s="36"/>
      <c r="I144" s="36"/>
      <c r="J144" s="36"/>
      <c r="K144" s="36"/>
    </row>
    <row r="145" ht="12.75">
      <c r="B145" s="36" t="s">
        <v>146</v>
      </c>
    </row>
    <row r="147" spans="1:11" ht="12.75">
      <c r="A147" s="37" t="s">
        <v>147</v>
      </c>
      <c r="B147" s="36"/>
      <c r="C147" s="36"/>
      <c r="D147" s="36"/>
      <c r="E147" s="36"/>
      <c r="F147" s="36"/>
      <c r="G147" s="36"/>
      <c r="H147" s="36"/>
      <c r="I147" s="36"/>
      <c r="J147" s="36"/>
      <c r="K147" s="36"/>
    </row>
    <row r="148" spans="2:11" ht="12.75" customHeight="1" hidden="1">
      <c r="B148" s="36" t="s">
        <v>142</v>
      </c>
      <c r="C148" s="36"/>
      <c r="D148" s="36"/>
      <c r="E148" s="36"/>
      <c r="F148" s="36"/>
      <c r="G148" s="36"/>
      <c r="H148" s="36"/>
      <c r="I148" s="36"/>
      <c r="J148" s="36"/>
      <c r="K148" s="36"/>
    </row>
    <row r="149" spans="2:11" ht="40.5" customHeight="1" hidden="1">
      <c r="B149" s="93" t="s">
        <v>144</v>
      </c>
      <c r="C149" s="93"/>
      <c r="D149" s="93"/>
      <c r="E149" s="93"/>
      <c r="F149" s="93"/>
      <c r="G149" s="93"/>
      <c r="H149" s="93"/>
      <c r="I149" s="36"/>
      <c r="J149" s="36"/>
      <c r="K149" s="36"/>
    </row>
    <row r="150" spans="1:11" ht="63.75" customHeight="1">
      <c r="A150" s="36"/>
      <c r="B150" s="97" t="s">
        <v>233</v>
      </c>
      <c r="C150" s="97"/>
      <c r="D150" s="97"/>
      <c r="E150" s="97"/>
      <c r="F150" s="97"/>
      <c r="G150" s="97"/>
      <c r="H150" s="97"/>
      <c r="I150" s="36"/>
      <c r="J150" s="36"/>
      <c r="K150" s="36"/>
    </row>
    <row r="151" spans="1:11" ht="16.5" customHeight="1">
      <c r="A151" s="36"/>
      <c r="B151" s="67"/>
      <c r="C151" s="67"/>
      <c r="D151" s="67"/>
      <c r="E151" s="67"/>
      <c r="F151" s="67"/>
      <c r="G151" s="67"/>
      <c r="H151" s="67"/>
      <c r="I151" s="36"/>
      <c r="J151" s="36"/>
      <c r="K151" s="36"/>
    </row>
    <row r="152" spans="2:8" ht="12.75">
      <c r="B152" s="68" t="s">
        <v>148</v>
      </c>
      <c r="C152" s="69"/>
      <c r="D152" s="69"/>
      <c r="E152" s="69"/>
      <c r="F152" s="70"/>
      <c r="G152" s="71"/>
      <c r="H152" s="71"/>
    </row>
    <row r="153" spans="2:8" ht="12.75">
      <c r="B153" s="69" t="s">
        <v>149</v>
      </c>
      <c r="C153" s="69"/>
      <c r="D153" s="69"/>
      <c r="E153" s="69"/>
      <c r="F153" s="71"/>
      <c r="G153" s="101">
        <v>47021</v>
      </c>
      <c r="H153" s="71"/>
    </row>
    <row r="154" spans="2:8" ht="12.75">
      <c r="B154" s="69" t="s">
        <v>150</v>
      </c>
      <c r="C154" s="69"/>
      <c r="D154" s="69"/>
      <c r="E154" s="69"/>
      <c r="F154" s="71"/>
      <c r="G154" s="102">
        <v>-19120</v>
      </c>
      <c r="H154" s="71"/>
    </row>
    <row r="155" spans="2:8" ht="13.5" thickBot="1">
      <c r="B155" s="69" t="s">
        <v>151</v>
      </c>
      <c r="C155" s="69"/>
      <c r="D155" s="69"/>
      <c r="E155" s="69"/>
      <c r="F155" s="71"/>
      <c r="G155" s="103">
        <f>SUM(G153:G154)</f>
        <v>27901</v>
      </c>
      <c r="H155" s="71"/>
    </row>
    <row r="156" spans="2:8" ht="13.5" thickTop="1">
      <c r="B156" s="69"/>
      <c r="C156" s="69"/>
      <c r="D156" s="69"/>
      <c r="E156" s="69"/>
      <c r="F156" s="71"/>
      <c r="G156" s="72"/>
      <c r="H156" s="71"/>
    </row>
    <row r="157" spans="2:8" ht="12.75">
      <c r="B157" s="69"/>
      <c r="C157" s="69"/>
      <c r="D157" s="69"/>
      <c r="E157" s="69"/>
      <c r="F157" s="71"/>
      <c r="G157" s="70"/>
      <c r="H157" s="71"/>
    </row>
    <row r="158" spans="2:8" ht="12.75">
      <c r="B158" s="68" t="s">
        <v>152</v>
      </c>
      <c r="C158" s="69"/>
      <c r="D158" s="69"/>
      <c r="E158" s="69"/>
      <c r="F158" s="71"/>
      <c r="G158" s="70"/>
      <c r="H158" s="71"/>
    </row>
    <row r="159" spans="2:8" ht="12.75">
      <c r="B159" s="69" t="s">
        <v>153</v>
      </c>
      <c r="C159" s="69"/>
      <c r="D159" s="69"/>
      <c r="E159" s="69"/>
      <c r="F159" s="71"/>
      <c r="G159" s="101">
        <v>262280</v>
      </c>
      <c r="H159" s="71"/>
    </row>
    <row r="160" spans="2:8" ht="12.75">
      <c r="B160" s="69" t="s">
        <v>154</v>
      </c>
      <c r="C160" s="69"/>
      <c r="D160" s="69"/>
      <c r="E160" s="69"/>
      <c r="F160" s="71"/>
      <c r="G160" s="102">
        <v>-57481</v>
      </c>
      <c r="H160" s="71"/>
    </row>
    <row r="161" spans="2:8" ht="13.5" thickBot="1">
      <c r="B161" s="69" t="s">
        <v>155</v>
      </c>
      <c r="C161" s="69"/>
      <c r="D161" s="69"/>
      <c r="E161" s="69"/>
      <c r="F161" s="71"/>
      <c r="G161" s="103">
        <f>SUM(G159:G160)</f>
        <v>204799</v>
      </c>
      <c r="H161" s="71"/>
    </row>
    <row r="162" ht="13.5" thickTop="1"/>
  </sheetData>
  <mergeCells count="18">
    <mergeCell ref="B150:H150"/>
    <mergeCell ref="B149:H149"/>
    <mergeCell ref="B60:H60"/>
    <mergeCell ref="B102:H102"/>
    <mergeCell ref="B68:H68"/>
    <mergeCell ref="B65:H65"/>
    <mergeCell ref="B130:H130"/>
    <mergeCell ref="B124:H124"/>
    <mergeCell ref="B127:H127"/>
    <mergeCell ref="B136:H136"/>
    <mergeCell ref="B7:H7"/>
    <mergeCell ref="B52:H52"/>
    <mergeCell ref="B143:H143"/>
    <mergeCell ref="B98:H98"/>
    <mergeCell ref="B100:H100"/>
    <mergeCell ref="B63:H63"/>
    <mergeCell ref="B62:D62"/>
    <mergeCell ref="B58:H58"/>
  </mergeCells>
  <printOptions/>
  <pageMargins left="0.38" right="0.41" top="0.58" bottom="0.67" header="0.5" footer="0.5"/>
  <pageSetup horizontalDpi="600" verticalDpi="600" orientation="portrait" paperSize="9" scale="90" r:id="rId1"/>
  <rowBreaks count="3" manualBreakCount="3">
    <brk id="50" max="255" man="1"/>
    <brk id="95" max="255" man="1"/>
    <brk id="125" max="255" man="1"/>
  </rowBreaks>
</worksheet>
</file>

<file path=xl/worksheets/sheet3.xml><?xml version="1.0" encoding="utf-8"?>
<worksheet xmlns="http://schemas.openxmlformats.org/spreadsheetml/2006/main" xmlns:r="http://schemas.openxmlformats.org/officeDocument/2006/relationships">
  <sheetPr codeName="Sheet9"/>
  <dimension ref="C1:K395"/>
  <sheetViews>
    <sheetView showGridLines="0" workbookViewId="0" topLeftCell="A6">
      <selection activeCell="F6" sqref="F6:F25"/>
    </sheetView>
  </sheetViews>
  <sheetFormatPr defaultColWidth="9.140625" defaultRowHeight="12.75"/>
  <cols>
    <col min="1" max="1" width="9.140625" style="1" customWidth="1"/>
    <col min="2" max="2" width="5.57421875" style="1" customWidth="1"/>
    <col min="3" max="3" width="13.8515625" style="1" customWidth="1"/>
    <col min="4" max="4" width="12.7109375" style="1" customWidth="1"/>
    <col min="5" max="5" width="10.421875" style="1" customWidth="1"/>
    <col min="6" max="6" width="10.7109375" style="1" customWidth="1"/>
    <col min="7" max="7" width="1.7109375" style="1" customWidth="1"/>
    <col min="8" max="8" width="12.7109375" style="1" customWidth="1"/>
    <col min="9" max="9" width="1.1484375" style="1" customWidth="1"/>
    <col min="10" max="10" width="11.7109375" style="1" hidden="1" customWidth="1"/>
    <col min="11" max="11" width="12.00390625" style="1" hidden="1" customWidth="1"/>
    <col min="12" max="16384" width="9.140625" style="1" customWidth="1"/>
  </cols>
  <sheetData>
    <row r="1" ht="12.75">
      <c r="C1" s="1" t="s">
        <v>0</v>
      </c>
    </row>
    <row r="2" ht="12.75">
      <c r="C2" s="1" t="s">
        <v>1</v>
      </c>
    </row>
    <row r="3" spans="6:11" ht="12.75">
      <c r="F3" s="2" t="s">
        <v>2</v>
      </c>
      <c r="G3" s="2"/>
      <c r="H3" s="2" t="s">
        <v>3</v>
      </c>
      <c r="I3" s="2"/>
      <c r="J3" s="2" t="s">
        <v>2</v>
      </c>
      <c r="K3" s="2" t="s">
        <v>2</v>
      </c>
    </row>
    <row r="4" spans="3:11" ht="12.75">
      <c r="C4" s="1" t="s">
        <v>4</v>
      </c>
      <c r="F4" s="3" t="s">
        <v>5</v>
      </c>
      <c r="G4" s="3"/>
      <c r="H4" s="3" t="s">
        <v>6</v>
      </c>
      <c r="I4" s="2"/>
      <c r="J4" s="3" t="s">
        <v>7</v>
      </c>
      <c r="K4" s="3" t="s">
        <v>8</v>
      </c>
    </row>
    <row r="5" spans="9:11" ht="12.75">
      <c r="I5" s="4"/>
      <c r="J5" s="5"/>
      <c r="K5" s="5"/>
    </row>
    <row r="6" spans="3:11" ht="12.75">
      <c r="C6" s="6" t="s">
        <v>9</v>
      </c>
      <c r="F6" s="7">
        <v>31427</v>
      </c>
      <c r="G6" s="7"/>
      <c r="H6" s="7">
        <v>33838</v>
      </c>
      <c r="I6" s="7"/>
      <c r="J6" s="8">
        <v>44154</v>
      </c>
      <c r="K6" s="8">
        <v>42616</v>
      </c>
    </row>
    <row r="7" spans="3:11" ht="12.75" hidden="1">
      <c r="C7" s="6" t="s">
        <v>10</v>
      </c>
      <c r="F7" s="7"/>
      <c r="G7" s="7"/>
      <c r="H7" s="7"/>
      <c r="I7" s="7"/>
      <c r="J7" s="8">
        <v>2568</v>
      </c>
      <c r="K7" s="8">
        <v>0</v>
      </c>
    </row>
    <row r="8" spans="3:11" ht="12.75">
      <c r="C8" s="6" t="s">
        <v>11</v>
      </c>
      <c r="F8" s="7">
        <v>224266</v>
      </c>
      <c r="G8" s="7"/>
      <c r="H8" s="7">
        <v>69714</v>
      </c>
      <c r="J8" s="9">
        <v>64282</v>
      </c>
      <c r="K8" s="9">
        <v>57801</v>
      </c>
    </row>
    <row r="9" spans="3:11" ht="12.75">
      <c r="C9" s="6" t="s">
        <v>12</v>
      </c>
      <c r="F9" s="7">
        <v>1297</v>
      </c>
      <c r="G9" s="7"/>
      <c r="H9" s="7">
        <v>51</v>
      </c>
      <c r="J9" s="9"/>
      <c r="K9" s="9"/>
    </row>
    <row r="10" spans="3:11" ht="12.75">
      <c r="C10" s="6" t="s">
        <v>13</v>
      </c>
      <c r="F10" s="7">
        <v>15</v>
      </c>
      <c r="G10" s="7"/>
      <c r="H10" s="7">
        <v>20865</v>
      </c>
      <c r="J10" s="9">
        <v>16939.4</v>
      </c>
      <c r="K10" s="9">
        <v>16939.4</v>
      </c>
    </row>
    <row r="11" spans="3:11" ht="12.75">
      <c r="C11" s="6" t="s">
        <v>14</v>
      </c>
      <c r="F11" s="7">
        <v>576923</v>
      </c>
      <c r="G11" s="7"/>
      <c r="H11" s="7">
        <v>580514</v>
      </c>
      <c r="J11" s="9">
        <v>583150</v>
      </c>
      <c r="K11" s="9">
        <v>585322</v>
      </c>
    </row>
    <row r="12" spans="3:11" ht="12.75">
      <c r="C12" s="6" t="s">
        <v>15</v>
      </c>
      <c r="F12" s="7">
        <v>57481</v>
      </c>
      <c r="G12" s="7"/>
      <c r="H12" s="7">
        <v>38361</v>
      </c>
      <c r="J12" s="9"/>
      <c r="K12" s="9"/>
    </row>
    <row r="13" spans="3:11" ht="12.75">
      <c r="C13" s="6" t="s">
        <v>16</v>
      </c>
      <c r="F13" s="7">
        <v>71023</v>
      </c>
      <c r="G13" s="7"/>
      <c r="H13" s="7">
        <v>74435</v>
      </c>
      <c r="J13" s="9">
        <v>78355</v>
      </c>
      <c r="K13" s="9">
        <v>88381</v>
      </c>
    </row>
    <row r="14" spans="6:11" ht="12.75" hidden="1">
      <c r="F14" s="7"/>
      <c r="G14" s="7"/>
      <c r="H14" s="7"/>
      <c r="J14" s="10"/>
      <c r="K14" s="10"/>
    </row>
    <row r="15" spans="3:11" ht="12.75">
      <c r="C15" s="6" t="s">
        <v>17</v>
      </c>
      <c r="F15" s="7">
        <v>202602</v>
      </c>
      <c r="G15" s="7"/>
      <c r="H15" s="7">
        <v>204126</v>
      </c>
      <c r="J15" s="9">
        <v>207913</v>
      </c>
      <c r="K15" s="9">
        <v>205879</v>
      </c>
    </row>
    <row r="16" spans="3:11" ht="12.75">
      <c r="C16" s="6" t="s">
        <v>18</v>
      </c>
      <c r="F16" s="7">
        <v>0</v>
      </c>
      <c r="G16" s="7"/>
      <c r="H16" s="7">
        <v>52477</v>
      </c>
      <c r="I16" s="11"/>
      <c r="J16" s="12">
        <v>50556.6</v>
      </c>
      <c r="K16" s="12">
        <v>50557</v>
      </c>
    </row>
    <row r="17" spans="3:11" ht="5.25" customHeight="1" thickBot="1">
      <c r="C17" s="6"/>
      <c r="F17" s="13"/>
      <c r="G17" s="13"/>
      <c r="H17" s="13"/>
      <c r="I17" s="13"/>
      <c r="J17" s="14"/>
      <c r="K17" s="14"/>
    </row>
    <row r="18" spans="3:11" ht="12.75">
      <c r="C18" s="6"/>
      <c r="J18" s="7"/>
      <c r="K18" s="7"/>
    </row>
    <row r="19" spans="3:11" ht="12.75">
      <c r="C19" s="6" t="s">
        <v>19</v>
      </c>
      <c r="J19" s="7"/>
      <c r="K19" s="7"/>
    </row>
    <row r="20" spans="3:11" ht="12.75">
      <c r="C20" s="15" t="s">
        <v>20</v>
      </c>
      <c r="F20" s="7">
        <f>2841+1</f>
        <v>2842</v>
      </c>
      <c r="G20" s="7"/>
      <c r="H20" s="7">
        <v>3150</v>
      </c>
      <c r="J20" s="9">
        <v>3497</v>
      </c>
      <c r="K20" s="9">
        <v>3405</v>
      </c>
    </row>
    <row r="21" spans="3:11" ht="12.75">
      <c r="C21" s="16" t="s">
        <v>21</v>
      </c>
      <c r="F21" s="7">
        <v>103796</v>
      </c>
      <c r="G21" s="7"/>
      <c r="H21" s="7">
        <v>102458</v>
      </c>
      <c r="J21" s="9">
        <v>119982</v>
      </c>
      <c r="K21" s="9">
        <v>78448</v>
      </c>
    </row>
    <row r="22" spans="3:11" ht="12.75">
      <c r="C22" s="15" t="s">
        <v>22</v>
      </c>
      <c r="F22" s="7">
        <f>39318+1</f>
        <v>39319</v>
      </c>
      <c r="G22" s="7"/>
      <c r="H22" s="7">
        <v>27906</v>
      </c>
      <c r="J22" s="9">
        <v>32324</v>
      </c>
      <c r="K22" s="9">
        <v>26409</v>
      </c>
    </row>
    <row r="23" spans="3:11" ht="12.75">
      <c r="C23" s="15" t="s">
        <v>23</v>
      </c>
      <c r="F23" s="7">
        <v>52664</v>
      </c>
      <c r="G23" s="7"/>
      <c r="H23" s="7">
        <v>51314</v>
      </c>
      <c r="J23" s="9">
        <v>51358</v>
      </c>
      <c r="K23" s="9">
        <v>49014</v>
      </c>
    </row>
    <row r="24" spans="3:11" ht="12.75">
      <c r="C24" s="16" t="s">
        <v>24</v>
      </c>
      <c r="F24" s="7">
        <v>108477</v>
      </c>
      <c r="G24" s="7"/>
      <c r="H24" s="7">
        <v>28708</v>
      </c>
      <c r="J24" s="9">
        <v>35538</v>
      </c>
      <c r="K24" s="9">
        <v>37892</v>
      </c>
    </row>
    <row r="25" spans="3:11" ht="12.75">
      <c r="C25" s="15" t="s">
        <v>25</v>
      </c>
      <c r="F25" s="7">
        <f>10277+1</f>
        <v>10278</v>
      </c>
      <c r="G25" s="7"/>
      <c r="H25" s="7">
        <v>14002</v>
      </c>
      <c r="J25" s="9">
        <v>40789</v>
      </c>
      <c r="K25" s="9">
        <v>2837</v>
      </c>
    </row>
    <row r="26" spans="3:11" ht="13.5" thickBot="1">
      <c r="C26" s="6"/>
      <c r="F26" s="17">
        <f>SUM(F20:F25)</f>
        <v>317376</v>
      </c>
      <c r="G26" s="17"/>
      <c r="H26" s="17">
        <f>SUM(H20:H25)</f>
        <v>227538</v>
      </c>
      <c r="I26" s="18"/>
      <c r="J26" s="19">
        <f>SUM(J20:J25)</f>
        <v>283488</v>
      </c>
      <c r="K26" s="19">
        <f>SUM(K20:K25)</f>
        <v>198005</v>
      </c>
    </row>
    <row r="27" spans="3:11" ht="6" customHeight="1">
      <c r="C27" s="6"/>
      <c r="J27" s="7"/>
      <c r="K27" s="7"/>
    </row>
    <row r="28" spans="3:11" ht="12.75">
      <c r="C28" s="6" t="s">
        <v>26</v>
      </c>
      <c r="J28" s="7"/>
      <c r="K28" s="7"/>
    </row>
    <row r="29" spans="3:11" ht="12.75">
      <c r="C29" s="15" t="s">
        <v>27</v>
      </c>
      <c r="F29" s="7">
        <v>162107</v>
      </c>
      <c r="G29" s="7"/>
      <c r="H29" s="7">
        <v>112078</v>
      </c>
      <c r="J29" s="9">
        <v>128698</v>
      </c>
      <c r="K29" s="9">
        <v>82380</v>
      </c>
    </row>
    <row r="30" spans="3:11" ht="12.75">
      <c r="C30" s="15" t="s">
        <v>28</v>
      </c>
      <c r="F30" s="7">
        <v>38062</v>
      </c>
      <c r="G30" s="7"/>
      <c r="H30" s="7">
        <f>18684-1421</f>
        <v>17263</v>
      </c>
      <c r="J30" s="9">
        <v>8884</v>
      </c>
      <c r="K30" s="9">
        <v>6097</v>
      </c>
    </row>
    <row r="31" spans="3:11" ht="12.75">
      <c r="C31" s="16" t="s">
        <v>29</v>
      </c>
      <c r="F31" s="7">
        <f>223282+4000</f>
        <v>227282</v>
      </c>
      <c r="G31" s="7"/>
      <c r="H31" s="7">
        <v>106697</v>
      </c>
      <c r="J31" s="9">
        <v>159232</v>
      </c>
      <c r="K31" s="9">
        <v>115069</v>
      </c>
    </row>
    <row r="32" spans="3:11" ht="12.75">
      <c r="C32" s="15" t="s">
        <v>30</v>
      </c>
      <c r="F32" s="7">
        <v>2001</v>
      </c>
      <c r="G32" s="7"/>
      <c r="H32" s="7">
        <v>1421</v>
      </c>
      <c r="J32" s="9">
        <v>2256</v>
      </c>
      <c r="K32" s="9">
        <v>134</v>
      </c>
    </row>
    <row r="33" spans="3:11" ht="12.75">
      <c r="C33" s="15" t="s">
        <v>31</v>
      </c>
      <c r="F33" s="7">
        <v>0</v>
      </c>
      <c r="G33" s="7"/>
      <c r="H33" s="7">
        <v>4634</v>
      </c>
      <c r="J33" s="9">
        <v>0</v>
      </c>
      <c r="K33" s="9">
        <v>3695</v>
      </c>
    </row>
    <row r="34" spans="3:11" ht="12.75">
      <c r="C34" s="16" t="s">
        <v>32</v>
      </c>
      <c r="F34" s="7">
        <v>1624</v>
      </c>
      <c r="G34" s="7"/>
      <c r="H34" s="7">
        <v>1832</v>
      </c>
      <c r="J34" s="9">
        <v>2589</v>
      </c>
      <c r="K34" s="9">
        <v>3236</v>
      </c>
    </row>
    <row r="35" spans="3:11" ht="13.5" thickBot="1">
      <c r="C35" s="6"/>
      <c r="F35" s="17">
        <f>SUM(F29:F34)</f>
        <v>431076</v>
      </c>
      <c r="G35" s="17"/>
      <c r="H35" s="17">
        <f>SUM(H29:H34)</f>
        <v>243925</v>
      </c>
      <c r="I35" s="18"/>
      <c r="J35" s="19">
        <f>SUM(J29:J34)</f>
        <v>301659</v>
      </c>
      <c r="K35" s="19">
        <f>SUM(K29:K34)</f>
        <v>210611</v>
      </c>
    </row>
    <row r="36" spans="3:11" ht="12.75">
      <c r="C36" s="6"/>
      <c r="J36" s="7"/>
      <c r="K36" s="7"/>
    </row>
    <row r="37" spans="3:11" ht="12.75">
      <c r="C37" s="6" t="s">
        <v>33</v>
      </c>
      <c r="F37" s="9">
        <f>+F26-F35</f>
        <v>-113700</v>
      </c>
      <c r="G37" s="9"/>
      <c r="H37" s="9">
        <f>+H26-H35</f>
        <v>-16387</v>
      </c>
      <c r="J37" s="7">
        <f>+J26-J35</f>
        <v>-18171</v>
      </c>
      <c r="K37" s="7">
        <v>-12607</v>
      </c>
    </row>
    <row r="38" spans="3:11" ht="12.75">
      <c r="C38" s="6"/>
      <c r="J38" s="7"/>
      <c r="K38" s="7"/>
    </row>
    <row r="39" spans="3:11" ht="12.75">
      <c r="C39" s="6" t="s">
        <v>34</v>
      </c>
      <c r="F39" s="7">
        <v>6799</v>
      </c>
      <c r="G39" s="7"/>
      <c r="H39" s="7">
        <v>7126</v>
      </c>
      <c r="J39" s="9">
        <v>7344</v>
      </c>
      <c r="K39" s="9">
        <v>7562</v>
      </c>
    </row>
    <row r="40" spans="3:11" ht="12.75">
      <c r="C40" s="6"/>
      <c r="F40" s="7"/>
      <c r="G40" s="7"/>
      <c r="H40" s="7"/>
      <c r="J40" s="9"/>
      <c r="K40" s="9"/>
    </row>
    <row r="41" spans="3:11" ht="12.75">
      <c r="C41" s="6" t="s">
        <v>35</v>
      </c>
      <c r="F41" s="7"/>
      <c r="G41" s="7"/>
      <c r="H41" s="7"/>
      <c r="J41" s="9"/>
      <c r="K41" s="9"/>
    </row>
    <row r="42" spans="3:11" ht="12.75">
      <c r="C42" s="16" t="s">
        <v>36</v>
      </c>
      <c r="F42" s="7">
        <f>56220+800+233333+127000</f>
        <v>417353</v>
      </c>
      <c r="G42" s="7"/>
      <c r="H42" s="7">
        <f>370518-1510</f>
        <v>369008</v>
      </c>
      <c r="J42" s="9">
        <v>375253</v>
      </c>
      <c r="K42" s="9">
        <v>384075</v>
      </c>
    </row>
    <row r="43" spans="3:11" ht="12.75">
      <c r="C43" s="16" t="s">
        <v>37</v>
      </c>
      <c r="F43" s="7">
        <v>0</v>
      </c>
      <c r="G43" s="7"/>
      <c r="H43" s="7">
        <v>100000</v>
      </c>
      <c r="J43" s="9">
        <v>100000</v>
      </c>
      <c r="K43" s="9">
        <v>100000</v>
      </c>
    </row>
    <row r="44" spans="3:11" ht="12.75">
      <c r="C44" s="16" t="s">
        <v>30</v>
      </c>
      <c r="F44" s="7">
        <v>2130</v>
      </c>
      <c r="G44" s="7"/>
      <c r="H44" s="7">
        <v>1510</v>
      </c>
      <c r="J44" s="9">
        <v>1327</v>
      </c>
      <c r="K44" s="9">
        <v>134</v>
      </c>
    </row>
    <row r="45" spans="3:11" ht="12.75">
      <c r="C45" s="16" t="s">
        <v>38</v>
      </c>
      <c r="F45" s="7">
        <v>968</v>
      </c>
      <c r="G45" s="7"/>
      <c r="H45" s="7">
        <v>829</v>
      </c>
      <c r="J45" s="9">
        <v>5487</v>
      </c>
      <c r="K45" s="9">
        <v>5504</v>
      </c>
    </row>
    <row r="46" spans="3:11" ht="3.75" customHeight="1">
      <c r="C46" s="16"/>
      <c r="J46" s="7"/>
      <c r="K46" s="7"/>
    </row>
    <row r="47" spans="3:11" ht="13.5" thickBot="1">
      <c r="C47" s="6"/>
      <c r="F47" s="20">
        <f>SUM(F6:F16)+F37-SUM(F39:F45)</f>
        <v>624084</v>
      </c>
      <c r="G47" s="20"/>
      <c r="H47" s="20">
        <f>SUM(H6:H16)+H37-SUM(H39:H45)</f>
        <v>579521</v>
      </c>
      <c r="I47" s="21">
        <f>SUM(I6:I16)+I37-SUM(I39:I45)</f>
        <v>0</v>
      </c>
      <c r="J47" s="21">
        <f>SUM(J6:J16)+J37-SUM(J39:J45)</f>
        <v>540336</v>
      </c>
      <c r="K47" s="21">
        <f>SUM(K6:K16)+K37-SUM(K39:K45)</f>
        <v>537613.4</v>
      </c>
    </row>
    <row r="48" ht="13.5" thickTop="1"/>
    <row r="49" spans="3:11" ht="12.75">
      <c r="C49" s="6"/>
      <c r="J49" s="7"/>
      <c r="K49" s="7"/>
    </row>
    <row r="50" spans="3:11" ht="12.75">
      <c r="C50" s="6"/>
      <c r="J50" s="7"/>
      <c r="K50" s="7"/>
    </row>
    <row r="51" spans="3:11" ht="12.75">
      <c r="C51" s="1" t="str">
        <f>+C2</f>
        <v>BALANCE SHEET AS AT 31 DEC 2001</v>
      </c>
      <c r="J51" s="7"/>
      <c r="K51" s="7"/>
    </row>
    <row r="52" spans="6:11" ht="12.75">
      <c r="F52" s="2" t="str">
        <f>+F3</f>
        <v>Actual</v>
      </c>
      <c r="G52" s="2"/>
      <c r="H52" s="2" t="str">
        <f>+H3</f>
        <v>Audited</v>
      </c>
      <c r="J52" s="7"/>
      <c r="K52" s="7"/>
    </row>
    <row r="53" spans="3:11" ht="12.75">
      <c r="C53" s="1" t="s">
        <v>4</v>
      </c>
      <c r="F53" s="3" t="str">
        <f>+F4</f>
        <v> DEC 2001</v>
      </c>
      <c r="G53" s="3"/>
      <c r="H53" s="3" t="str">
        <f>+H4</f>
        <v> MAR 2001</v>
      </c>
      <c r="J53" s="7"/>
      <c r="K53" s="7"/>
    </row>
    <row r="54" spans="3:11" ht="12.75">
      <c r="C54" s="6"/>
      <c r="J54" s="7"/>
      <c r="K54" s="7"/>
    </row>
    <row r="55" spans="3:11" ht="12.75">
      <c r="C55" s="6" t="s">
        <v>39</v>
      </c>
      <c r="J55" s="7"/>
      <c r="K55" s="7"/>
    </row>
    <row r="56" spans="3:11" ht="12.75">
      <c r="C56" s="16" t="s">
        <v>40</v>
      </c>
      <c r="F56" s="7">
        <v>128900</v>
      </c>
      <c r="H56" s="7">
        <v>128726</v>
      </c>
      <c r="J56" s="9">
        <v>128620</v>
      </c>
      <c r="K56" s="9">
        <v>128283</v>
      </c>
    </row>
    <row r="57" spans="3:11" ht="12.75">
      <c r="C57" s="16" t="s">
        <v>41</v>
      </c>
      <c r="J57" s="9"/>
      <c r="K57" s="9"/>
    </row>
    <row r="58" spans="3:11" ht="12.75">
      <c r="C58" s="22" t="s">
        <v>42</v>
      </c>
      <c r="F58" s="23">
        <v>201429</v>
      </c>
      <c r="H58" s="23">
        <v>201003</v>
      </c>
      <c r="J58" s="23">
        <v>200973</v>
      </c>
      <c r="K58" s="23">
        <v>200016</v>
      </c>
    </row>
    <row r="59" spans="3:11" ht="12.75">
      <c r="C59" s="22" t="s">
        <v>43</v>
      </c>
      <c r="F59" s="24">
        <v>-11988</v>
      </c>
      <c r="H59" s="24">
        <v>-11582</v>
      </c>
      <c r="J59" s="24">
        <v>-9072</v>
      </c>
      <c r="K59" s="24">
        <v>-3345</v>
      </c>
    </row>
    <row r="60" spans="3:11" ht="12.75">
      <c r="C60" s="22" t="s">
        <v>44</v>
      </c>
      <c r="F60" s="24">
        <v>3140</v>
      </c>
      <c r="H60" s="24">
        <v>3180</v>
      </c>
      <c r="J60" s="24">
        <v>357.8</v>
      </c>
      <c r="K60" s="24">
        <v>219</v>
      </c>
    </row>
    <row r="61" spans="3:11" ht="12.75">
      <c r="C61" s="22" t="s">
        <v>45</v>
      </c>
      <c r="F61" s="25">
        <v>262280</v>
      </c>
      <c r="H61" s="25">
        <v>215266</v>
      </c>
      <c r="J61" s="25">
        <v>198775</v>
      </c>
      <c r="K61" s="25">
        <v>173683</v>
      </c>
    </row>
    <row r="62" spans="3:11" ht="12.75">
      <c r="C62" s="6"/>
      <c r="F62" s="9">
        <f>SUM(F58:F61)</f>
        <v>454861</v>
      </c>
      <c r="H62" s="9">
        <f>SUM(H58:H61)</f>
        <v>407867</v>
      </c>
      <c r="J62" s="6">
        <f>SUM(J58:J61)</f>
        <v>391033.8</v>
      </c>
      <c r="K62" s="6">
        <f>SUM(K58:K61)</f>
        <v>370573</v>
      </c>
    </row>
    <row r="63" spans="3:11" ht="9" customHeight="1">
      <c r="C63" s="6"/>
      <c r="F63" s="26"/>
      <c r="G63" s="26"/>
      <c r="H63" s="26"/>
      <c r="I63" s="27"/>
      <c r="J63" s="28"/>
      <c r="K63" s="28"/>
    </row>
    <row r="64" spans="3:11" ht="25.5" customHeight="1">
      <c r="C64" s="16" t="s">
        <v>46</v>
      </c>
      <c r="F64" s="8">
        <f>+F62+F56</f>
        <v>583761</v>
      </c>
      <c r="H64" s="8">
        <f>+H62+H56</f>
        <v>536593</v>
      </c>
      <c r="J64" s="7">
        <f>+J62+J56</f>
        <v>519653.8</v>
      </c>
      <c r="K64" s="7">
        <f>+K62+K56</f>
        <v>498856</v>
      </c>
    </row>
    <row r="65" spans="3:11" ht="12.75">
      <c r="C65" s="6"/>
      <c r="J65" s="7"/>
      <c r="K65" s="7"/>
    </row>
    <row r="66" spans="3:11" ht="12.75">
      <c r="C66" s="16" t="s">
        <v>47</v>
      </c>
      <c r="F66" s="7">
        <v>40323</v>
      </c>
      <c r="H66" s="7">
        <v>42928</v>
      </c>
      <c r="J66" s="9">
        <v>47397</v>
      </c>
      <c r="K66" s="9">
        <v>51734</v>
      </c>
    </row>
    <row r="67" spans="3:11" ht="12.75">
      <c r="C67" s="6"/>
      <c r="J67" s="7"/>
      <c r="K67" s="7"/>
    </row>
    <row r="68" spans="6:11" ht="13.5" thickBot="1">
      <c r="F68" s="20">
        <f>+F66+F64</f>
        <v>624084</v>
      </c>
      <c r="G68" s="20">
        <f>+G66+G64</f>
        <v>0</v>
      </c>
      <c r="H68" s="20">
        <f>+H66+H64</f>
        <v>579521</v>
      </c>
      <c r="I68" s="29"/>
      <c r="J68" s="21">
        <f>+J66+J64</f>
        <v>567050.8</v>
      </c>
      <c r="K68" s="21">
        <f>+K66+K64</f>
        <v>550590</v>
      </c>
    </row>
    <row r="69" spans="3:11" ht="13.5" thickTop="1">
      <c r="C69" s="6"/>
      <c r="J69" s="7"/>
      <c r="K69" s="7"/>
    </row>
    <row r="70" spans="3:11" ht="12.75">
      <c r="C70" s="6" t="s">
        <v>48</v>
      </c>
      <c r="F70" s="30">
        <f>(+F64-F15-F12)/F56</f>
        <v>2.511078355314197</v>
      </c>
      <c r="H70" s="30">
        <f>(+H64-H15-H12)/H56</f>
        <v>2.284744340692634</v>
      </c>
      <c r="I70" s="31" t="e">
        <f>(+I64-I15)/I56</f>
        <v>#DIV/0!</v>
      </c>
      <c r="J70" s="30">
        <f>(+J64-J15)/J56</f>
        <v>2.4237350334318144</v>
      </c>
      <c r="K70" s="30">
        <f>(+K64-K15)/K56</f>
        <v>2.283833399593087</v>
      </c>
    </row>
    <row r="71" spans="3:10" ht="12.75">
      <c r="C71" s="6"/>
      <c r="J71" s="7"/>
    </row>
    <row r="72" spans="3:10" ht="12.75">
      <c r="C72" s="6"/>
      <c r="J72" s="7"/>
    </row>
    <row r="73" spans="3:10" ht="12.75">
      <c r="C73" s="6"/>
      <c r="J73" s="7"/>
    </row>
    <row r="74" spans="3:10" ht="12.75">
      <c r="C74" s="6"/>
      <c r="J74" s="7"/>
    </row>
    <row r="75" spans="3:10" ht="12.75">
      <c r="C75" s="6"/>
      <c r="H75" s="9"/>
      <c r="J75" s="7"/>
    </row>
    <row r="76" spans="3:10" ht="12.75">
      <c r="C76" s="6"/>
      <c r="H76" s="6"/>
      <c r="J76" s="7"/>
    </row>
    <row r="77" spans="3:10" ht="12.75">
      <c r="C77" s="6"/>
      <c r="H77" s="6"/>
      <c r="J77" s="7"/>
    </row>
    <row r="78" spans="3:10" ht="12.75">
      <c r="C78" s="6"/>
      <c r="H78" s="6"/>
      <c r="J78" s="7"/>
    </row>
    <row r="79" spans="3:10" ht="12.75">
      <c r="C79" s="6"/>
      <c r="H79" s="6"/>
      <c r="J79" s="7"/>
    </row>
    <row r="80" spans="3:10" ht="12.75">
      <c r="C80" s="6"/>
      <c r="H80" s="6"/>
      <c r="J80" s="7"/>
    </row>
    <row r="81" spans="3:10" ht="12.75">
      <c r="C81" s="6"/>
      <c r="H81" s="6"/>
      <c r="J81" s="7"/>
    </row>
    <row r="82" spans="3:10" ht="12.75">
      <c r="C82" s="6"/>
      <c r="H82" s="6"/>
      <c r="J82" s="7"/>
    </row>
    <row r="83" spans="3:10" ht="12.75">
      <c r="C83" s="6"/>
      <c r="H83" s="6"/>
      <c r="J83" s="7"/>
    </row>
    <row r="84" spans="3:10" ht="12.75">
      <c r="C84" s="6"/>
      <c r="H84" s="6"/>
      <c r="J84" s="7"/>
    </row>
    <row r="85" spans="3:10" ht="12.75">
      <c r="C85" s="6"/>
      <c r="J85" s="7"/>
    </row>
    <row r="86" spans="3:10" ht="12.75">
      <c r="C86" s="6"/>
      <c r="H86" s="6"/>
      <c r="J86" s="7"/>
    </row>
    <row r="87" spans="3:10" ht="12.75">
      <c r="C87" s="6"/>
      <c r="H87" s="6"/>
      <c r="J87" s="7"/>
    </row>
    <row r="88" spans="3:10" ht="12.75">
      <c r="C88" s="6"/>
      <c r="H88" s="6"/>
      <c r="J88" s="7"/>
    </row>
    <row r="89" spans="3:10" ht="12.75">
      <c r="C89" s="6"/>
      <c r="H89" s="6"/>
      <c r="J89" s="7"/>
    </row>
    <row r="90" spans="3:10" ht="12.75">
      <c r="C90" s="6"/>
      <c r="H90" s="6"/>
      <c r="J90" s="7"/>
    </row>
    <row r="91" ht="12.75">
      <c r="J91" s="7"/>
    </row>
    <row r="92" ht="12.75">
      <c r="J92" s="7"/>
    </row>
    <row r="93" ht="12.75">
      <c r="J93" s="7"/>
    </row>
    <row r="94" ht="12.75">
      <c r="J94" s="7"/>
    </row>
    <row r="95" ht="12.75">
      <c r="J95" s="7"/>
    </row>
    <row r="96" ht="12.75">
      <c r="J96" s="7"/>
    </row>
    <row r="97" ht="12.75">
      <c r="J97" s="7"/>
    </row>
    <row r="98" ht="12.75">
      <c r="J98" s="7"/>
    </row>
    <row r="99" ht="12.75">
      <c r="J99" s="7"/>
    </row>
    <row r="100" ht="12.75">
      <c r="J100" s="7"/>
    </row>
    <row r="101" ht="12.75">
      <c r="J101" s="7"/>
    </row>
    <row r="102" ht="12.75">
      <c r="J102" s="7"/>
    </row>
    <row r="103" ht="12.75">
      <c r="J103" s="7"/>
    </row>
    <row r="104" ht="12.75">
      <c r="J104" s="7"/>
    </row>
    <row r="105" ht="12.75">
      <c r="J105" s="7"/>
    </row>
    <row r="106" ht="12.75">
      <c r="J106" s="7"/>
    </row>
    <row r="107" ht="12.75">
      <c r="J107" s="7"/>
    </row>
    <row r="108" ht="12.75">
      <c r="J108" s="7"/>
    </row>
    <row r="109" ht="12.75">
      <c r="J109" s="7"/>
    </row>
    <row r="110" ht="12.75">
      <c r="J110" s="7"/>
    </row>
    <row r="111" ht="12.75">
      <c r="J111" s="7"/>
    </row>
    <row r="112" ht="12.75">
      <c r="J112" s="7"/>
    </row>
    <row r="113" ht="12.75">
      <c r="J113" s="7"/>
    </row>
    <row r="114" ht="12.75">
      <c r="J114" s="7"/>
    </row>
    <row r="115" ht="12.75">
      <c r="J115" s="7"/>
    </row>
    <row r="116" ht="12.75">
      <c r="J116" s="7"/>
    </row>
    <row r="117" ht="12.75">
      <c r="J117" s="7"/>
    </row>
    <row r="118" ht="12.75">
      <c r="J118" s="7"/>
    </row>
    <row r="119" ht="12.75">
      <c r="J119" s="7"/>
    </row>
    <row r="120" ht="12.75">
      <c r="J120" s="7"/>
    </row>
    <row r="121" ht="12.75">
      <c r="J121" s="7"/>
    </row>
    <row r="122" ht="12.75">
      <c r="J122" s="7"/>
    </row>
    <row r="123" ht="12.75">
      <c r="J123" s="7"/>
    </row>
    <row r="124" ht="12.75">
      <c r="J124" s="7"/>
    </row>
    <row r="125" ht="12.75">
      <c r="J125" s="7"/>
    </row>
    <row r="126" ht="12.75">
      <c r="J126" s="7"/>
    </row>
    <row r="127" ht="12.75">
      <c r="J127" s="7"/>
    </row>
    <row r="128" ht="12.75">
      <c r="J128" s="7"/>
    </row>
    <row r="129" ht="12.75">
      <c r="J129" s="7"/>
    </row>
    <row r="130" ht="12.75">
      <c r="J130" s="7"/>
    </row>
    <row r="131" ht="12.75">
      <c r="J131" s="7"/>
    </row>
    <row r="132" ht="12.75">
      <c r="J132" s="7"/>
    </row>
    <row r="133" ht="12.75">
      <c r="J133" s="7"/>
    </row>
    <row r="134" ht="12.75">
      <c r="J134" s="7"/>
    </row>
    <row r="135" ht="12.75">
      <c r="J135" s="7"/>
    </row>
    <row r="136" ht="12.75">
      <c r="J136" s="7"/>
    </row>
    <row r="137" ht="12.75">
      <c r="J137" s="7"/>
    </row>
    <row r="138" ht="12.75">
      <c r="J138" s="7"/>
    </row>
    <row r="139" ht="12.75">
      <c r="J139" s="7"/>
    </row>
    <row r="140" ht="12.75">
      <c r="J140" s="7"/>
    </row>
    <row r="141" ht="12.75">
      <c r="J141" s="7"/>
    </row>
    <row r="142" ht="12.75">
      <c r="J142" s="7"/>
    </row>
    <row r="143" ht="12.75">
      <c r="J143" s="7"/>
    </row>
    <row r="144" ht="12.75">
      <c r="J144" s="7"/>
    </row>
    <row r="145" ht="12.75">
      <c r="J145" s="7"/>
    </row>
    <row r="146" ht="12.75">
      <c r="J146" s="7"/>
    </row>
    <row r="147" ht="12.75">
      <c r="J147" s="7"/>
    </row>
    <row r="148" ht="12.75">
      <c r="J148" s="7"/>
    </row>
    <row r="149" ht="12.75">
      <c r="J149" s="7"/>
    </row>
    <row r="150" ht="12.75">
      <c r="J150" s="7"/>
    </row>
    <row r="151" ht="12.75">
      <c r="J151" s="7"/>
    </row>
    <row r="152" ht="12.75">
      <c r="J152" s="7"/>
    </row>
    <row r="153" ht="12.75">
      <c r="J153" s="7"/>
    </row>
    <row r="154" ht="12.75">
      <c r="J154" s="7"/>
    </row>
    <row r="155" ht="12.75">
      <c r="J155" s="7"/>
    </row>
    <row r="156" ht="12.75">
      <c r="J156" s="7"/>
    </row>
    <row r="157" ht="12.75">
      <c r="J157" s="7"/>
    </row>
    <row r="158" ht="12.75">
      <c r="J158" s="7"/>
    </row>
    <row r="159" ht="12.75">
      <c r="J159" s="7"/>
    </row>
    <row r="160" ht="12.75">
      <c r="J160" s="7"/>
    </row>
    <row r="161" ht="12.75">
      <c r="J161" s="7"/>
    </row>
    <row r="162" ht="12.75">
      <c r="J162" s="7"/>
    </row>
    <row r="163" ht="12.75">
      <c r="J163" s="7"/>
    </row>
    <row r="164" ht="12.75">
      <c r="J164" s="7"/>
    </row>
    <row r="165" ht="12.75">
      <c r="J165" s="7"/>
    </row>
    <row r="166" ht="12.75">
      <c r="J166" s="7"/>
    </row>
    <row r="167" ht="12.75">
      <c r="J167" s="7"/>
    </row>
    <row r="168" ht="12.75">
      <c r="J168" s="7"/>
    </row>
    <row r="169" ht="12.75">
      <c r="J169" s="7"/>
    </row>
    <row r="170" ht="12.75">
      <c r="J170" s="7"/>
    </row>
    <row r="171" ht="12.75">
      <c r="J171" s="7"/>
    </row>
    <row r="172" ht="12.75">
      <c r="J172" s="7"/>
    </row>
    <row r="173" ht="12.75">
      <c r="J173" s="7"/>
    </row>
    <row r="174" ht="12.75">
      <c r="J174" s="7"/>
    </row>
    <row r="175" ht="12.75">
      <c r="J175" s="7"/>
    </row>
    <row r="176" ht="12.75">
      <c r="J176" s="7"/>
    </row>
    <row r="177" ht="12.75">
      <c r="J177" s="7"/>
    </row>
    <row r="178" ht="12.75">
      <c r="J178" s="7"/>
    </row>
    <row r="179" ht="12.75">
      <c r="J179" s="7"/>
    </row>
    <row r="180" ht="12.75">
      <c r="J180" s="7"/>
    </row>
    <row r="181" ht="12.75">
      <c r="J181" s="7"/>
    </row>
    <row r="182" ht="12.75">
      <c r="J182" s="7"/>
    </row>
    <row r="183" ht="12.75">
      <c r="J183" s="7"/>
    </row>
    <row r="184" ht="12.75">
      <c r="J184" s="7"/>
    </row>
    <row r="185" ht="12.75">
      <c r="J185" s="7"/>
    </row>
    <row r="186" ht="12.75">
      <c r="J186" s="7"/>
    </row>
    <row r="187" ht="12.75">
      <c r="J187" s="7"/>
    </row>
    <row r="188" ht="12.75">
      <c r="J188" s="7"/>
    </row>
    <row r="189" ht="12.75">
      <c r="J189" s="7"/>
    </row>
    <row r="190" ht="12.75">
      <c r="J190" s="7"/>
    </row>
    <row r="191" ht="12.75">
      <c r="J191" s="7"/>
    </row>
    <row r="192" ht="12.75">
      <c r="J192" s="7"/>
    </row>
    <row r="193" ht="12.75">
      <c r="J193" s="7"/>
    </row>
    <row r="194" ht="12.75">
      <c r="J194" s="7"/>
    </row>
    <row r="195" ht="12.75">
      <c r="J195" s="7"/>
    </row>
    <row r="196" ht="12.75">
      <c r="J196" s="7"/>
    </row>
    <row r="197" ht="12.75">
      <c r="J197" s="7"/>
    </row>
    <row r="198" ht="12.75">
      <c r="J198" s="7"/>
    </row>
    <row r="199" ht="12.75">
      <c r="J199" s="7"/>
    </row>
    <row r="200" ht="12.75">
      <c r="J200" s="7"/>
    </row>
    <row r="201" ht="12.75">
      <c r="J201" s="7"/>
    </row>
    <row r="202" ht="12.75">
      <c r="J202" s="7"/>
    </row>
    <row r="203" ht="12.75">
      <c r="J203" s="7"/>
    </row>
    <row r="204" ht="12.75">
      <c r="J204" s="7"/>
    </row>
    <row r="205" ht="12.75">
      <c r="J205" s="7"/>
    </row>
    <row r="206" ht="12.75">
      <c r="J206" s="7"/>
    </row>
    <row r="207" ht="12.75">
      <c r="J207" s="7"/>
    </row>
    <row r="208" ht="12.75">
      <c r="J208" s="7"/>
    </row>
    <row r="209" ht="12.75">
      <c r="J209" s="7"/>
    </row>
    <row r="210" ht="12.75">
      <c r="J210" s="7"/>
    </row>
    <row r="211" ht="12.75">
      <c r="J211" s="7"/>
    </row>
    <row r="212" ht="12.75">
      <c r="J212" s="7"/>
    </row>
    <row r="213" ht="12.75">
      <c r="J213" s="7"/>
    </row>
    <row r="214" ht="12.75">
      <c r="J214" s="7"/>
    </row>
    <row r="215" ht="12.75">
      <c r="J215" s="7"/>
    </row>
    <row r="216" ht="12.75">
      <c r="J216" s="7"/>
    </row>
    <row r="217" ht="12.75">
      <c r="J217" s="7"/>
    </row>
    <row r="218" ht="12.75">
      <c r="J218" s="7"/>
    </row>
    <row r="219" ht="12.75">
      <c r="J219" s="7"/>
    </row>
    <row r="220" ht="12.75">
      <c r="J220" s="7"/>
    </row>
    <row r="221" ht="12.75">
      <c r="J221" s="7"/>
    </row>
    <row r="222" ht="12.75">
      <c r="J222" s="7"/>
    </row>
    <row r="223" ht="12.75">
      <c r="J223" s="7"/>
    </row>
    <row r="224" ht="12.75">
      <c r="J224" s="7"/>
    </row>
    <row r="225" ht="12.75">
      <c r="J225" s="7"/>
    </row>
    <row r="226" ht="12.75">
      <c r="J226" s="7"/>
    </row>
    <row r="227" ht="12.75">
      <c r="J227" s="7"/>
    </row>
    <row r="228" ht="12.75">
      <c r="J228" s="7"/>
    </row>
    <row r="229" ht="12.75">
      <c r="J229" s="7"/>
    </row>
    <row r="230" ht="12.75">
      <c r="J230" s="7"/>
    </row>
    <row r="231" ht="12.75">
      <c r="J231" s="7"/>
    </row>
    <row r="232" ht="12.75">
      <c r="J232" s="7"/>
    </row>
    <row r="233" ht="12.75">
      <c r="J233" s="7"/>
    </row>
    <row r="234" ht="12.75">
      <c r="J234" s="7"/>
    </row>
    <row r="235" ht="12.75">
      <c r="J235" s="7"/>
    </row>
    <row r="236" ht="12.75">
      <c r="J236" s="7"/>
    </row>
    <row r="237" ht="12.75">
      <c r="J237" s="7"/>
    </row>
    <row r="238" ht="12.75">
      <c r="J238" s="7"/>
    </row>
    <row r="239" ht="12.75">
      <c r="J239" s="7"/>
    </row>
    <row r="240" ht="12.75">
      <c r="J240" s="7"/>
    </row>
    <row r="241" ht="12.75">
      <c r="J241" s="7"/>
    </row>
    <row r="242" ht="12.75">
      <c r="J242" s="7"/>
    </row>
    <row r="243" ht="12.75">
      <c r="J243" s="7"/>
    </row>
    <row r="244" ht="12.75">
      <c r="J244" s="7"/>
    </row>
    <row r="245" ht="12.75">
      <c r="J245" s="7"/>
    </row>
    <row r="246" ht="12.75">
      <c r="J246" s="7"/>
    </row>
    <row r="247" ht="12.75">
      <c r="J247" s="7"/>
    </row>
    <row r="248" ht="12.75">
      <c r="J248" s="7"/>
    </row>
    <row r="249" ht="12.75">
      <c r="J249" s="7"/>
    </row>
    <row r="250" ht="12.75">
      <c r="J250" s="7"/>
    </row>
    <row r="251" ht="12.75">
      <c r="J251" s="7"/>
    </row>
    <row r="252" ht="12.75">
      <c r="J252" s="7"/>
    </row>
    <row r="253" ht="12.75">
      <c r="J253" s="7"/>
    </row>
    <row r="254" ht="12.75">
      <c r="J254" s="7"/>
    </row>
    <row r="255" ht="12.75">
      <c r="J255" s="7"/>
    </row>
    <row r="256" ht="12.75">
      <c r="J256" s="7"/>
    </row>
    <row r="257" ht="12.75">
      <c r="J257" s="7"/>
    </row>
    <row r="258" ht="12.75">
      <c r="J258" s="7"/>
    </row>
    <row r="259" ht="12.75">
      <c r="J259" s="7"/>
    </row>
    <row r="260" ht="12.75">
      <c r="J260" s="7"/>
    </row>
    <row r="261" ht="12.75">
      <c r="J261" s="7"/>
    </row>
    <row r="262" ht="12.75">
      <c r="J262" s="7"/>
    </row>
    <row r="263" ht="12.75">
      <c r="J263" s="7"/>
    </row>
    <row r="264" ht="12.75">
      <c r="J264" s="7"/>
    </row>
    <row r="265" ht="12.75">
      <c r="J265" s="7"/>
    </row>
    <row r="266" ht="12.75">
      <c r="J266" s="7"/>
    </row>
    <row r="267" ht="12.75">
      <c r="J267" s="7"/>
    </row>
    <row r="268" ht="12.75">
      <c r="J268" s="7"/>
    </row>
    <row r="269" ht="12.75">
      <c r="J269" s="7"/>
    </row>
    <row r="270" ht="12.75">
      <c r="J270" s="7"/>
    </row>
    <row r="271" ht="12.75">
      <c r="J271" s="7"/>
    </row>
    <row r="272" ht="12.75">
      <c r="J272" s="7"/>
    </row>
    <row r="273" ht="12.75">
      <c r="J273" s="7"/>
    </row>
    <row r="274" ht="12.75">
      <c r="J274" s="7"/>
    </row>
    <row r="275" ht="12.75">
      <c r="J275" s="7"/>
    </row>
    <row r="276" ht="12.75">
      <c r="J276" s="7"/>
    </row>
    <row r="277" ht="12.75">
      <c r="J277" s="7"/>
    </row>
    <row r="278" ht="12.75">
      <c r="J278" s="7"/>
    </row>
    <row r="279" ht="12.75">
      <c r="J279" s="7"/>
    </row>
    <row r="280" ht="12.75">
      <c r="J280" s="7"/>
    </row>
    <row r="281" ht="12.75">
      <c r="J281" s="7"/>
    </row>
    <row r="282" ht="12.75">
      <c r="J282" s="7"/>
    </row>
    <row r="283" ht="12.75">
      <c r="J283" s="7"/>
    </row>
    <row r="284" ht="12.75">
      <c r="J284" s="7"/>
    </row>
    <row r="285" ht="12.75">
      <c r="J285" s="7"/>
    </row>
    <row r="286" ht="12.75">
      <c r="J286" s="7"/>
    </row>
    <row r="287" ht="12.75">
      <c r="J287" s="7"/>
    </row>
    <row r="288" ht="12.75">
      <c r="J288" s="7"/>
    </row>
    <row r="289" ht="12.75">
      <c r="J289" s="7"/>
    </row>
    <row r="290" ht="12.75">
      <c r="J290" s="7"/>
    </row>
    <row r="291" ht="12.75">
      <c r="J291" s="7"/>
    </row>
    <row r="292" ht="12.75">
      <c r="J292" s="7"/>
    </row>
    <row r="293" ht="12.75">
      <c r="J293" s="7"/>
    </row>
    <row r="294" ht="12.75">
      <c r="J294" s="7"/>
    </row>
    <row r="295" ht="12.75">
      <c r="J295" s="7"/>
    </row>
    <row r="296" ht="12.75">
      <c r="J296" s="7"/>
    </row>
    <row r="297" ht="12.75">
      <c r="J297" s="7"/>
    </row>
    <row r="298" ht="12.75">
      <c r="J298" s="7"/>
    </row>
    <row r="299" ht="12.75">
      <c r="J299" s="7"/>
    </row>
    <row r="300" ht="12.75">
      <c r="J300" s="7"/>
    </row>
    <row r="301" ht="12.75">
      <c r="J301" s="7"/>
    </row>
    <row r="302" ht="12.75">
      <c r="J302" s="7"/>
    </row>
    <row r="303" ht="12.75">
      <c r="J303" s="7"/>
    </row>
    <row r="304" ht="12.75">
      <c r="J304" s="7"/>
    </row>
    <row r="305" ht="12.75">
      <c r="J305" s="7"/>
    </row>
    <row r="306" ht="12.75">
      <c r="J306" s="7"/>
    </row>
    <row r="307" ht="12.75">
      <c r="J307" s="7"/>
    </row>
    <row r="308" ht="12.75">
      <c r="J308" s="7"/>
    </row>
    <row r="309" ht="12.75">
      <c r="J309" s="7"/>
    </row>
    <row r="310" ht="12.75">
      <c r="J310" s="7"/>
    </row>
    <row r="311" ht="12.75">
      <c r="J311" s="7"/>
    </row>
    <row r="312" ht="12.75">
      <c r="J312" s="7"/>
    </row>
    <row r="313" ht="12.75">
      <c r="J313" s="7"/>
    </row>
    <row r="314" ht="12.75">
      <c r="J314" s="7"/>
    </row>
    <row r="315" ht="12.75">
      <c r="J315" s="7"/>
    </row>
    <row r="316" ht="12.75">
      <c r="J316" s="7"/>
    </row>
    <row r="317" ht="12.75">
      <c r="J317" s="7"/>
    </row>
    <row r="318" ht="12.75">
      <c r="J318" s="7"/>
    </row>
    <row r="319" ht="12.75">
      <c r="J319" s="7"/>
    </row>
    <row r="320" ht="12.75">
      <c r="J320" s="7"/>
    </row>
    <row r="321" ht="12.75">
      <c r="J321" s="7"/>
    </row>
    <row r="322" ht="12.75">
      <c r="J322" s="7"/>
    </row>
    <row r="323" ht="12.75">
      <c r="J323" s="7"/>
    </row>
    <row r="324" ht="12.75">
      <c r="J324" s="7"/>
    </row>
    <row r="325" ht="12.75">
      <c r="J325" s="7"/>
    </row>
    <row r="326" ht="12.75">
      <c r="J326" s="7"/>
    </row>
    <row r="327" ht="12.75">
      <c r="J327" s="7"/>
    </row>
    <row r="328" ht="12.75">
      <c r="J328" s="7"/>
    </row>
    <row r="329" ht="12.75">
      <c r="J329" s="7"/>
    </row>
    <row r="330" ht="12.75">
      <c r="J330" s="7"/>
    </row>
    <row r="331" ht="12.75">
      <c r="J331" s="7"/>
    </row>
    <row r="332" ht="12.75">
      <c r="J332" s="7"/>
    </row>
    <row r="333" ht="12.75">
      <c r="J333" s="7"/>
    </row>
    <row r="334" ht="12.75">
      <c r="J334" s="7"/>
    </row>
    <row r="335" ht="12.75">
      <c r="J335" s="7"/>
    </row>
    <row r="336" ht="12.75">
      <c r="J336" s="7"/>
    </row>
    <row r="337" ht="12.75">
      <c r="J337" s="7"/>
    </row>
    <row r="338" ht="12.75">
      <c r="J338" s="7"/>
    </row>
    <row r="339" ht="12.75">
      <c r="J339" s="7"/>
    </row>
    <row r="340" ht="12.75">
      <c r="J340" s="7"/>
    </row>
    <row r="341" ht="12.75">
      <c r="J341" s="7"/>
    </row>
    <row r="342" ht="12.75">
      <c r="J342" s="7"/>
    </row>
    <row r="343" ht="12.75">
      <c r="J343" s="7"/>
    </row>
    <row r="344" ht="12.75">
      <c r="J344" s="7"/>
    </row>
    <row r="345" ht="12.75">
      <c r="J345" s="7"/>
    </row>
    <row r="346" ht="12.75">
      <c r="J346" s="7"/>
    </row>
    <row r="347" ht="12.75">
      <c r="J347" s="7"/>
    </row>
    <row r="348" ht="12.75">
      <c r="J348" s="7"/>
    </row>
    <row r="349" ht="12.75">
      <c r="J349" s="7"/>
    </row>
    <row r="350" ht="12.75">
      <c r="J350" s="7"/>
    </row>
    <row r="351" ht="12.75">
      <c r="J351" s="7"/>
    </row>
    <row r="352" ht="12.75">
      <c r="J352" s="7"/>
    </row>
    <row r="353" ht="12.75">
      <c r="J353" s="7"/>
    </row>
    <row r="354" ht="12.75">
      <c r="J354" s="7"/>
    </row>
    <row r="355" ht="12.75">
      <c r="J355" s="7"/>
    </row>
    <row r="356" ht="12.75">
      <c r="J356" s="7"/>
    </row>
    <row r="357" ht="12.75">
      <c r="J357" s="7"/>
    </row>
    <row r="358" ht="12.75">
      <c r="J358" s="7"/>
    </row>
    <row r="359" ht="12.75">
      <c r="J359" s="7"/>
    </row>
    <row r="360" ht="12.75">
      <c r="J360" s="7"/>
    </row>
    <row r="361" ht="12.75">
      <c r="J361" s="7"/>
    </row>
    <row r="362" ht="12.75">
      <c r="J362" s="7"/>
    </row>
    <row r="363" ht="12.75">
      <c r="J363" s="7"/>
    </row>
    <row r="364" ht="12.75">
      <c r="J364" s="7"/>
    </row>
    <row r="365" ht="12.75">
      <c r="J365" s="7"/>
    </row>
    <row r="366" ht="12.75">
      <c r="J366" s="7"/>
    </row>
    <row r="367" ht="12.75">
      <c r="J367" s="7"/>
    </row>
    <row r="368" ht="12.75">
      <c r="J368" s="7"/>
    </row>
    <row r="369" ht="12.75">
      <c r="J369" s="7"/>
    </row>
    <row r="370" ht="12.75">
      <c r="J370" s="7"/>
    </row>
    <row r="371" ht="12.75">
      <c r="J371" s="7"/>
    </row>
    <row r="372" ht="12.75">
      <c r="J372" s="7"/>
    </row>
    <row r="373" ht="12.75">
      <c r="J373" s="7"/>
    </row>
    <row r="374" ht="12.75">
      <c r="J374" s="7"/>
    </row>
    <row r="375" ht="12.75">
      <c r="J375" s="7"/>
    </row>
    <row r="376" ht="12.75">
      <c r="J376" s="7"/>
    </row>
    <row r="377" ht="12.75">
      <c r="J377" s="7"/>
    </row>
    <row r="378" ht="12.75">
      <c r="J378" s="7"/>
    </row>
    <row r="379" ht="12.75">
      <c r="J379" s="7"/>
    </row>
    <row r="380" ht="12.75">
      <c r="J380" s="7"/>
    </row>
    <row r="381" ht="12.75">
      <c r="J381" s="7"/>
    </row>
    <row r="382" ht="12.75">
      <c r="J382" s="7"/>
    </row>
    <row r="383" ht="12.75">
      <c r="J383" s="7"/>
    </row>
    <row r="384" ht="12.75">
      <c r="J384" s="7"/>
    </row>
    <row r="385" ht="12.75">
      <c r="J385" s="7"/>
    </row>
    <row r="386" ht="12.75">
      <c r="J386" s="7"/>
    </row>
    <row r="387" ht="12.75">
      <c r="J387" s="7"/>
    </row>
    <row r="388" ht="12.75">
      <c r="J388" s="7"/>
    </row>
    <row r="389" ht="12.75">
      <c r="J389" s="7"/>
    </row>
    <row r="390" ht="12.75">
      <c r="J390" s="7"/>
    </row>
    <row r="391" ht="12.75">
      <c r="J391" s="7"/>
    </row>
    <row r="392" ht="12.75">
      <c r="J392" s="7"/>
    </row>
    <row r="393" ht="12.75">
      <c r="J393" s="7"/>
    </row>
    <row r="394" ht="12.75">
      <c r="J394" s="7"/>
    </row>
    <row r="395" ht="12.75">
      <c r="J395" s="7"/>
    </row>
  </sheetData>
  <printOptions/>
  <pageMargins left="0.75" right="0.75" top="1" bottom="1" header="0.5" footer="0.5"/>
  <pageSetup horizontalDpi="600" verticalDpi="600" orientation="portrait"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MTD Construction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MTD CONSTRUCTION SDN BHD</dc:creator>
  <cp:keywords/>
  <dc:description/>
  <cp:lastModifiedBy>MTD CONSTRUCTION SDN BHD</cp:lastModifiedBy>
  <cp:lastPrinted>2002-02-27T08:48:33Z</cp:lastPrinted>
  <dcterms:created xsi:type="dcterms:W3CDTF">2002-02-27T07:50:48Z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