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activeTab="0"/>
  </bookViews>
  <sheets>
    <sheet name="BS-KLSE" sheetId="1" r:id="rId1"/>
  </sheets>
  <definedNames>
    <definedName name="_xlnm.Print_Area" localSheetId="0">'BS-KLSE'!$A$1:$F$55</definedName>
    <definedName name="_xlnm.Print_Titles" localSheetId="0">'BS-KLSE'!$5:$5</definedName>
  </definedNames>
  <calcPr fullCalcOnLoad="1"/>
</workbook>
</file>

<file path=xl/sharedStrings.xml><?xml version="1.0" encoding="utf-8"?>
<sst xmlns="http://schemas.openxmlformats.org/spreadsheetml/2006/main" count="46" uniqueCount="44">
  <si>
    <t>QUARTERLY REPORT</t>
  </si>
  <si>
    <t>RM'000</t>
  </si>
  <si>
    <t>Unaudited</t>
  </si>
  <si>
    <t>Audited</t>
  </si>
  <si>
    <t>CONSOLIDATED BALANCE SHEET</t>
  </si>
  <si>
    <t>As at</t>
  </si>
  <si>
    <t>31 March '99</t>
  </si>
  <si>
    <t>Fixed Assets</t>
  </si>
  <si>
    <t>Investment in Associated Companies</t>
  </si>
  <si>
    <t>Long Term Investments</t>
  </si>
  <si>
    <t>Intangible Assets</t>
  </si>
  <si>
    <t>Concession Assets</t>
  </si>
  <si>
    <t>Sinking Fund</t>
  </si>
  <si>
    <t>Current Assets</t>
  </si>
  <si>
    <t>Stocks</t>
  </si>
  <si>
    <t>Trade Debtors</t>
  </si>
  <si>
    <t>Short Term Investment</t>
  </si>
  <si>
    <t>Cash</t>
  </si>
  <si>
    <t xml:space="preserve">Others </t>
  </si>
  <si>
    <t>Current Liabilities</t>
  </si>
  <si>
    <t>Short Term Borrowings</t>
  </si>
  <si>
    <t>Trade Creditors</t>
  </si>
  <si>
    <t>Other Creditors</t>
  </si>
  <si>
    <t>Provision for Taxation</t>
  </si>
  <si>
    <t>Others</t>
  </si>
  <si>
    <t>Deferred Income</t>
  </si>
  <si>
    <t>Shareholders Fund</t>
  </si>
  <si>
    <t>Share Capital</t>
  </si>
  <si>
    <t>Share Premium</t>
  </si>
  <si>
    <t>Revaluation Reserve</t>
  </si>
  <si>
    <t>Capital Reserve</t>
  </si>
  <si>
    <t>Long Term Borrowings</t>
  </si>
  <si>
    <t>Retained Profit</t>
  </si>
  <si>
    <t>Redeemable Unsecured Bonds</t>
  </si>
  <si>
    <t>Deferred Taxation</t>
  </si>
  <si>
    <t>Minority Interest</t>
  </si>
  <si>
    <t>The figures have not been audited.</t>
  </si>
  <si>
    <t>MTD CAPITAL BHD</t>
  </si>
  <si>
    <t>Net Tangible Assets per share (RM)</t>
  </si>
  <si>
    <t>Statutory Reserve</t>
  </si>
  <si>
    <t>31 Dec '99</t>
  </si>
  <si>
    <t>Quarterly report on consolidated results for the financial quarter ended 31 December 1999.</t>
  </si>
  <si>
    <t>Amount due from Associated Companies</t>
  </si>
  <si>
    <t>Net Current (Liabilities) or Assets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</si>
</sst>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hh:mm"/>
    <numFmt numFmtId="171" formatCode="hh:mm:ss\ AM/PM"/>
    <numFmt numFmtId="172" formatCode="dd\-mmm\-yy"/>
    <numFmt numFmtId="173" formatCode="#,##0.000"/>
    <numFmt numFmtId="174" formatCode="#,##0.0_);\(#,##0.0\)"/>
    <numFmt numFmtId="175" formatCode="_(* #,##0_);_(* \(#,##0\);_(* &quot;-&quot;??_);_(@_)"/>
    <numFmt numFmtId="176" formatCode="mm/dd/yy"/>
    <numFmt numFmtId="177" formatCode="m/d/yy\ h:mm\ AM/PM"/>
    <numFmt numFmtId="178" formatCode="#,##0.000_);\(#,##0.000\)"/>
    <numFmt numFmtId="179" formatCode="#,##0.0000_);\(#,##0.0000\)"/>
    <numFmt numFmtId="180" formatCode="0.0%"/>
    <numFmt numFmtId="181" formatCode="_(* #,##0.0_);_(* \(#,##0.0\);_(* &quot;-&quot;??_);_(@_)"/>
    <numFmt numFmtId="182" formatCode="#,##0.0_);[Red]\(#,##0.0\)"/>
    <numFmt numFmtId="183" formatCode="_(* #,##0.000_);_(* \(#,##0.000\);_(* &quot;-&quot;??_);_(@_)"/>
    <numFmt numFmtId="184" formatCode="_(* #,##0.0000_);_(* \(#,##0.0000\);_(* &quot;-&quot;??_);_(@_)"/>
    <numFmt numFmtId="185" formatCode="0.000"/>
  </numFmts>
  <fonts count="2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4"/>
      <name val="CG Omega"/>
      <family val="2"/>
    </font>
    <font>
      <sz val="14"/>
      <name val="CG Omega"/>
      <family val="2"/>
    </font>
    <font>
      <sz val="14"/>
      <color indexed="9"/>
      <name val="CG Omega"/>
      <family val="2"/>
    </font>
    <font>
      <b/>
      <sz val="12"/>
      <name val="CG Omega"/>
      <family val="2"/>
    </font>
    <font>
      <sz val="12"/>
      <name val="CG Omega"/>
      <family val="2"/>
    </font>
    <font>
      <sz val="12"/>
      <color indexed="9"/>
      <name val="CG Omega"/>
      <family val="2"/>
    </font>
    <font>
      <sz val="10"/>
      <name val="CG Omega"/>
      <family val="2"/>
    </font>
    <font>
      <sz val="10"/>
      <color indexed="9"/>
      <name val="CG Omega"/>
      <family val="2"/>
    </font>
    <font>
      <b/>
      <u val="single"/>
      <sz val="18"/>
      <name val="CG Omega"/>
      <family val="2"/>
    </font>
    <font>
      <b/>
      <sz val="10"/>
      <name val="CG Omega"/>
      <family val="2"/>
    </font>
    <font>
      <b/>
      <sz val="12"/>
      <color indexed="9"/>
      <name val="CG Omega"/>
      <family val="2"/>
    </font>
    <font>
      <sz val="9"/>
      <name val="CG Omega"/>
      <family val="2"/>
    </font>
    <font>
      <b/>
      <sz val="9"/>
      <name val="CG Omega"/>
      <family val="2"/>
    </font>
    <font>
      <sz val="9"/>
      <color indexed="9"/>
      <name val="CG Omega"/>
      <family val="2"/>
    </font>
    <font>
      <u val="single"/>
      <sz val="9"/>
      <name val="CG Omega"/>
      <family val="2"/>
    </font>
    <font>
      <u val="single"/>
      <sz val="9"/>
      <color indexed="9"/>
      <name val="CG Omega"/>
      <family val="2"/>
    </font>
    <font>
      <i/>
      <sz val="9"/>
      <name val="CG Omega"/>
      <family val="2"/>
    </font>
    <font>
      <b/>
      <sz val="9"/>
      <color indexed="9"/>
      <name val="CG Omega"/>
      <family val="2"/>
    </font>
    <font>
      <i/>
      <sz val="9"/>
      <color indexed="9"/>
      <name val="CG Omeg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175" fontId="16" fillId="0" borderId="1" xfId="15" applyNumberFormat="1" applyFont="1" applyFill="1" applyBorder="1" applyAlignment="1">
      <alignment horizontal="center"/>
    </xf>
    <xf numFmtId="175" fontId="10" fillId="0" borderId="0" xfId="15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75" fontId="16" fillId="0" borderId="0" xfId="15" applyNumberFormat="1" applyFont="1" applyFill="1" applyBorder="1" applyAlignment="1">
      <alignment horizontal="center"/>
    </xf>
    <xf numFmtId="175" fontId="18" fillId="0" borderId="0" xfId="15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 indent="1"/>
    </xf>
    <xf numFmtId="0" fontId="21" fillId="0" borderId="0" xfId="0" applyFont="1" applyFill="1" applyBorder="1" applyAlignment="1">
      <alignment/>
    </xf>
    <xf numFmtId="175" fontId="23" fillId="0" borderId="0" xfId="15" applyNumberFormat="1" applyFont="1" applyFill="1" applyBorder="1" applyAlignment="1">
      <alignment/>
    </xf>
    <xf numFmtId="184" fontId="22" fillId="0" borderId="0" xfId="15" applyNumberFormat="1" applyFont="1" applyFill="1" applyBorder="1" applyAlignment="1">
      <alignment/>
    </xf>
    <xf numFmtId="184" fontId="10" fillId="0" borderId="0" xfId="15" applyNumberFormat="1" applyFont="1" applyFill="1" applyBorder="1" applyAlignment="1">
      <alignment/>
    </xf>
    <xf numFmtId="175" fontId="21" fillId="0" borderId="0" xfId="15" applyNumberFormat="1" applyFont="1" applyFill="1" applyBorder="1" applyAlignment="1">
      <alignment horizontal="center"/>
    </xf>
    <xf numFmtId="184" fontId="17" fillId="0" borderId="0" xfId="15" applyNumberFormat="1" applyFont="1" applyFill="1" applyBorder="1" applyAlignment="1">
      <alignment/>
    </xf>
    <xf numFmtId="175" fontId="11" fillId="0" borderId="0" xfId="0" applyNumberFormat="1" applyFont="1" applyFill="1" applyBorder="1" applyAlignment="1">
      <alignment/>
    </xf>
    <xf numFmtId="175" fontId="21" fillId="0" borderId="2" xfId="15" applyNumberFormat="1" applyFont="1" applyFill="1" applyBorder="1" applyAlignment="1">
      <alignment horizontal="center"/>
    </xf>
    <xf numFmtId="175" fontId="16" fillId="0" borderId="3" xfId="15" applyNumberFormat="1" applyFont="1" applyFill="1" applyBorder="1" applyAlignment="1">
      <alignment horizontal="center"/>
    </xf>
    <xf numFmtId="175" fontId="16" fillId="0" borderId="2" xfId="15" applyNumberFormat="1" applyFont="1" applyFill="1" applyBorder="1" applyAlignment="1">
      <alignment horizontal="center"/>
    </xf>
    <xf numFmtId="175" fontId="16" fillId="0" borderId="0" xfId="15" applyNumberFormat="1" applyFont="1" applyFill="1" applyBorder="1" applyAlignment="1">
      <alignment/>
    </xf>
    <xf numFmtId="175" fontId="16" fillId="0" borderId="2" xfId="15" applyNumberFormat="1" applyFont="1" applyFill="1" applyBorder="1" applyAlignment="1">
      <alignment/>
    </xf>
    <xf numFmtId="175" fontId="21" fillId="0" borderId="0" xfId="15" applyNumberFormat="1" applyFont="1" applyFill="1" applyBorder="1" applyAlignment="1">
      <alignment/>
    </xf>
    <xf numFmtId="175" fontId="21" fillId="0" borderId="2" xfId="15" applyNumberFormat="1" applyFont="1" applyFill="1" applyBorder="1" applyAlignment="1">
      <alignment/>
    </xf>
    <xf numFmtId="175" fontId="16" fillId="0" borderId="3" xfId="15" applyNumberFormat="1" applyFont="1" applyFill="1" applyBorder="1" applyAlignment="1">
      <alignment/>
    </xf>
    <xf numFmtId="175" fontId="16" fillId="0" borderId="1" xfId="15" applyNumberFormat="1" applyFont="1" applyFill="1" applyBorder="1" applyAlignment="1">
      <alignment/>
    </xf>
    <xf numFmtId="184" fontId="9" fillId="0" borderId="0" xfId="15" applyNumberFormat="1" applyFont="1" applyFill="1" applyBorder="1" applyAlignment="1">
      <alignment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showGridLines="0" tabSelected="1" workbookViewId="0" topLeftCell="A1">
      <selection activeCell="D9" sqref="D9"/>
    </sheetView>
  </sheetViews>
  <sheetFormatPr defaultColWidth="8.88671875" defaultRowHeight="15"/>
  <cols>
    <col min="1" max="1" width="3.6640625" style="9" customWidth="1"/>
    <col min="2" max="2" width="3.10546875" style="9" customWidth="1"/>
    <col min="3" max="3" width="25.88671875" style="9" customWidth="1"/>
    <col min="4" max="4" width="10.21484375" style="9" customWidth="1"/>
    <col min="5" max="5" width="2.6640625" style="10" customWidth="1"/>
    <col min="6" max="6" width="10.3359375" style="4" customWidth="1"/>
    <col min="7" max="16384" width="8.88671875" style="2" customWidth="1"/>
  </cols>
  <sheetData>
    <row r="1" spans="1:5" s="1" customFormat="1" ht="38.25" customHeight="1">
      <c r="A1" s="11" t="s">
        <v>37</v>
      </c>
      <c r="B1" s="19"/>
      <c r="C1" s="19"/>
      <c r="D1" s="11"/>
      <c r="E1" s="20"/>
    </row>
    <row r="2" spans="1:5" ht="15.75">
      <c r="A2" s="12" t="s">
        <v>0</v>
      </c>
      <c r="B2" s="21"/>
      <c r="C2" s="21"/>
      <c r="D2" s="21"/>
      <c r="E2" s="22"/>
    </row>
    <row r="3" spans="1:6" s="3" customFormat="1" ht="12.75">
      <c r="A3" s="9" t="s">
        <v>41</v>
      </c>
      <c r="B3" s="9"/>
      <c r="C3" s="9"/>
      <c r="D3" s="9"/>
      <c r="E3" s="23"/>
      <c r="F3" s="24"/>
    </row>
    <row r="4" spans="1:6" s="3" customFormat="1" ht="12.75">
      <c r="A4" s="9" t="s">
        <v>36</v>
      </c>
      <c r="B4" s="9"/>
      <c r="C4" s="9"/>
      <c r="D4" s="9"/>
      <c r="E4" s="23"/>
      <c r="F4" s="24"/>
    </row>
    <row r="5" spans="1:5" s="4" customFormat="1" ht="14.25" customHeight="1">
      <c r="A5" s="13"/>
      <c r="B5" s="9"/>
      <c r="C5" s="9"/>
      <c r="D5" s="25"/>
      <c r="E5" s="10"/>
    </row>
    <row r="6" spans="1:5" s="5" customFormat="1" ht="15.75">
      <c r="A6" s="12" t="s">
        <v>4</v>
      </c>
      <c r="B6" s="12"/>
      <c r="C6" s="12"/>
      <c r="D6" s="12"/>
      <c r="E6" s="26"/>
    </row>
    <row r="7" spans="4:6" s="6" customFormat="1" ht="12" customHeight="1">
      <c r="D7" s="27" t="s">
        <v>2</v>
      </c>
      <c r="E7" s="28"/>
      <c r="F7" s="27" t="s">
        <v>3</v>
      </c>
    </row>
    <row r="8" spans="4:6" s="6" customFormat="1" ht="12" customHeight="1">
      <c r="D8" s="27" t="s">
        <v>5</v>
      </c>
      <c r="E8" s="28"/>
      <c r="F8" s="27" t="s">
        <v>5</v>
      </c>
    </row>
    <row r="9" spans="4:6" s="6" customFormat="1" ht="12" customHeight="1">
      <c r="D9" s="27" t="s">
        <v>40</v>
      </c>
      <c r="E9" s="28"/>
      <c r="F9" s="27" t="s">
        <v>6</v>
      </c>
    </row>
    <row r="10" spans="1:6" s="6" customFormat="1" ht="12">
      <c r="A10" s="14"/>
      <c r="B10" s="14"/>
      <c r="C10" s="14"/>
      <c r="D10" s="31" t="s">
        <v>1</v>
      </c>
      <c r="E10" s="32"/>
      <c r="F10" s="31" t="s">
        <v>1</v>
      </c>
    </row>
    <row r="11" spans="1:6" s="6" customFormat="1" ht="23.25" customHeight="1">
      <c r="A11" s="14">
        <v>1</v>
      </c>
      <c r="B11" s="14" t="s">
        <v>7</v>
      </c>
      <c r="C11" s="14"/>
      <c r="D11" s="29">
        <v>44828</v>
      </c>
      <c r="E11" s="30" t="e">
        <f>+#REF!-#REF!</f>
        <v>#REF!</v>
      </c>
      <c r="F11" s="44">
        <v>55723</v>
      </c>
    </row>
    <row r="12" spans="1:6" s="6" customFormat="1" ht="17.25" customHeight="1">
      <c r="A12" s="14">
        <v>2</v>
      </c>
      <c r="B12" s="14" t="s">
        <v>8</v>
      </c>
      <c r="C12" s="14"/>
      <c r="D12" s="29">
        <v>56415</v>
      </c>
      <c r="E12" s="30" t="e">
        <f>+#REF!-#REF!</f>
        <v>#REF!</v>
      </c>
      <c r="F12" s="44">
        <v>49535</v>
      </c>
    </row>
    <row r="13" spans="1:6" s="6" customFormat="1" ht="17.25" customHeight="1">
      <c r="A13" s="14">
        <v>3</v>
      </c>
      <c r="B13" s="14" t="s">
        <v>9</v>
      </c>
      <c r="C13" s="14"/>
      <c r="D13" s="29">
        <f>82777+16924</f>
        <v>99701</v>
      </c>
      <c r="E13" s="30" t="e">
        <f>+#REF!-#REF!</f>
        <v>#REF!</v>
      </c>
      <c r="F13" s="44">
        <v>107119</v>
      </c>
    </row>
    <row r="14" spans="1:6" s="7" customFormat="1" ht="17.25" customHeight="1">
      <c r="A14" s="14">
        <v>4</v>
      </c>
      <c r="B14" s="14" t="s">
        <v>10</v>
      </c>
      <c r="C14" s="14"/>
      <c r="D14" s="29">
        <v>206259</v>
      </c>
      <c r="E14" s="30" t="e">
        <f>+#REF!-#REF!</f>
        <v>#REF!</v>
      </c>
      <c r="F14" s="44">
        <v>207397</v>
      </c>
    </row>
    <row r="15" spans="1:6" s="7" customFormat="1" ht="17.25" customHeight="1">
      <c r="A15" s="15"/>
      <c r="B15" s="14" t="s">
        <v>11</v>
      </c>
      <c r="C15" s="14"/>
      <c r="D15" s="29">
        <v>592943</v>
      </c>
      <c r="E15" s="30" t="e">
        <f>+#REF!-#REF!</f>
        <v>#REF!</v>
      </c>
      <c r="F15" s="44">
        <v>566222</v>
      </c>
    </row>
    <row r="16" spans="1:6" s="7" customFormat="1" ht="17.25" customHeight="1">
      <c r="A16" s="15"/>
      <c r="B16" s="14" t="s">
        <v>12</v>
      </c>
      <c r="C16" s="14"/>
      <c r="D16" s="43">
        <v>50069</v>
      </c>
      <c r="E16" s="30" t="e">
        <f>+#REF!-#REF!</f>
        <v>#REF!</v>
      </c>
      <c r="F16" s="45">
        <v>20378</v>
      </c>
    </row>
    <row r="17" spans="1:6" s="7" customFormat="1" ht="17.25" customHeight="1">
      <c r="A17" s="15"/>
      <c r="B17" s="14"/>
      <c r="C17" s="14"/>
      <c r="D17" s="29">
        <f>SUM(D11:D16)</f>
        <v>1050215</v>
      </c>
      <c r="E17" s="30" t="e">
        <f>+#REF!-#REF!</f>
        <v>#REF!</v>
      </c>
      <c r="F17" s="44">
        <v>1006374</v>
      </c>
    </row>
    <row r="18" spans="1:6" s="7" customFormat="1" ht="17.25" customHeight="1">
      <c r="A18" s="14">
        <v>5</v>
      </c>
      <c r="B18" s="14" t="s">
        <v>13</v>
      </c>
      <c r="C18" s="14"/>
      <c r="D18" s="29"/>
      <c r="E18" s="30" t="e">
        <f>+#REF!-#REF!</f>
        <v>#REF!</v>
      </c>
      <c r="F18" s="44"/>
    </row>
    <row r="19" spans="1:6" s="8" customFormat="1" ht="14.25" customHeight="1">
      <c r="A19" s="16"/>
      <c r="B19" s="16"/>
      <c r="C19" s="16" t="s">
        <v>14</v>
      </c>
      <c r="D19" s="38">
        <v>3294</v>
      </c>
      <c r="E19" s="30" t="e">
        <f>+#REF!-#REF!</f>
        <v>#REF!</v>
      </c>
      <c r="F19" s="46">
        <v>3395</v>
      </c>
    </row>
    <row r="20" spans="1:6" s="8" customFormat="1" ht="14.25" customHeight="1">
      <c r="A20" s="16"/>
      <c r="B20" s="16"/>
      <c r="C20" s="16" t="s">
        <v>15</v>
      </c>
      <c r="D20" s="38">
        <v>84312</v>
      </c>
      <c r="E20" s="30" t="e">
        <f>+#REF!-#REF!</f>
        <v>#REF!</v>
      </c>
      <c r="F20" s="46">
        <v>58523</v>
      </c>
    </row>
    <row r="21" spans="1:6" s="8" customFormat="1" ht="14.25" customHeight="1">
      <c r="A21" s="16"/>
      <c r="B21" s="16"/>
      <c r="C21" s="16" t="s">
        <v>16</v>
      </c>
      <c r="D21" s="38">
        <v>0</v>
      </c>
      <c r="E21" s="30" t="e">
        <f>+#REF!-#REF!</f>
        <v>#REF!</v>
      </c>
      <c r="F21" s="46">
        <v>0</v>
      </c>
    </row>
    <row r="22" spans="1:6" s="8" customFormat="1" ht="14.25" customHeight="1">
      <c r="A22" s="16"/>
      <c r="B22" s="16"/>
      <c r="C22" s="16" t="s">
        <v>42</v>
      </c>
      <c r="D22" s="38">
        <v>47919</v>
      </c>
      <c r="E22" s="30" t="e">
        <f>+#REF!-#REF!</f>
        <v>#REF!</v>
      </c>
      <c r="F22" s="46">
        <v>45514</v>
      </c>
    </row>
    <row r="23" spans="1:6" s="8" customFormat="1" ht="14.25" customHeight="1">
      <c r="A23" s="16"/>
      <c r="B23" s="16"/>
      <c r="C23" s="16" t="s">
        <v>17</v>
      </c>
      <c r="D23" s="38">
        <f>25343+2945</f>
        <v>28288</v>
      </c>
      <c r="E23" s="30" t="e">
        <f>+#REF!-#REF!</f>
        <v>#REF!</v>
      </c>
      <c r="F23" s="46">
        <v>32251</v>
      </c>
    </row>
    <row r="24" spans="1:6" s="8" customFormat="1" ht="14.25" customHeight="1">
      <c r="A24" s="16"/>
      <c r="B24" s="16"/>
      <c r="C24" s="16" t="s">
        <v>18</v>
      </c>
      <c r="D24" s="41">
        <v>34407</v>
      </c>
      <c r="E24" s="30" t="e">
        <f>+#REF!-#REF!</f>
        <v>#REF!</v>
      </c>
      <c r="F24" s="47">
        <v>39709.604999999996</v>
      </c>
    </row>
    <row r="25" spans="1:6" s="7" customFormat="1" ht="17.25" customHeight="1">
      <c r="A25" s="14"/>
      <c r="B25" s="14"/>
      <c r="C25" s="14"/>
      <c r="D25" s="42">
        <f>SUM(D19:D24)</f>
        <v>198220</v>
      </c>
      <c r="E25" s="30" t="e">
        <f>+#REF!-#REF!</f>
        <v>#REF!</v>
      </c>
      <c r="F25" s="48">
        <v>179392.60499999998</v>
      </c>
    </row>
    <row r="26" spans="1:6" s="7" customFormat="1" ht="17.25" customHeight="1">
      <c r="A26" s="14">
        <v>6</v>
      </c>
      <c r="B26" s="14" t="s">
        <v>19</v>
      </c>
      <c r="C26" s="14"/>
      <c r="D26" s="29"/>
      <c r="E26" s="30" t="e">
        <f>+#REF!-#REF!</f>
        <v>#REF!</v>
      </c>
      <c r="F26" s="44"/>
    </row>
    <row r="27" spans="1:6" s="8" customFormat="1" ht="13.5" customHeight="1">
      <c r="A27" s="16"/>
      <c r="B27" s="16"/>
      <c r="C27" s="16" t="s">
        <v>20</v>
      </c>
      <c r="D27" s="38">
        <f>67534+33600</f>
        <v>101134</v>
      </c>
      <c r="E27" s="30" t="e">
        <f>+#REF!-#REF!</f>
        <v>#REF!</v>
      </c>
      <c r="F27" s="46">
        <v>75294.577</v>
      </c>
    </row>
    <row r="28" spans="1:6" s="8" customFormat="1" ht="13.5" customHeight="1">
      <c r="A28" s="16"/>
      <c r="B28" s="16"/>
      <c r="C28" s="16" t="s">
        <v>21</v>
      </c>
      <c r="D28" s="38">
        <f>-1100+104968-9985</f>
        <v>93883</v>
      </c>
      <c r="E28" s="30" t="e">
        <f>+#REF!-#REF!</f>
        <v>#REF!</v>
      </c>
      <c r="F28" s="46">
        <f>-3273+84886.143</f>
        <v>81613.143</v>
      </c>
    </row>
    <row r="29" spans="1:6" s="8" customFormat="1" ht="13.5" customHeight="1">
      <c r="A29" s="16"/>
      <c r="B29" s="16"/>
      <c r="C29" s="16" t="s">
        <v>22</v>
      </c>
      <c r="D29" s="38">
        <f>9985+3300</f>
        <v>13285</v>
      </c>
      <c r="E29" s="30" t="e">
        <f>+#REF!-#REF!</f>
        <v>#REF!</v>
      </c>
      <c r="F29" s="46">
        <f>3273+6901.026</f>
        <v>10174.026</v>
      </c>
    </row>
    <row r="30" spans="1:6" s="8" customFormat="1" ht="13.5" customHeight="1">
      <c r="A30" s="16"/>
      <c r="B30" s="16"/>
      <c r="C30" s="16" t="s">
        <v>23</v>
      </c>
      <c r="D30" s="38">
        <f>308+1945</f>
        <v>2253</v>
      </c>
      <c r="E30" s="30" t="e">
        <f>+#REF!-#REF!</f>
        <v>#REF!</v>
      </c>
      <c r="F30" s="46">
        <v>1303.498</v>
      </c>
    </row>
    <row r="31" spans="1:6" s="8" customFormat="1" ht="13.5" customHeight="1">
      <c r="A31" s="16"/>
      <c r="B31" s="16"/>
      <c r="C31" s="16" t="s">
        <v>24</v>
      </c>
      <c r="D31" s="41">
        <v>0</v>
      </c>
      <c r="E31" s="30" t="e">
        <f>+#REF!-#REF!</f>
        <v>#REF!</v>
      </c>
      <c r="F31" s="47">
        <v>1832.532</v>
      </c>
    </row>
    <row r="32" spans="1:6" s="7" customFormat="1" ht="17.25" customHeight="1">
      <c r="A32" s="14"/>
      <c r="B32" s="14"/>
      <c r="C32" s="14"/>
      <c r="D32" s="42">
        <f>SUM(D27:D31)</f>
        <v>210555</v>
      </c>
      <c r="E32" s="30" t="e">
        <f>+#REF!-#REF!</f>
        <v>#REF!</v>
      </c>
      <c r="F32" s="48">
        <v>170217.776</v>
      </c>
    </row>
    <row r="33" spans="1:6" s="7" customFormat="1" ht="8.25" customHeight="1">
      <c r="A33" s="14"/>
      <c r="B33" s="14"/>
      <c r="C33" s="14"/>
      <c r="D33" s="29"/>
      <c r="E33" s="30" t="e">
        <f>+#REF!-#REF!</f>
        <v>#REF!</v>
      </c>
      <c r="F33" s="44"/>
    </row>
    <row r="34" spans="1:6" s="7" customFormat="1" ht="17.25" customHeight="1">
      <c r="A34" s="14">
        <v>7</v>
      </c>
      <c r="B34" s="14" t="s">
        <v>43</v>
      </c>
      <c r="C34" s="14"/>
      <c r="D34" s="29">
        <f>+D25-D32</f>
        <v>-12335</v>
      </c>
      <c r="E34" s="30" t="e">
        <f>+#REF!-#REF!</f>
        <v>#REF!</v>
      </c>
      <c r="F34" s="44">
        <v>9175.016000000003</v>
      </c>
    </row>
    <row r="35" spans="1:6" s="7" customFormat="1" ht="7.5" customHeight="1">
      <c r="A35" s="15"/>
      <c r="B35" s="14"/>
      <c r="C35" s="14"/>
      <c r="D35" s="29"/>
      <c r="E35" s="30" t="e">
        <f>+#REF!-#REF!</f>
        <v>#REF!</v>
      </c>
      <c r="F35" s="44"/>
    </row>
    <row r="36" spans="1:6" s="7" customFormat="1" ht="12.75" thickBot="1">
      <c r="A36" s="14"/>
      <c r="B36" s="14"/>
      <c r="C36" s="14"/>
      <c r="D36" s="17">
        <f>+D34+D17</f>
        <v>1037880</v>
      </c>
      <c r="E36" s="30" t="e">
        <f>+#REF!-#REF!</f>
        <v>#REF!</v>
      </c>
      <c r="F36" s="49">
        <v>1015549.0160000001</v>
      </c>
    </row>
    <row r="37" spans="1:6" s="7" customFormat="1" ht="12.75" thickTop="1">
      <c r="A37" s="14"/>
      <c r="B37" s="14"/>
      <c r="C37" s="14"/>
      <c r="D37" s="14"/>
      <c r="E37" s="30" t="e">
        <f>+#REF!-#REF!</f>
        <v>#REF!</v>
      </c>
      <c r="F37" s="44"/>
    </row>
    <row r="38" spans="1:6" s="7" customFormat="1" ht="17.25" customHeight="1">
      <c r="A38" s="14"/>
      <c r="B38" s="14"/>
      <c r="C38" s="14"/>
      <c r="D38" s="29"/>
      <c r="E38" s="30" t="e">
        <f>+#REF!-#REF!</f>
        <v>#REF!</v>
      </c>
      <c r="F38" s="44"/>
    </row>
    <row r="39" spans="1:6" s="7" customFormat="1" ht="17.25" customHeight="1">
      <c r="A39" s="14"/>
      <c r="B39" s="33" t="s">
        <v>27</v>
      </c>
      <c r="C39" s="14"/>
      <c r="D39" s="38">
        <v>127595</v>
      </c>
      <c r="E39" s="35" t="e">
        <f>+#REF!-#REF!</f>
        <v>#REF!</v>
      </c>
      <c r="F39" s="46">
        <v>127259</v>
      </c>
    </row>
    <row r="40" spans="1:6" s="8" customFormat="1" ht="14.25" customHeight="1">
      <c r="A40" s="16"/>
      <c r="B40" s="33" t="s">
        <v>28</v>
      </c>
      <c r="C40" s="34"/>
      <c r="D40" s="38">
        <v>197312</v>
      </c>
      <c r="E40" s="30" t="e">
        <f>+#REF!-#REF!</f>
        <v>#REF!</v>
      </c>
      <c r="F40" s="46">
        <v>197160</v>
      </c>
    </row>
    <row r="41" spans="1:6" s="8" customFormat="1" ht="14.25" customHeight="1">
      <c r="A41" s="16"/>
      <c r="B41" s="33" t="s">
        <v>29</v>
      </c>
      <c r="C41" s="34"/>
      <c r="D41" s="38">
        <v>0</v>
      </c>
      <c r="E41" s="30" t="e">
        <f>+#REF!-#REF!</f>
        <v>#REF!</v>
      </c>
      <c r="F41" s="46">
        <v>0</v>
      </c>
    </row>
    <row r="42" spans="1:6" s="8" customFormat="1" ht="14.25" customHeight="1">
      <c r="A42" s="16"/>
      <c r="B42" s="33" t="s">
        <v>30</v>
      </c>
      <c r="C42" s="34"/>
      <c r="D42" s="38">
        <v>0</v>
      </c>
      <c r="E42" s="30" t="e">
        <f>+#REF!-#REF!</f>
        <v>#REF!</v>
      </c>
      <c r="F42" s="46">
        <v>0</v>
      </c>
    </row>
    <row r="43" spans="1:6" s="8" customFormat="1" ht="14.25" customHeight="1">
      <c r="A43" s="16"/>
      <c r="B43" s="33" t="s">
        <v>39</v>
      </c>
      <c r="C43" s="34"/>
      <c r="D43" s="38">
        <v>0</v>
      </c>
      <c r="E43" s="30" t="e">
        <f>+#REF!-#REF!</f>
        <v>#REF!</v>
      </c>
      <c r="F43" s="46">
        <v>0</v>
      </c>
    </row>
    <row r="44" spans="1:6" s="8" customFormat="1" ht="14.25" customHeight="1">
      <c r="A44" s="16"/>
      <c r="B44" s="33" t="s">
        <v>32</v>
      </c>
      <c r="C44" s="34"/>
      <c r="D44" s="41">
        <f>1100-308+159919</f>
        <v>160711</v>
      </c>
      <c r="E44" s="30" t="e">
        <f>+#REF!-#REF!</f>
        <v>#REF!</v>
      </c>
      <c r="F44" s="47">
        <v>126056</v>
      </c>
    </row>
    <row r="45" spans="1:6" s="8" customFormat="1" ht="14.25" customHeight="1">
      <c r="A45" s="14">
        <v>8</v>
      </c>
      <c r="B45" s="14" t="s">
        <v>26</v>
      </c>
      <c r="C45" s="16"/>
      <c r="D45" s="38">
        <f>+D44+D40+D39</f>
        <v>485618</v>
      </c>
      <c r="E45" s="30" t="e">
        <f>+#REF!-#REF!</f>
        <v>#REF!</v>
      </c>
      <c r="F45" s="46">
        <v>450475</v>
      </c>
    </row>
    <row r="46" spans="1:6" s="8" customFormat="1" ht="8.25" customHeight="1">
      <c r="A46" s="16"/>
      <c r="B46" s="16"/>
      <c r="C46" s="16"/>
      <c r="D46" s="38"/>
      <c r="E46" s="30" t="e">
        <f>+#REF!-#REF!</f>
        <v>#REF!</v>
      </c>
      <c r="F46" s="44"/>
    </row>
    <row r="47" spans="1:6" s="7" customFormat="1" ht="17.25" customHeight="1">
      <c r="A47" s="14">
        <v>9</v>
      </c>
      <c r="B47" s="14" t="s">
        <v>35</v>
      </c>
      <c r="C47" s="14"/>
      <c r="D47" s="29">
        <v>49218</v>
      </c>
      <c r="E47" s="30" t="e">
        <f>+#REF!-#REF!</f>
        <v>#REF!</v>
      </c>
      <c r="F47" s="44">
        <v>54043</v>
      </c>
    </row>
    <row r="48" spans="1:6" s="7" customFormat="1" ht="17.25" customHeight="1">
      <c r="A48" s="14">
        <v>10</v>
      </c>
      <c r="B48" s="14" t="s">
        <v>31</v>
      </c>
      <c r="C48" s="14"/>
      <c r="D48" s="29">
        <f>213000+163065+11392</f>
        <v>387457</v>
      </c>
      <c r="E48" s="30" t="e">
        <f>+#REF!-#REF!</f>
        <v>#REF!</v>
      </c>
      <c r="F48" s="44">
        <v>395622</v>
      </c>
    </row>
    <row r="49" spans="1:6" s="7" customFormat="1" ht="17.25" customHeight="1">
      <c r="A49" s="15"/>
      <c r="B49" s="14" t="s">
        <v>33</v>
      </c>
      <c r="C49" s="14"/>
      <c r="D49" s="29">
        <v>100000</v>
      </c>
      <c r="E49" s="30" t="e">
        <f>+#REF!-#REF!</f>
        <v>#REF!</v>
      </c>
      <c r="F49" s="44">
        <v>100000</v>
      </c>
    </row>
    <row r="50" spans="1:6" s="7" customFormat="1" ht="17.25" customHeight="1">
      <c r="A50" s="14">
        <v>11</v>
      </c>
      <c r="B50" s="14" t="s">
        <v>34</v>
      </c>
      <c r="C50" s="14"/>
      <c r="D50" s="29">
        <v>6196</v>
      </c>
      <c r="E50" s="30" t="e">
        <f>+#REF!-#REF!</f>
        <v>#REF!</v>
      </c>
      <c r="F50" s="44">
        <v>6209</v>
      </c>
    </row>
    <row r="51" spans="1:6" s="7" customFormat="1" ht="17.25" customHeight="1">
      <c r="A51" s="15"/>
      <c r="B51" s="14" t="s">
        <v>25</v>
      </c>
      <c r="C51" s="14"/>
      <c r="D51" s="29">
        <v>9391</v>
      </c>
      <c r="E51" s="30" t="e">
        <f>+#REF!-#REF!</f>
        <v>#REF!</v>
      </c>
      <c r="F51" s="44">
        <v>9200</v>
      </c>
    </row>
    <row r="52" spans="1:6" s="7" customFormat="1" ht="5.25" customHeight="1">
      <c r="A52" s="14"/>
      <c r="B52" s="14"/>
      <c r="C52" s="14"/>
      <c r="D52" s="29"/>
      <c r="E52" s="30" t="e">
        <f>+#REF!-#REF!</f>
        <v>#REF!</v>
      </c>
      <c r="F52" s="44"/>
    </row>
    <row r="53" spans="1:6" s="7" customFormat="1" ht="12.75" thickBot="1">
      <c r="A53" s="14"/>
      <c r="B53" s="14"/>
      <c r="C53" s="14"/>
      <c r="D53" s="17">
        <f>SUM(D45:D51)</f>
        <v>1037880</v>
      </c>
      <c r="E53" s="30" t="e">
        <f>+#REF!-#REF!</f>
        <v>#REF!</v>
      </c>
      <c r="F53" s="49">
        <v>1015549</v>
      </c>
    </row>
    <row r="54" spans="1:6" s="7" customFormat="1" ht="12.75" thickTop="1">
      <c r="A54" s="14"/>
      <c r="B54" s="14"/>
      <c r="C54" s="14"/>
      <c r="D54" s="14"/>
      <c r="E54" s="30" t="e">
        <f>+#REF!-#REF!</f>
        <v>#REF!</v>
      </c>
      <c r="F54" s="44"/>
    </row>
    <row r="55" spans="1:6" s="7" customFormat="1" ht="12">
      <c r="A55" s="14">
        <v>12</v>
      </c>
      <c r="B55" s="14" t="s">
        <v>38</v>
      </c>
      <c r="C55" s="14"/>
      <c r="D55" s="39">
        <f>(+D45-D14)/(D39)</f>
        <v>2.1894196481053334</v>
      </c>
      <c r="E55" s="36"/>
      <c r="F55" s="39">
        <v>1.9100991073741902</v>
      </c>
    </row>
    <row r="56" spans="5:6" ht="15.75">
      <c r="E56" s="37"/>
      <c r="F56" s="50"/>
    </row>
    <row r="57" spans="4:6" ht="15.75">
      <c r="D57" s="40"/>
      <c r="E57" s="37"/>
      <c r="F57" s="50"/>
    </row>
    <row r="58" ht="15.75">
      <c r="E58" s="18"/>
    </row>
    <row r="59" ht="15.75">
      <c r="G59" s="4"/>
    </row>
    <row r="60" ht="15.75">
      <c r="G60" s="4"/>
    </row>
    <row r="61" ht="15.75">
      <c r="G61" s="4"/>
    </row>
    <row r="62" ht="15.75">
      <c r="G62" s="4"/>
    </row>
    <row r="63" ht="15.75">
      <c r="G63" s="4"/>
    </row>
    <row r="64" ht="15.75">
      <c r="G64" s="4"/>
    </row>
    <row r="65" ht="15.75">
      <c r="G65" s="4"/>
    </row>
    <row r="66" ht="15.75">
      <c r="G66" s="4"/>
    </row>
    <row r="67" ht="15.75">
      <c r="G67" s="4"/>
    </row>
    <row r="68" ht="15.75">
      <c r="G68" s="4"/>
    </row>
    <row r="69" ht="15.75">
      <c r="G69" s="4"/>
    </row>
    <row r="70" ht="15.75">
      <c r="G70" s="4"/>
    </row>
    <row r="71" ht="15.75">
      <c r="G71" s="4"/>
    </row>
    <row r="72" ht="15.75">
      <c r="G72" s="4"/>
    </row>
    <row r="73" ht="15.75">
      <c r="G73" s="4"/>
    </row>
    <row r="74" ht="15.75">
      <c r="G74" s="4"/>
    </row>
    <row r="75" ht="15.75">
      <c r="G75" s="4"/>
    </row>
    <row r="76" ht="15.75">
      <c r="G76" s="4"/>
    </row>
    <row r="77" ht="15.75">
      <c r="G77" s="4"/>
    </row>
    <row r="78" ht="15.75">
      <c r="G78" s="4"/>
    </row>
    <row r="79" ht="15.75">
      <c r="G79" s="4"/>
    </row>
    <row r="80" ht="15.75">
      <c r="G80" s="4"/>
    </row>
    <row r="81" ht="15.75">
      <c r="G81" s="4"/>
    </row>
    <row r="82" ht="15.75">
      <c r="G82" s="4"/>
    </row>
    <row r="83" ht="15.75">
      <c r="G83" s="4"/>
    </row>
    <row r="84" ht="15.75">
      <c r="G84" s="4"/>
    </row>
    <row r="85" ht="15.75">
      <c r="G85" s="4"/>
    </row>
  </sheetData>
  <printOptions horizontalCentered="1"/>
  <pageMargins left="0.42" right="0.4" top="0.25" bottom="0.25" header="0" footer="0.25"/>
  <pageSetup horizontalDpi="600" verticalDpi="600" orientation="portrait" paperSize="9" scale="90" r:id="rId1"/>
  <headerFooter alignWithMargins="0">
    <oddFooter>&amp;R&amp;"Arial Narrow,Bold Italic"&amp;8h: daniel/&amp;F/&amp;A
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MTD CONSTRUCTION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MTD UNITECH SDN BHD</dc:creator>
  <cp:keywords/>
  <dc:description/>
  <cp:lastModifiedBy>MTD CONSTRUCTION SDN BHD</cp:lastModifiedBy>
  <cp:lastPrinted>2000-02-22T17:12:51Z</cp:lastPrinted>
  <dcterms:created xsi:type="dcterms:W3CDTF">1999-11-22T00:54:47Z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