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720" windowHeight="6405" activeTab="1"/>
  </bookViews>
  <sheets>
    <sheet name="Results" sheetId="1" r:id="rId1"/>
    <sheet name="NOTES" sheetId="2" r:id="rId2"/>
  </sheets>
  <definedNames>
    <definedName name="_xlnm.Print_Titles" localSheetId="1">'NOTES'!$1:$4</definedName>
  </definedNames>
  <calcPr fullCalcOnLoad="1"/>
</workbook>
</file>

<file path=xl/sharedStrings.xml><?xml version="1.0" encoding="utf-8"?>
<sst xmlns="http://schemas.openxmlformats.org/spreadsheetml/2006/main" count="165" uniqueCount="126">
  <si>
    <t>QUARTERLY REPORT</t>
  </si>
  <si>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</si>
  <si>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</si>
  <si>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</si>
  <si>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</si>
  <si>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</si>
  <si>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</si>
  <si>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</si>
  <si>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</si>
  <si>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</si>
  <si>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</si>
  <si>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</si>
  <si>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Turnover</t>
  </si>
  <si>
    <t>Investment income</t>
  </si>
  <si>
    <t>Other income including interest income</t>
  </si>
  <si>
    <t>Operating profit/(loss) before interest on borrowings, depreciation and amortisation, exceptional items, income tax, minority interests and extraordinary items</t>
  </si>
  <si>
    <t>Interest on borrowings</t>
  </si>
  <si>
    <t>Depreciation and amortisation</t>
  </si>
  <si>
    <t>Exceptional items</t>
  </si>
  <si>
    <t>Operating profit/(loss) after interest on borrowings, depreciation and amortisation and exceptional items but before  income tax, minority interests and extraordinary items</t>
  </si>
  <si>
    <t>Share in the results of associated companies</t>
  </si>
  <si>
    <t>Profit/(loss) before taxation, minority interests and extraordinary items</t>
  </si>
  <si>
    <t>Taxation</t>
  </si>
  <si>
    <t>Profit/(loss) after taxation attributable to members of the company</t>
  </si>
  <si>
    <t>(k)</t>
  </si>
  <si>
    <t>(l)</t>
  </si>
  <si>
    <t>Profit/(loss) after taxation and extraordinary items attributable to members of the company</t>
  </si>
  <si>
    <t>Earnings per share based on 2 (j) above after deducting any provision for preference dividends, if any:-</t>
  </si>
  <si>
    <t>CURRENT</t>
  </si>
  <si>
    <t>YEAR</t>
  </si>
  <si>
    <t>QUARTER</t>
  </si>
  <si>
    <t>RM '000</t>
  </si>
  <si>
    <t>PRECEDING</t>
  </si>
  <si>
    <t>TO DATE</t>
  </si>
  <si>
    <t>CUMULATIVE QTR</t>
  </si>
  <si>
    <t>INDIVIDUAL QTR</t>
  </si>
  <si>
    <t>N/A</t>
  </si>
  <si>
    <t>i)   Extraordinary items</t>
  </si>
  <si>
    <t>ii)  Less minority interests</t>
  </si>
  <si>
    <t>iii) Extraordinary items attributable to members of the company</t>
  </si>
  <si>
    <t>ii) Less minority interests</t>
  </si>
  <si>
    <t>i)  Profit/(loss) after taxation before deducting minority interests</t>
  </si>
  <si>
    <t>NIL</t>
  </si>
  <si>
    <t>i) Basic (based on 19,999,999 ordinary shares) (sen)</t>
  </si>
  <si>
    <t>ii) Fully diluted (based on 19,999,999 ordinary shares) (sen)</t>
  </si>
  <si>
    <t>AS AT</t>
  </si>
  <si>
    <t>END OF</t>
  </si>
  <si>
    <t>FINANCIAL</t>
  </si>
  <si>
    <t>YEAR END</t>
  </si>
  <si>
    <t>Fixed Assets</t>
  </si>
  <si>
    <t>Investment in Associated Companies</t>
  </si>
  <si>
    <t>Long Term Investments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</si>
  <si>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</si>
  <si>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</si>
  <si>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</si>
  <si>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</si>
  <si>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</t>
  </si>
  <si>
    <t xml:space="preserve">   Others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</si>
  <si>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</si>
  <si>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</si>
  <si>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</si>
  <si>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</si>
  <si>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</si>
  <si>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>Net Current Assets or Current Liabilities</t>
  </si>
  <si>
    <t>Shareholders' Funds</t>
  </si>
  <si>
    <t>Share Capital</t>
  </si>
  <si>
    <t>Minority Interests</t>
  </si>
  <si>
    <t>Long Term Borrowings</t>
  </si>
  <si>
    <t>Other Long Term Liabilities</t>
  </si>
  <si>
    <t>Net tangible assets per share (sen)</t>
  </si>
  <si>
    <t>NOTES</t>
  </si>
  <si>
    <t>CONSOLIDATED BALANCE SHEET</t>
  </si>
  <si>
    <t>Intangible Assets</t>
  </si>
  <si>
    <t xml:space="preserve">   Fixed Deposit with a licensed bank</t>
  </si>
  <si>
    <t>TOTAL</t>
  </si>
  <si>
    <t>Retained Profit/(Loss)</t>
  </si>
  <si>
    <t>No extraordinary items in current quarterly financial statements.</t>
  </si>
  <si>
    <t>The Groups business is seasonal as it's principal activity is retailing and distribution of fashion garments and apparels</t>
  </si>
  <si>
    <t>N/A, no quoted securities neither purchase nor disposal of quoted securities for the current financial year to date</t>
  </si>
  <si>
    <t>N/A - No segment reporting for the current financial year to date.</t>
  </si>
  <si>
    <t>N/A - no corresponding preceding quarter result to compare with.</t>
  </si>
  <si>
    <t>(Audited)</t>
  </si>
  <si>
    <t>There are no significant changes in the composition of the company for the current financial year to date including</t>
  </si>
  <si>
    <t xml:space="preserve">business combination, acquisition or disposal of subsidiaries and long term investments, restructuring and </t>
  </si>
  <si>
    <t xml:space="preserve"> - Secured (Corporate Guarantee by MCL Corporation Bhd) borrowings</t>
  </si>
  <si>
    <t>Under the SOA, there will be termination, withdrawal and/or discontinuance by each of MCL's unsecured creditors of all</t>
  </si>
  <si>
    <t>proceedings whatsoever against the Group with no order as to costs against the Groups in its capacity to the creditors &amp;</t>
  </si>
  <si>
    <t>further, a waiver of all creditors' rights and entitlements against the Group.</t>
  </si>
  <si>
    <t>N/A, no decision has been made in regards to dividend.</t>
  </si>
  <si>
    <t>No issuances, repayment of debt/equity securities, share buy backs/cancellation etc.. for the current financial year to date.</t>
  </si>
  <si>
    <t>Following the successful approval by the creditors &amp; shareholders on the SOA on 30.07.99, the Group is poised to recoup</t>
  </si>
  <si>
    <t>sales in the local apparel market with the assistance of the new management.  Successful completion of the SOA, however</t>
  </si>
  <si>
    <t>Methods of computation and accounting policies used in the preparation of quarterly financial statements are the same as those</t>
  </si>
  <si>
    <t>DATE : 25th FEB. 2000</t>
  </si>
  <si>
    <t>QTR</t>
  </si>
  <si>
    <t>As at the date of this report, the Group is awaiting final approval from High Court to sanction the Proposed Scheme of</t>
  </si>
  <si>
    <t>which is subject to holiday and festival season.</t>
  </si>
  <si>
    <t xml:space="preserve"> - Secured (against land &amp; buildings) borrowings</t>
  </si>
  <si>
    <t>is pending approval from the relevant authorities, refer to note no. 9 above.</t>
  </si>
  <si>
    <t>used in the preparation of recent annual financial statement (Y/E 31.03.1999), i.e. prepared under the going concern concept</t>
  </si>
  <si>
    <t>N/A, no sales of investment and/or properties for the current financial year to date.</t>
  </si>
  <si>
    <t>N/A, no pre-acquisition profits for the current financial year to date.</t>
  </si>
  <si>
    <t>The tax figure is an adjustment for under-provision  in respect of prior years.</t>
  </si>
  <si>
    <t>The Board of Directors, wishes to announce the unaudited quarterly report on consolidated results for the financial</t>
  </si>
  <si>
    <t>quarter ended 31.12.1999.  The corresponding results for preceding year are not applicable.</t>
  </si>
  <si>
    <t xml:space="preserve"> - Unsecured borrowings plus interest *</t>
  </si>
  <si>
    <t>reporting period (year to date, RM '000) :</t>
  </si>
  <si>
    <t>Group borrowings (only short term in local currency includes cumulative interest) and debt securities as at the end of the</t>
  </si>
  <si>
    <t xml:space="preserve"> * included in the Group Borrowings are 9 months interest of RM9.3 M which was provided for in this quarter.</t>
  </si>
  <si>
    <t>financial year end to December.  Upon Court sanction, consolidation of the Group will consist of these two companies only.</t>
  </si>
  <si>
    <t>The future of the Group as going concern depends on the successful implementation of scheme outlined in note no. 9 below.  In</t>
  </si>
  <si>
    <t>addition, two companies (continuing under the SOA - refer to note 13 below) had applied and received approval to change their</t>
  </si>
  <si>
    <t>discontinuing operating, other than that outlined in note no. 9 and 13 below.</t>
  </si>
  <si>
    <t>The exceptional items in the current quarterly financial statements are as follows (RM '000):</t>
  </si>
  <si>
    <t>a) Right off of creditors with old debit balance amounting to RM229, and</t>
  </si>
  <si>
    <t>b) Right back of RM1,481 differences that exist btw other creditors in accounts with the controlled individual creditor accounts.</t>
  </si>
  <si>
    <t>Arrangement (SOA) pursuant to Section 176 of the Companies Act, 1965 and KLSE for the listing Company under SOA.</t>
  </si>
  <si>
    <t>other than that outline in note 13 above.</t>
  </si>
  <si>
    <t>There are no material factors nor any significant trend or event affecting the earnings and/or income of the Group,</t>
  </si>
  <si>
    <t>interest (refer to note 12 above, interest accumulated since 31.03.98).  Under the going concern concept, interest has been</t>
  </si>
  <si>
    <t>companies under the Group will be liquidated except for 2 companies (mainly MCL Corporation Bhd &amp; MCL Brands Sdn Bhd).</t>
  </si>
  <si>
    <t>31.03.1998.  Upon receiving this approval, interest accrued todate will be written back.  In addition, the under the SOA, all</t>
  </si>
  <si>
    <t>accrued on yearly basis pending High Court sanction to the SOA.  Under the SOA, creditors waive all these interest after</t>
  </si>
  <si>
    <t>DATE : 28th FEB. 2000</t>
  </si>
  <si>
    <t>N/A - No financial instruments.</t>
  </si>
  <si>
    <t>As at the date of this report, there are no contingent liabilities.  However, a contingent asset may arise in respect of the accrued</t>
  </si>
</sst>
</file>

<file path=xl/styles.xml><?xml version="1.0" encoding="utf-8"?>
<styleSheet xmlns="http://schemas.openxmlformats.org/spreadsheetml/2006/main">
  <numFmts count="2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_(* #,##0_);[Red]* \(#,##0\)_);_(* &quot;-&quot;_);_(@_)"/>
    <numFmt numFmtId="174" formatCode="_(* #,##0.0_);[Red]* \(#,##0.0\)_);_(* &quot;-&quot;_);_(@_)"/>
    <numFmt numFmtId="175" formatCode="_(* #,##0.00_);[Red]* \(#,##0.00\)_);_(* &quot;-&quot;_);_(@_)"/>
    <numFmt numFmtId="176" formatCode="_(* #,##0_);[Red]_(* \(#,##0\);_(* &quot;-&quot;??_);_(@_)"/>
    <numFmt numFmtId="177" formatCode="_(* #,##0.0_);[Red]_(* \(#,##0.0\);_(* &quot;-&quot;??_);_(@_)"/>
    <numFmt numFmtId="178" formatCode="_(* #,##0.00_);[Red]_(* \(#,##0.00\);_(* &quot;-&quot;??_);_(@_)"/>
  </numFmts>
  <fonts count="7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b/>
      <u val="single"/>
      <sz val="10"/>
      <name val="Book Antiqua"/>
      <family val="1"/>
    </font>
    <font>
      <b/>
      <sz val="9"/>
      <name val="Book Antiqua"/>
      <family val="1"/>
    </font>
    <font>
      <sz val="9"/>
      <color indexed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 vertical="top"/>
    </xf>
    <xf numFmtId="173" fontId="3" fillId="0" borderId="0" xfId="0" applyNumberFormat="1" applyFont="1" applyAlignment="1">
      <alignment vertical="top" wrapText="1"/>
    </xf>
    <xf numFmtId="173" fontId="3" fillId="0" borderId="0" xfId="0" applyNumberFormat="1" applyFont="1" applyAlignment="1">
      <alignment vertical="top"/>
    </xf>
    <xf numFmtId="173" fontId="3" fillId="0" borderId="0" xfId="0" applyNumberFormat="1" applyFont="1" applyAlignment="1">
      <alignment horizontal="center" vertical="top"/>
    </xf>
    <xf numFmtId="173" fontId="3" fillId="0" borderId="0" xfId="0" applyNumberFormat="1" applyFont="1" applyAlignment="1">
      <alignment/>
    </xf>
    <xf numFmtId="0" fontId="3" fillId="0" borderId="0" xfId="0" applyNumberFormat="1" applyFont="1" applyAlignment="1">
      <alignment vertical="top" wrapText="1"/>
    </xf>
    <xf numFmtId="173" fontId="3" fillId="0" borderId="1" xfId="0" applyNumberFormat="1" applyFont="1" applyBorder="1" applyAlignment="1">
      <alignment vertical="top"/>
    </xf>
    <xf numFmtId="175" fontId="3" fillId="0" borderId="0" xfId="0" applyNumberFormat="1" applyFont="1" applyAlignment="1">
      <alignment vertical="top"/>
    </xf>
    <xf numFmtId="173" fontId="3" fillId="0" borderId="2" xfId="0" applyNumberFormat="1" applyFont="1" applyBorder="1" applyAlignment="1">
      <alignment vertical="top"/>
    </xf>
    <xf numFmtId="173" fontId="3" fillId="0" borderId="3" xfId="0" applyNumberFormat="1" applyFont="1" applyBorder="1" applyAlignment="1">
      <alignment vertical="top"/>
    </xf>
    <xf numFmtId="173" fontId="3" fillId="0" borderId="4" xfId="0" applyNumberFormat="1" applyFont="1" applyBorder="1" applyAlignment="1">
      <alignment vertical="top"/>
    </xf>
    <xf numFmtId="173" fontId="3" fillId="0" borderId="5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73" fontId="3" fillId="0" borderId="6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173" fontId="3" fillId="0" borderId="6" xfId="0" applyNumberFormat="1" applyFont="1" applyBorder="1" applyAlignment="1">
      <alignment vertical="top" wrapText="1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173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Q1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2.8515625" style="6" customWidth="1"/>
    <col min="3" max="3" width="52.00390625" style="6" customWidth="1"/>
    <col min="4" max="4" width="9.140625" style="6" customWidth="1"/>
    <col min="5" max="5" width="0.85546875" style="6" customWidth="1"/>
    <col min="6" max="6" width="10.00390625" style="6" customWidth="1"/>
    <col min="7" max="7" width="1.7109375" style="6" customWidth="1"/>
    <col min="8" max="8" width="9.140625" style="6" customWidth="1"/>
    <col min="9" max="9" width="0.85546875" style="6" customWidth="1"/>
    <col min="10" max="10" width="9.57421875" style="6" customWidth="1"/>
    <col min="11" max="11" width="0.42578125" style="6" customWidth="1"/>
    <col min="12" max="12" width="9.140625" style="6" hidden="1" customWidth="1"/>
    <col min="13" max="13" width="1.7109375" style="6" hidden="1" customWidth="1"/>
    <col min="14" max="15" width="9.140625" style="6" hidden="1" customWidth="1"/>
    <col min="16" max="16" width="0.85546875" style="6" hidden="1" customWidth="1"/>
    <col min="17" max="18" width="9.140625" style="6" hidden="1" customWidth="1"/>
    <col min="19" max="16384" width="9.140625" style="6" customWidth="1"/>
  </cols>
  <sheetData>
    <row r="2" spans="1:10" ht="21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7:13" ht="12">
      <c r="G3" s="6" t="s">
        <v>123</v>
      </c>
      <c r="H3" s="23"/>
      <c r="M3" s="6" t="s">
        <v>93</v>
      </c>
    </row>
    <row r="4" spans="1:12" ht="12.75">
      <c r="A4" s="24" t="s">
        <v>103</v>
      </c>
      <c r="L4" s="7"/>
    </row>
    <row r="5" spans="1:12" ht="12.75">
      <c r="A5" s="1" t="s">
        <v>104</v>
      </c>
      <c r="L5" s="7"/>
    </row>
    <row r="6" spans="1:12" ht="12.75">
      <c r="A6" s="1"/>
      <c r="L6" s="7"/>
    </row>
    <row r="7" ht="13.5" customHeight="1">
      <c r="L7" s="7"/>
    </row>
    <row r="8" spans="1:15" ht="12.75">
      <c r="A8" s="2" t="s">
        <v>1</v>
      </c>
      <c r="B8" s="3"/>
      <c r="C8" s="3"/>
      <c r="D8" s="30" t="s">
        <v>35</v>
      </c>
      <c r="E8" s="30"/>
      <c r="F8" s="30"/>
      <c r="G8" s="3"/>
      <c r="H8" s="30" t="s">
        <v>34</v>
      </c>
      <c r="I8" s="30"/>
      <c r="J8" s="30"/>
      <c r="K8" s="3"/>
      <c r="L8" s="7"/>
      <c r="M8" s="3"/>
      <c r="N8" s="7"/>
      <c r="O8" s="7"/>
    </row>
    <row r="9" spans="1:16" ht="12">
      <c r="A9" s="3"/>
      <c r="B9" s="3"/>
      <c r="C9" s="3"/>
      <c r="D9" s="4" t="s">
        <v>28</v>
      </c>
      <c r="E9" s="3"/>
      <c r="F9" s="4" t="s">
        <v>32</v>
      </c>
      <c r="G9" s="3"/>
      <c r="H9" s="4" t="str">
        <f>D9</f>
        <v>CURRENT</v>
      </c>
      <c r="I9" s="3"/>
      <c r="J9" s="4" t="str">
        <f>F9</f>
        <v>PRECEDING</v>
      </c>
      <c r="K9" s="3"/>
      <c r="L9" s="7"/>
      <c r="M9" s="3"/>
      <c r="N9" s="7"/>
      <c r="O9" s="7"/>
      <c r="P9" s="3"/>
    </row>
    <row r="10" spans="1:16" ht="12">
      <c r="A10" s="3"/>
      <c r="B10" s="3"/>
      <c r="C10" s="3"/>
      <c r="D10" s="4" t="s">
        <v>29</v>
      </c>
      <c r="E10" s="3"/>
      <c r="F10" s="4" t="str">
        <f>D10</f>
        <v>YEAR</v>
      </c>
      <c r="G10" s="3"/>
      <c r="H10" s="4" t="str">
        <f>D10</f>
        <v>YEAR</v>
      </c>
      <c r="I10" s="3"/>
      <c r="J10" s="4" t="str">
        <f>D10</f>
        <v>YEAR</v>
      </c>
      <c r="K10" s="3"/>
      <c r="L10" s="7"/>
      <c r="M10" s="3"/>
      <c r="N10" s="7"/>
      <c r="O10" s="7"/>
      <c r="P10" s="3"/>
    </row>
    <row r="11" spans="1:17" ht="12">
      <c r="A11" s="3"/>
      <c r="B11" s="3"/>
      <c r="C11" s="3"/>
      <c r="D11" s="4" t="s">
        <v>30</v>
      </c>
      <c r="E11" s="3"/>
      <c r="F11" s="4" t="str">
        <f>D11</f>
        <v>QUARTER</v>
      </c>
      <c r="G11" s="3"/>
      <c r="H11" s="4" t="s">
        <v>33</v>
      </c>
      <c r="I11" s="3"/>
      <c r="J11" s="4" t="str">
        <f>H11</f>
        <v>TO DATE</v>
      </c>
      <c r="K11" s="3"/>
      <c r="L11" s="27" t="s">
        <v>94</v>
      </c>
      <c r="M11" s="3"/>
      <c r="N11" s="4" t="s">
        <v>33</v>
      </c>
      <c r="O11" s="4"/>
      <c r="P11" s="3"/>
      <c r="Q11" s="4" t="str">
        <f>N11</f>
        <v>TO DATE</v>
      </c>
    </row>
    <row r="12" spans="1:17" ht="12">
      <c r="A12" s="3"/>
      <c r="B12" s="3"/>
      <c r="C12" s="3"/>
      <c r="D12" s="8">
        <v>36525</v>
      </c>
      <c r="E12" s="3"/>
      <c r="F12" s="8">
        <f>D12</f>
        <v>36525</v>
      </c>
      <c r="G12" s="3"/>
      <c r="H12" s="8">
        <f>D12</f>
        <v>36525</v>
      </c>
      <c r="I12" s="3"/>
      <c r="J12" s="8">
        <f>D12</f>
        <v>36525</v>
      </c>
      <c r="K12" s="3"/>
      <c r="L12" s="26">
        <v>36433</v>
      </c>
      <c r="M12" s="3"/>
      <c r="N12" s="8">
        <f>L12</f>
        <v>36433</v>
      </c>
      <c r="O12" s="8"/>
      <c r="P12" s="3"/>
      <c r="Q12" s="8">
        <f>L12</f>
        <v>36433</v>
      </c>
    </row>
    <row r="13" spans="1:16" ht="12">
      <c r="A13" s="3"/>
      <c r="B13" s="3"/>
      <c r="C13" s="3"/>
      <c r="D13" s="4" t="s">
        <v>31</v>
      </c>
      <c r="E13" s="3"/>
      <c r="F13" s="4" t="str">
        <f>D13</f>
        <v>RM '000</v>
      </c>
      <c r="G13" s="3"/>
      <c r="H13" s="4" t="str">
        <f>D13</f>
        <v>RM '000</v>
      </c>
      <c r="I13" s="3"/>
      <c r="J13" s="4" t="str">
        <f>D13</f>
        <v>RM '000</v>
      </c>
      <c r="K13" s="3"/>
      <c r="L13" s="7"/>
      <c r="M13" s="3"/>
      <c r="N13" s="7"/>
      <c r="O13" s="7"/>
      <c r="P13" s="3"/>
    </row>
    <row r="14" spans="1:16" ht="13.5" customHeight="1">
      <c r="A14" s="3"/>
      <c r="B14" s="3"/>
      <c r="C14" s="3"/>
      <c r="D14" s="3"/>
      <c r="E14" s="3"/>
      <c r="F14" s="3"/>
      <c r="G14" s="3"/>
      <c r="H14" s="3"/>
      <c r="I14" s="3"/>
      <c r="J14" s="4"/>
      <c r="K14" s="3"/>
      <c r="L14" s="7"/>
      <c r="M14" s="3"/>
      <c r="N14" s="7"/>
      <c r="O14" s="7"/>
      <c r="P14" s="3"/>
    </row>
    <row r="15" spans="1:17" ht="12">
      <c r="A15" s="3"/>
      <c r="B15" s="4" t="s">
        <v>2</v>
      </c>
      <c r="C15" s="5" t="s">
        <v>12</v>
      </c>
      <c r="D15" s="9">
        <f>5625</f>
        <v>5625</v>
      </c>
      <c r="E15" s="10"/>
      <c r="F15" s="11">
        <v>0</v>
      </c>
      <c r="G15" s="10"/>
      <c r="H15" s="10">
        <f>11897</f>
        <v>11897</v>
      </c>
      <c r="I15" s="10"/>
      <c r="J15" s="10">
        <v>0</v>
      </c>
      <c r="K15" s="3"/>
      <c r="L15" s="9">
        <f>3192-23</f>
        <v>3169</v>
      </c>
      <c r="M15" s="10"/>
      <c r="N15" s="10">
        <f>6323-51</f>
        <v>6272</v>
      </c>
      <c r="O15" s="10"/>
      <c r="P15" s="10"/>
      <c r="Q15" s="10">
        <v>18502</v>
      </c>
    </row>
    <row r="16" spans="1:17" ht="12">
      <c r="A16" s="3"/>
      <c r="B16" s="3"/>
      <c r="C16" s="5"/>
      <c r="D16" s="9"/>
      <c r="E16" s="10"/>
      <c r="F16" s="11"/>
      <c r="G16" s="10"/>
      <c r="H16" s="10"/>
      <c r="I16" s="10"/>
      <c r="J16" s="10"/>
      <c r="K16" s="3"/>
      <c r="L16" s="9"/>
      <c r="M16" s="10"/>
      <c r="N16" s="10"/>
      <c r="O16" s="10"/>
      <c r="P16" s="10"/>
      <c r="Q16" s="10"/>
    </row>
    <row r="17" spans="1:17" ht="12">
      <c r="A17" s="3"/>
      <c r="B17" s="4" t="s">
        <v>3</v>
      </c>
      <c r="C17" s="5" t="s">
        <v>13</v>
      </c>
      <c r="D17" s="9">
        <v>0</v>
      </c>
      <c r="E17" s="10"/>
      <c r="F17" s="11">
        <v>0</v>
      </c>
      <c r="G17" s="10"/>
      <c r="H17" s="10">
        <v>0</v>
      </c>
      <c r="I17" s="10"/>
      <c r="J17" s="10">
        <v>0</v>
      </c>
      <c r="K17" s="3"/>
      <c r="L17" s="9">
        <v>0</v>
      </c>
      <c r="M17" s="10"/>
      <c r="N17" s="10">
        <v>0</v>
      </c>
      <c r="O17" s="10"/>
      <c r="P17" s="10"/>
      <c r="Q17" s="10">
        <v>0</v>
      </c>
    </row>
    <row r="18" spans="1:17" ht="12">
      <c r="A18" s="3"/>
      <c r="B18" s="3"/>
      <c r="C18" s="5"/>
      <c r="D18" s="9"/>
      <c r="E18" s="10"/>
      <c r="F18" s="11"/>
      <c r="G18" s="10"/>
      <c r="H18" s="10"/>
      <c r="I18" s="10"/>
      <c r="J18" s="10"/>
      <c r="K18" s="3"/>
      <c r="L18" s="9"/>
      <c r="M18" s="10"/>
      <c r="N18" s="10"/>
      <c r="O18" s="10"/>
      <c r="P18" s="10"/>
      <c r="Q18" s="10"/>
    </row>
    <row r="19" spans="1:17" ht="12">
      <c r="A19" s="3"/>
      <c r="B19" s="4" t="s">
        <v>4</v>
      </c>
      <c r="C19" s="5" t="s">
        <v>14</v>
      </c>
      <c r="D19" s="11">
        <v>142</v>
      </c>
      <c r="E19" s="10"/>
      <c r="F19" s="11">
        <v>0</v>
      </c>
      <c r="G19" s="10"/>
      <c r="H19" s="10">
        <v>461</v>
      </c>
      <c r="I19" s="10"/>
      <c r="J19" s="10">
        <v>0</v>
      </c>
      <c r="K19" s="3"/>
      <c r="L19" s="13">
        <v>147</v>
      </c>
      <c r="M19" s="10"/>
      <c r="N19" s="10">
        <v>319</v>
      </c>
      <c r="O19" s="10"/>
      <c r="P19" s="10"/>
      <c r="Q19" s="10">
        <v>191</v>
      </c>
    </row>
    <row r="20" spans="1:17" ht="12">
      <c r="A20" s="3"/>
      <c r="B20" s="3"/>
      <c r="C20" s="5"/>
      <c r="D20" s="9"/>
      <c r="E20" s="10"/>
      <c r="F20" s="11"/>
      <c r="G20" s="10"/>
      <c r="H20" s="10"/>
      <c r="I20" s="10"/>
      <c r="J20" s="10"/>
      <c r="K20" s="3"/>
      <c r="L20" s="9"/>
      <c r="M20" s="10"/>
      <c r="N20" s="10"/>
      <c r="O20" s="10"/>
      <c r="P20" s="10"/>
      <c r="Q20" s="10"/>
    </row>
    <row r="21" spans="1:17" ht="36">
      <c r="A21" s="4">
        <v>2</v>
      </c>
      <c r="B21" s="4" t="s">
        <v>2</v>
      </c>
      <c r="C21" s="5" t="s">
        <v>15</v>
      </c>
      <c r="D21" s="9">
        <f>934-9322+D23+D25+D27</f>
        <v>140</v>
      </c>
      <c r="E21" s="10"/>
      <c r="F21" s="11">
        <v>0</v>
      </c>
      <c r="G21" s="10"/>
      <c r="H21" s="9">
        <f>569-9322+H23+H25+H27</f>
        <v>169</v>
      </c>
      <c r="I21" s="10"/>
      <c r="J21" s="10">
        <v>0</v>
      </c>
      <c r="K21" s="3"/>
      <c r="L21" s="9">
        <f>-437+L23+L25</f>
        <v>-231</v>
      </c>
      <c r="M21" s="10"/>
      <c r="N21" s="10">
        <f>-376+N23+N25</f>
        <v>17</v>
      </c>
      <c r="O21" s="10"/>
      <c r="P21" s="10"/>
      <c r="Q21" s="10">
        <f>-19592-290+Q23+Q25</f>
        <v>-9472</v>
      </c>
    </row>
    <row r="22" spans="1:17" ht="12">
      <c r="A22" s="3"/>
      <c r="B22" s="3"/>
      <c r="C22" s="5"/>
      <c r="D22" s="9"/>
      <c r="E22" s="10"/>
      <c r="F22" s="11"/>
      <c r="G22" s="10"/>
      <c r="H22" s="10"/>
      <c r="I22" s="10"/>
      <c r="J22" s="10"/>
      <c r="K22" s="3"/>
      <c r="L22" s="9"/>
      <c r="M22" s="10"/>
      <c r="N22" s="10"/>
      <c r="O22" s="10"/>
      <c r="P22" s="10"/>
      <c r="Q22" s="10"/>
    </row>
    <row r="23" spans="1:17" ht="12">
      <c r="A23" s="3"/>
      <c r="B23" s="4" t="s">
        <v>3</v>
      </c>
      <c r="C23" s="5" t="s">
        <v>16</v>
      </c>
      <c r="D23" s="9">
        <f>22+9322</f>
        <v>9344</v>
      </c>
      <c r="E23" s="10"/>
      <c r="F23" s="11">
        <v>0</v>
      </c>
      <c r="G23" s="10"/>
      <c r="H23" s="10">
        <f>110+9322</f>
        <v>9432</v>
      </c>
      <c r="I23" s="10"/>
      <c r="J23" s="10">
        <v>0</v>
      </c>
      <c r="K23" s="3"/>
      <c r="L23" s="9">
        <v>53</v>
      </c>
      <c r="M23" s="10"/>
      <c r="N23" s="10">
        <v>87</v>
      </c>
      <c r="O23" s="10"/>
      <c r="P23" s="10"/>
      <c r="Q23" s="10">
        <v>8655</v>
      </c>
    </row>
    <row r="24" spans="1:17" ht="12">
      <c r="A24" s="3"/>
      <c r="B24" s="3"/>
      <c r="C24" s="5"/>
      <c r="D24" s="9"/>
      <c r="E24" s="10"/>
      <c r="F24" s="11"/>
      <c r="G24" s="10"/>
      <c r="H24" s="10"/>
      <c r="I24" s="10"/>
      <c r="J24" s="10"/>
      <c r="K24" s="3"/>
      <c r="L24" s="9"/>
      <c r="M24" s="10"/>
      <c r="N24" s="10"/>
      <c r="O24" s="10"/>
      <c r="P24" s="10"/>
      <c r="Q24" s="10"/>
    </row>
    <row r="25" spans="1:17" ht="12">
      <c r="A25" s="3"/>
      <c r="B25" s="4" t="s">
        <v>4</v>
      </c>
      <c r="C25" s="5" t="s">
        <v>17</v>
      </c>
      <c r="D25" s="9">
        <v>443</v>
      </c>
      <c r="E25" s="10"/>
      <c r="F25" s="11">
        <v>0</v>
      </c>
      <c r="G25" s="10"/>
      <c r="H25" s="10">
        <v>749</v>
      </c>
      <c r="I25" s="10"/>
      <c r="J25" s="10">
        <v>0</v>
      </c>
      <c r="K25" s="3"/>
      <c r="L25" s="9">
        <v>153</v>
      </c>
      <c r="M25" s="10"/>
      <c r="N25" s="10">
        <v>306</v>
      </c>
      <c r="O25" s="10"/>
      <c r="P25" s="10"/>
      <c r="Q25" s="10">
        <f>1755</f>
        <v>1755</v>
      </c>
    </row>
    <row r="26" spans="1:17" ht="12">
      <c r="A26" s="3"/>
      <c r="B26" s="3"/>
      <c r="C26" s="5"/>
      <c r="D26" s="9"/>
      <c r="E26" s="10"/>
      <c r="F26" s="11"/>
      <c r="G26" s="10"/>
      <c r="H26" s="10"/>
      <c r="I26" s="10"/>
      <c r="J26" s="10"/>
      <c r="K26" s="3"/>
      <c r="L26" s="9"/>
      <c r="M26" s="10"/>
      <c r="N26" s="10"/>
      <c r="O26" s="10"/>
      <c r="P26" s="10"/>
      <c r="Q26" s="10"/>
    </row>
    <row r="27" spans="1:17" ht="12">
      <c r="A27" s="3"/>
      <c r="B27" s="4" t="s">
        <v>5</v>
      </c>
      <c r="C27" s="5" t="s">
        <v>18</v>
      </c>
      <c r="D27" s="9">
        <v>-1259</v>
      </c>
      <c r="E27" s="10"/>
      <c r="F27" s="11">
        <v>0</v>
      </c>
      <c r="G27" s="10"/>
      <c r="H27" s="9">
        <v>-1259</v>
      </c>
      <c r="I27" s="10"/>
      <c r="J27" s="10">
        <v>0</v>
      </c>
      <c r="K27" s="3"/>
      <c r="L27" s="9">
        <v>0</v>
      </c>
      <c r="M27" s="10"/>
      <c r="N27" s="10">
        <v>0</v>
      </c>
      <c r="O27" s="10"/>
      <c r="P27" s="10"/>
      <c r="Q27" s="10">
        <v>5655</v>
      </c>
    </row>
    <row r="28" spans="1:17" ht="12">
      <c r="A28" s="3"/>
      <c r="B28" s="3"/>
      <c r="C28" s="5"/>
      <c r="D28" s="9"/>
      <c r="E28" s="10"/>
      <c r="F28" s="11"/>
      <c r="G28" s="10"/>
      <c r="H28" s="10"/>
      <c r="I28" s="10"/>
      <c r="J28" s="10"/>
      <c r="K28" s="3"/>
      <c r="L28" s="9"/>
      <c r="M28" s="10"/>
      <c r="N28" s="10"/>
      <c r="O28" s="10"/>
      <c r="P28" s="10"/>
      <c r="Q28" s="10"/>
    </row>
    <row r="29" spans="1:17" ht="36">
      <c r="A29" s="3"/>
      <c r="B29" s="4" t="s">
        <v>6</v>
      </c>
      <c r="C29" s="5" t="s">
        <v>19</v>
      </c>
      <c r="D29" s="14">
        <f>D21-SUM(D23:D28)</f>
        <v>-8388</v>
      </c>
      <c r="E29" s="10"/>
      <c r="F29" s="14">
        <f>F21-SUM(F23:F28)</f>
        <v>0</v>
      </c>
      <c r="G29" s="10"/>
      <c r="H29" s="14">
        <f>H21-SUM(H23:H28)</f>
        <v>-8753</v>
      </c>
      <c r="I29" s="10"/>
      <c r="J29" s="14">
        <f>J21-SUM(J23:J28)</f>
        <v>0</v>
      </c>
      <c r="K29" s="3"/>
      <c r="L29" s="14">
        <f>L21-SUM(L23:L28)</f>
        <v>-437</v>
      </c>
      <c r="M29" s="10"/>
      <c r="N29" s="14">
        <f>N21-SUM(N23:N28)</f>
        <v>-376</v>
      </c>
      <c r="O29" s="29"/>
      <c r="P29" s="10"/>
      <c r="Q29" s="14">
        <f>Q21-SUM(Q23:Q28)</f>
        <v>-25537</v>
      </c>
    </row>
    <row r="30" spans="1:17" ht="12">
      <c r="A30" s="3"/>
      <c r="B30" s="3"/>
      <c r="C30" s="5"/>
      <c r="D30" s="9"/>
      <c r="E30" s="10"/>
      <c r="F30" s="11"/>
      <c r="G30" s="10"/>
      <c r="H30" s="10"/>
      <c r="I30" s="10"/>
      <c r="J30" s="10"/>
      <c r="K30" s="3"/>
      <c r="L30" s="9"/>
      <c r="M30" s="10"/>
      <c r="N30" s="10"/>
      <c r="O30" s="10"/>
      <c r="P30" s="10"/>
      <c r="Q30" s="10"/>
    </row>
    <row r="31" spans="1:17" ht="12">
      <c r="A31" s="3"/>
      <c r="B31" s="4" t="s">
        <v>7</v>
      </c>
      <c r="C31" s="5" t="s">
        <v>20</v>
      </c>
      <c r="D31" s="11" t="s">
        <v>36</v>
      </c>
      <c r="E31" s="10"/>
      <c r="F31" s="11" t="s">
        <v>36</v>
      </c>
      <c r="G31" s="10"/>
      <c r="H31" s="11" t="s">
        <v>36</v>
      </c>
      <c r="I31" s="10"/>
      <c r="J31" s="11" t="s">
        <v>36</v>
      </c>
      <c r="K31" s="3"/>
      <c r="L31" s="11" t="s">
        <v>36</v>
      </c>
      <c r="M31" s="10"/>
      <c r="N31" s="11" t="s">
        <v>36</v>
      </c>
      <c r="O31" s="11"/>
      <c r="P31" s="10"/>
      <c r="Q31" s="11" t="s">
        <v>36</v>
      </c>
    </row>
    <row r="32" spans="1:17" ht="12">
      <c r="A32" s="3"/>
      <c r="B32" s="3"/>
      <c r="C32" s="5"/>
      <c r="D32" s="9"/>
      <c r="E32" s="10"/>
      <c r="F32" s="11"/>
      <c r="G32" s="10"/>
      <c r="H32" s="10"/>
      <c r="I32" s="10"/>
      <c r="J32" s="10"/>
      <c r="K32" s="3"/>
      <c r="L32" s="9"/>
      <c r="M32" s="10"/>
      <c r="N32" s="10"/>
      <c r="O32" s="10"/>
      <c r="P32" s="10"/>
      <c r="Q32" s="10"/>
    </row>
    <row r="33" spans="1:17" ht="12">
      <c r="A33" s="3"/>
      <c r="B33" s="4" t="s">
        <v>8</v>
      </c>
      <c r="C33" s="5" t="s">
        <v>21</v>
      </c>
      <c r="D33" s="14">
        <f>SUM(D29:D32)</f>
        <v>-8388</v>
      </c>
      <c r="E33" s="10"/>
      <c r="F33" s="14">
        <f>SUM(F29:F32)</f>
        <v>0</v>
      </c>
      <c r="G33" s="10"/>
      <c r="H33" s="14">
        <f>SUM(H29:H32)</f>
        <v>-8753</v>
      </c>
      <c r="I33" s="10"/>
      <c r="J33" s="14">
        <f>SUM(J29:J32)</f>
        <v>0</v>
      </c>
      <c r="K33" s="3"/>
      <c r="L33" s="14">
        <f>SUM(L29:L32)</f>
        <v>-437</v>
      </c>
      <c r="M33" s="10"/>
      <c r="N33" s="14">
        <f>SUM(N29:N32)</f>
        <v>-376</v>
      </c>
      <c r="O33" s="29"/>
      <c r="P33" s="10"/>
      <c r="Q33" s="14">
        <f>SUM(Q29:Q32)</f>
        <v>-25537</v>
      </c>
    </row>
    <row r="34" spans="1:17" ht="12">
      <c r="A34" s="3"/>
      <c r="B34" s="3"/>
      <c r="C34" s="5"/>
      <c r="D34" s="9"/>
      <c r="E34" s="10"/>
      <c r="F34" s="11"/>
      <c r="G34" s="10"/>
      <c r="H34" s="10"/>
      <c r="I34" s="10"/>
      <c r="J34" s="10"/>
      <c r="K34" s="3"/>
      <c r="L34" s="9"/>
      <c r="M34" s="10"/>
      <c r="N34" s="10"/>
      <c r="O34" s="10"/>
      <c r="P34" s="10"/>
      <c r="Q34" s="10"/>
    </row>
    <row r="35" spans="1:17" ht="12">
      <c r="A35" s="3"/>
      <c r="B35" s="4" t="s">
        <v>9</v>
      </c>
      <c r="C35" s="5" t="s">
        <v>22</v>
      </c>
      <c r="D35" s="9">
        <v>0</v>
      </c>
      <c r="E35" s="10"/>
      <c r="F35" s="11">
        <v>0</v>
      </c>
      <c r="G35" s="10"/>
      <c r="H35" s="10">
        <v>2</v>
      </c>
      <c r="I35" s="10"/>
      <c r="J35" s="10">
        <v>0</v>
      </c>
      <c r="K35" s="3"/>
      <c r="L35" s="9">
        <v>2</v>
      </c>
      <c r="M35" s="10"/>
      <c r="N35" s="10">
        <v>2</v>
      </c>
      <c r="O35" s="10"/>
      <c r="P35" s="10"/>
      <c r="Q35" s="10">
        <v>31</v>
      </c>
    </row>
    <row r="36" spans="1:17" ht="12">
      <c r="A36" s="3"/>
      <c r="B36" s="3"/>
      <c r="C36" s="5"/>
      <c r="D36" s="9"/>
      <c r="E36" s="10"/>
      <c r="F36" s="11"/>
      <c r="G36" s="10"/>
      <c r="H36" s="10"/>
      <c r="I36" s="10"/>
      <c r="J36" s="10"/>
      <c r="K36" s="3"/>
      <c r="L36" s="9"/>
      <c r="M36" s="10"/>
      <c r="N36" s="10"/>
      <c r="O36" s="10"/>
      <c r="P36" s="10"/>
      <c r="Q36" s="10"/>
    </row>
    <row r="37" spans="1:17" ht="12">
      <c r="A37" s="3"/>
      <c r="B37" s="4" t="s">
        <v>10</v>
      </c>
      <c r="C37" s="5" t="s">
        <v>41</v>
      </c>
      <c r="D37" s="14">
        <f>D33-D35</f>
        <v>-8388</v>
      </c>
      <c r="E37" s="10"/>
      <c r="F37" s="14">
        <f>F33-F35</f>
        <v>0</v>
      </c>
      <c r="G37" s="10"/>
      <c r="H37" s="14">
        <f>H33-H35</f>
        <v>-8755</v>
      </c>
      <c r="I37" s="10"/>
      <c r="J37" s="14">
        <f>J33-J35</f>
        <v>0</v>
      </c>
      <c r="K37" s="3"/>
      <c r="L37" s="14">
        <f>L33-L35</f>
        <v>-439</v>
      </c>
      <c r="M37" s="10"/>
      <c r="N37" s="14">
        <f>N33-N35</f>
        <v>-378</v>
      </c>
      <c r="O37" s="29"/>
      <c r="P37" s="10"/>
      <c r="Q37" s="14">
        <f>Q33-Q35</f>
        <v>-25568</v>
      </c>
    </row>
    <row r="38" spans="1:17" ht="12">
      <c r="A38" s="3"/>
      <c r="B38" s="3"/>
      <c r="C38" s="5" t="s">
        <v>40</v>
      </c>
      <c r="D38" s="10">
        <v>0</v>
      </c>
      <c r="E38" s="10"/>
      <c r="F38" s="10">
        <v>0</v>
      </c>
      <c r="G38" s="10"/>
      <c r="H38" s="10">
        <v>0</v>
      </c>
      <c r="I38" s="10"/>
      <c r="J38" s="10">
        <v>0</v>
      </c>
      <c r="K38" s="3"/>
      <c r="L38" s="10">
        <v>0</v>
      </c>
      <c r="M38" s="10"/>
      <c r="N38" s="10">
        <v>0</v>
      </c>
      <c r="O38" s="10"/>
      <c r="P38" s="10"/>
      <c r="Q38" s="10">
        <v>1</v>
      </c>
    </row>
    <row r="39" spans="1:17" ht="12">
      <c r="A39" s="3"/>
      <c r="B39" s="3"/>
      <c r="C39" s="5"/>
      <c r="D39" s="10"/>
      <c r="E39" s="10"/>
      <c r="F39" s="10"/>
      <c r="G39" s="10"/>
      <c r="H39" s="10"/>
      <c r="I39" s="10"/>
      <c r="J39" s="10"/>
      <c r="K39" s="3"/>
      <c r="L39" s="10"/>
      <c r="M39" s="10"/>
      <c r="N39" s="10"/>
      <c r="O39" s="10"/>
      <c r="P39" s="10"/>
      <c r="Q39" s="10"/>
    </row>
    <row r="40" spans="1:17" ht="13.5" customHeight="1">
      <c r="A40" s="3"/>
      <c r="B40" s="4" t="s">
        <v>11</v>
      </c>
      <c r="C40" s="5" t="s">
        <v>23</v>
      </c>
      <c r="D40" s="14">
        <f>SUM(D37:D39)</f>
        <v>-8388</v>
      </c>
      <c r="E40" s="10"/>
      <c r="F40" s="14">
        <f>SUM(F37:F39)</f>
        <v>0</v>
      </c>
      <c r="G40" s="10"/>
      <c r="H40" s="14">
        <f>SUM(H37:H39)</f>
        <v>-8755</v>
      </c>
      <c r="I40" s="10"/>
      <c r="J40" s="14">
        <f>SUM(J37:J39)</f>
        <v>0</v>
      </c>
      <c r="K40" s="3"/>
      <c r="L40" s="14">
        <f>SUM(L37:L39)</f>
        <v>-439</v>
      </c>
      <c r="M40" s="10"/>
      <c r="N40" s="14">
        <f>SUM(N37:N39)</f>
        <v>-378</v>
      </c>
      <c r="O40" s="29"/>
      <c r="P40" s="10"/>
      <c r="Q40" s="14">
        <f>SUM(Q37:Q39)</f>
        <v>-25567</v>
      </c>
    </row>
    <row r="41" spans="1:17" ht="12">
      <c r="A41" s="3"/>
      <c r="B41" s="3"/>
      <c r="C41" s="5"/>
      <c r="D41" s="9"/>
      <c r="E41" s="10"/>
      <c r="F41" s="11"/>
      <c r="G41" s="10"/>
      <c r="H41" s="10"/>
      <c r="I41" s="10"/>
      <c r="J41" s="10"/>
      <c r="K41" s="3"/>
      <c r="L41" s="9"/>
      <c r="M41" s="10"/>
      <c r="N41" s="10"/>
      <c r="O41" s="10"/>
      <c r="P41" s="10"/>
      <c r="Q41" s="10"/>
    </row>
    <row r="42" spans="1:17" ht="12">
      <c r="A42" s="3"/>
      <c r="B42" s="4" t="s">
        <v>24</v>
      </c>
      <c r="C42" s="5" t="s">
        <v>37</v>
      </c>
      <c r="D42" s="11" t="s">
        <v>42</v>
      </c>
      <c r="E42" s="10"/>
      <c r="F42" s="11" t="s">
        <v>42</v>
      </c>
      <c r="G42" s="10"/>
      <c r="H42" s="11" t="s">
        <v>42</v>
      </c>
      <c r="I42" s="10"/>
      <c r="J42" s="11" t="s">
        <v>42</v>
      </c>
      <c r="K42" s="3"/>
      <c r="L42" s="11" t="s">
        <v>42</v>
      </c>
      <c r="M42" s="10"/>
      <c r="N42" s="11" t="s">
        <v>42</v>
      </c>
      <c r="O42" s="11"/>
      <c r="P42" s="10"/>
      <c r="Q42" s="11" t="s">
        <v>42</v>
      </c>
    </row>
    <row r="43" spans="1:17" ht="12">
      <c r="A43" s="3"/>
      <c r="B43" s="3"/>
      <c r="C43" s="5" t="s">
        <v>38</v>
      </c>
      <c r="D43" s="11" t="s">
        <v>42</v>
      </c>
      <c r="E43" s="10"/>
      <c r="F43" s="11" t="s">
        <v>42</v>
      </c>
      <c r="G43" s="10"/>
      <c r="H43" s="11" t="s">
        <v>42</v>
      </c>
      <c r="I43" s="10"/>
      <c r="J43" s="11" t="s">
        <v>42</v>
      </c>
      <c r="K43" s="3"/>
      <c r="L43" s="11" t="s">
        <v>42</v>
      </c>
      <c r="M43" s="10"/>
      <c r="N43" s="11" t="s">
        <v>42</v>
      </c>
      <c r="O43" s="11"/>
      <c r="P43" s="10"/>
      <c r="Q43" s="11" t="s">
        <v>42</v>
      </c>
    </row>
    <row r="44" spans="1:17" ht="12">
      <c r="A44" s="3"/>
      <c r="B44" s="3"/>
      <c r="C44" s="5" t="s">
        <v>39</v>
      </c>
      <c r="D44" s="11" t="s">
        <v>42</v>
      </c>
      <c r="E44" s="10"/>
      <c r="F44" s="11" t="s">
        <v>42</v>
      </c>
      <c r="G44" s="10"/>
      <c r="H44" s="11" t="s">
        <v>42</v>
      </c>
      <c r="I44" s="10"/>
      <c r="J44" s="11" t="s">
        <v>42</v>
      </c>
      <c r="K44" s="3"/>
      <c r="L44" s="11" t="s">
        <v>42</v>
      </c>
      <c r="M44" s="10"/>
      <c r="N44" s="11" t="s">
        <v>42</v>
      </c>
      <c r="O44" s="11"/>
      <c r="P44" s="10"/>
      <c r="Q44" s="11" t="s">
        <v>42</v>
      </c>
    </row>
    <row r="45" spans="1:17" ht="12">
      <c r="A45" s="3"/>
      <c r="B45" s="3"/>
      <c r="C45" s="5"/>
      <c r="D45" s="9"/>
      <c r="E45" s="10"/>
      <c r="F45" s="11"/>
      <c r="G45" s="10"/>
      <c r="H45" s="10"/>
      <c r="I45" s="10"/>
      <c r="J45" s="10"/>
      <c r="K45" s="3"/>
      <c r="L45" s="9"/>
      <c r="M45" s="10"/>
      <c r="N45" s="10"/>
      <c r="O45" s="10"/>
      <c r="P45" s="10"/>
      <c r="Q45" s="10"/>
    </row>
    <row r="46" spans="1:17" ht="24">
      <c r="A46" s="3"/>
      <c r="B46" s="4" t="s">
        <v>25</v>
      </c>
      <c r="C46" s="5" t="s">
        <v>26</v>
      </c>
      <c r="D46" s="14">
        <f>SUM(D40:D45)</f>
        <v>-8388</v>
      </c>
      <c r="E46" s="10"/>
      <c r="F46" s="14">
        <f>SUM(F40:F45)</f>
        <v>0</v>
      </c>
      <c r="G46" s="10"/>
      <c r="H46" s="14">
        <f>SUM(H40:H45)</f>
        <v>-8755</v>
      </c>
      <c r="I46" s="10"/>
      <c r="J46" s="14">
        <f>SUM(J40:J45)</f>
        <v>0</v>
      </c>
      <c r="K46" s="3"/>
      <c r="L46" s="14">
        <f>SUM(L40:L45)</f>
        <v>-439</v>
      </c>
      <c r="M46" s="10"/>
      <c r="N46" s="14">
        <f>SUM(N40:N45)</f>
        <v>-378</v>
      </c>
      <c r="O46" s="29"/>
      <c r="P46" s="10"/>
      <c r="Q46" s="14">
        <f>SUM(Q40:Q45)</f>
        <v>-25567</v>
      </c>
    </row>
    <row r="47" spans="1:17" ht="12">
      <c r="A47" s="3"/>
      <c r="B47" s="3"/>
      <c r="C47" s="5"/>
      <c r="D47" s="9"/>
      <c r="E47" s="10"/>
      <c r="F47" s="11"/>
      <c r="G47" s="10"/>
      <c r="H47" s="10"/>
      <c r="I47" s="10"/>
      <c r="J47" s="10"/>
      <c r="K47" s="3"/>
      <c r="L47" s="9"/>
      <c r="M47" s="10"/>
      <c r="N47" s="10"/>
      <c r="O47" s="10"/>
      <c r="P47" s="10"/>
      <c r="Q47" s="10"/>
    </row>
    <row r="48" spans="1:17" ht="24">
      <c r="A48" s="4">
        <v>3</v>
      </c>
      <c r="B48" s="4" t="s">
        <v>2</v>
      </c>
      <c r="C48" s="5" t="s">
        <v>27</v>
      </c>
      <c r="D48" s="9"/>
      <c r="E48" s="10"/>
      <c r="F48" s="11"/>
      <c r="G48" s="10"/>
      <c r="H48" s="10"/>
      <c r="I48" s="10"/>
      <c r="J48" s="10"/>
      <c r="K48" s="3"/>
      <c r="L48" s="9"/>
      <c r="M48" s="10"/>
      <c r="N48" s="10"/>
      <c r="O48" s="10"/>
      <c r="P48" s="10"/>
      <c r="Q48" s="10"/>
    </row>
    <row r="49" spans="1:17" ht="12">
      <c r="A49" s="3"/>
      <c r="B49" s="3"/>
      <c r="C49" s="5" t="s">
        <v>43</v>
      </c>
      <c r="D49" s="15">
        <f>(D46/20000)*100</f>
        <v>-41.94</v>
      </c>
      <c r="E49" s="10"/>
      <c r="F49" s="15">
        <f>(F46/20000)*100</f>
        <v>0</v>
      </c>
      <c r="G49" s="10"/>
      <c r="H49" s="15">
        <f>(H46/20000)*100</f>
        <v>-43.775</v>
      </c>
      <c r="I49" s="10"/>
      <c r="J49" s="15">
        <f>(J46/20000)*100</f>
        <v>0</v>
      </c>
      <c r="K49" s="3"/>
      <c r="L49" s="15">
        <f>(L46/20000)*100</f>
        <v>-2.1950000000000003</v>
      </c>
      <c r="M49" s="10"/>
      <c r="N49" s="15">
        <f>(N46/20000)*100</f>
        <v>-1.8900000000000001</v>
      </c>
      <c r="O49" s="15"/>
      <c r="P49" s="10"/>
      <c r="Q49" s="15">
        <f>(Q46/20000)*100</f>
        <v>-127.83500000000001</v>
      </c>
    </row>
    <row r="50" spans="1:17" ht="12">
      <c r="A50" s="3"/>
      <c r="B50" s="3"/>
      <c r="C50" s="5" t="s">
        <v>44</v>
      </c>
      <c r="D50" s="9"/>
      <c r="E50" s="10"/>
      <c r="F50" s="11"/>
      <c r="G50" s="10"/>
      <c r="H50" s="10"/>
      <c r="I50" s="10"/>
      <c r="J50" s="10"/>
      <c r="K50" s="3"/>
      <c r="L50" s="9"/>
      <c r="M50" s="10"/>
      <c r="N50" s="10"/>
      <c r="O50" s="10"/>
      <c r="P50" s="10"/>
      <c r="Q50" s="10"/>
    </row>
    <row r="51" spans="1:16" ht="12">
      <c r="A51" s="3"/>
      <c r="B51" s="3"/>
      <c r="C51" s="5"/>
      <c r="D51" s="9"/>
      <c r="E51" s="10"/>
      <c r="F51" s="11"/>
      <c r="G51" s="10"/>
      <c r="H51" s="10"/>
      <c r="I51" s="10"/>
      <c r="J51" s="10"/>
      <c r="K51" s="3"/>
      <c r="L51" s="7"/>
      <c r="M51" s="10"/>
      <c r="N51" s="7"/>
      <c r="O51" s="7"/>
      <c r="P51" s="10"/>
    </row>
    <row r="52" spans="1:16" ht="12">
      <c r="A52" s="3"/>
      <c r="B52" s="3"/>
      <c r="C52" s="5"/>
      <c r="D52" s="9"/>
      <c r="E52" s="10"/>
      <c r="F52" s="10"/>
      <c r="G52" s="10"/>
      <c r="H52" s="10"/>
      <c r="I52" s="10"/>
      <c r="J52" s="10"/>
      <c r="K52" s="3"/>
      <c r="L52" s="7"/>
      <c r="M52" s="10"/>
      <c r="N52" s="7"/>
      <c r="O52" s="7"/>
      <c r="P52" s="10"/>
    </row>
    <row r="53" spans="1:16" ht="12.75">
      <c r="A53" s="2" t="s">
        <v>71</v>
      </c>
      <c r="B53" s="3"/>
      <c r="C53" s="5"/>
      <c r="D53" s="9"/>
      <c r="E53" s="10"/>
      <c r="F53" s="10"/>
      <c r="G53" s="10"/>
      <c r="H53" s="10"/>
      <c r="I53" s="10"/>
      <c r="J53" s="10"/>
      <c r="K53" s="3"/>
      <c r="L53" s="7"/>
      <c r="M53" s="10"/>
      <c r="N53" s="7"/>
      <c r="O53" s="7"/>
      <c r="P53" s="10"/>
    </row>
    <row r="54" spans="1:16" ht="12">
      <c r="A54" s="3"/>
      <c r="B54" s="3"/>
      <c r="C54" s="5"/>
      <c r="D54" s="4" t="s">
        <v>45</v>
      </c>
      <c r="E54" s="3"/>
      <c r="F54" s="4"/>
      <c r="G54" s="10"/>
      <c r="H54" s="4" t="s">
        <v>45</v>
      </c>
      <c r="I54" s="10"/>
      <c r="J54" s="10"/>
      <c r="K54" s="3"/>
      <c r="L54" s="7"/>
      <c r="M54" s="10"/>
      <c r="N54" s="7"/>
      <c r="O54" s="7"/>
      <c r="P54" s="10"/>
    </row>
    <row r="55" spans="1:16" ht="12">
      <c r="A55" s="3"/>
      <c r="B55" s="3"/>
      <c r="C55" s="5"/>
      <c r="D55" s="4" t="s">
        <v>46</v>
      </c>
      <c r="E55" s="3"/>
      <c r="F55" s="4"/>
      <c r="G55" s="10"/>
      <c r="H55" s="4" t="s">
        <v>32</v>
      </c>
      <c r="I55" s="10"/>
      <c r="J55" s="10"/>
      <c r="K55" s="3"/>
      <c r="L55" s="7"/>
      <c r="M55" s="10"/>
      <c r="N55" s="7"/>
      <c r="O55" s="7"/>
      <c r="P55" s="10"/>
    </row>
    <row r="56" spans="1:16" ht="12">
      <c r="A56" s="3"/>
      <c r="B56" s="3"/>
      <c r="C56" s="5"/>
      <c r="D56" s="4" t="s">
        <v>28</v>
      </c>
      <c r="E56" s="3"/>
      <c r="F56" s="4"/>
      <c r="G56" s="10"/>
      <c r="H56" s="4" t="s">
        <v>47</v>
      </c>
      <c r="I56" s="10"/>
      <c r="J56" s="10"/>
      <c r="K56" s="3"/>
      <c r="L56" s="7"/>
      <c r="M56" s="10"/>
      <c r="N56" s="7"/>
      <c r="O56" s="7"/>
      <c r="P56" s="10"/>
    </row>
    <row r="57" spans="1:16" ht="12">
      <c r="A57" s="3"/>
      <c r="B57" s="3"/>
      <c r="C57" s="3"/>
      <c r="D57" s="4" t="s">
        <v>30</v>
      </c>
      <c r="E57" s="3"/>
      <c r="F57" s="4"/>
      <c r="G57" s="10"/>
      <c r="H57" s="4" t="s">
        <v>48</v>
      </c>
      <c r="I57" s="10"/>
      <c r="J57" s="10"/>
      <c r="K57" s="3"/>
      <c r="L57" s="7"/>
      <c r="M57" s="10"/>
      <c r="N57" s="7"/>
      <c r="O57" s="7"/>
      <c r="P57" s="10"/>
    </row>
    <row r="58" spans="1:16" ht="12">
      <c r="A58" s="3"/>
      <c r="B58" s="3"/>
      <c r="C58" s="3"/>
      <c r="D58" s="8">
        <f>D12</f>
        <v>36525</v>
      </c>
      <c r="E58" s="3"/>
      <c r="F58" s="8"/>
      <c r="G58" s="10"/>
      <c r="H58" s="8">
        <v>36250</v>
      </c>
      <c r="I58" s="10"/>
      <c r="J58" s="10"/>
      <c r="K58" s="3"/>
      <c r="L58" s="7"/>
      <c r="M58" s="10"/>
      <c r="N58" s="7"/>
      <c r="O58" s="7"/>
      <c r="P58" s="10"/>
    </row>
    <row r="59" spans="1:16" ht="12">
      <c r="A59" s="3"/>
      <c r="B59" s="3"/>
      <c r="C59" s="3"/>
      <c r="D59" s="4" t="s">
        <v>31</v>
      </c>
      <c r="E59" s="3"/>
      <c r="F59" s="4"/>
      <c r="G59" s="10"/>
      <c r="H59" s="4" t="s">
        <v>31</v>
      </c>
      <c r="I59" s="10"/>
      <c r="J59" s="10"/>
      <c r="K59" s="3"/>
      <c r="L59" s="7"/>
      <c r="M59" s="10"/>
      <c r="N59" s="7"/>
      <c r="O59" s="7"/>
      <c r="P59" s="10"/>
    </row>
    <row r="60" spans="1:16" ht="12">
      <c r="A60" s="3"/>
      <c r="B60" s="3"/>
      <c r="C60" s="3"/>
      <c r="D60" s="10"/>
      <c r="E60" s="10"/>
      <c r="F60" s="10"/>
      <c r="G60" s="10"/>
      <c r="H60" s="4" t="s">
        <v>81</v>
      </c>
      <c r="I60" s="10"/>
      <c r="J60" s="10"/>
      <c r="K60" s="3"/>
      <c r="L60" s="7"/>
      <c r="M60" s="10"/>
      <c r="N60" s="7"/>
      <c r="O60" s="7"/>
      <c r="P60" s="10"/>
    </row>
    <row r="61" spans="1:16" ht="12">
      <c r="A61" s="3"/>
      <c r="B61" s="4">
        <v>1</v>
      </c>
      <c r="C61" s="3" t="s">
        <v>49</v>
      </c>
      <c r="D61" s="10">
        <v>7288</v>
      </c>
      <c r="E61" s="10"/>
      <c r="F61" s="10"/>
      <c r="G61" s="10"/>
      <c r="H61" s="10">
        <v>7960</v>
      </c>
      <c r="I61" s="10"/>
      <c r="J61" s="7"/>
      <c r="K61" s="3"/>
      <c r="L61" s="10">
        <v>7692</v>
      </c>
      <c r="M61" s="10"/>
      <c r="N61" s="7"/>
      <c r="O61" s="7"/>
      <c r="P61" s="10"/>
    </row>
    <row r="62" spans="1:16" ht="12">
      <c r="A62" s="3"/>
      <c r="B62" s="4">
        <f>B61+1</f>
        <v>2</v>
      </c>
      <c r="C62" s="3" t="s">
        <v>50</v>
      </c>
      <c r="D62" s="10">
        <v>0</v>
      </c>
      <c r="E62" s="10"/>
      <c r="F62" s="10"/>
      <c r="G62" s="10"/>
      <c r="H62" s="10">
        <v>0</v>
      </c>
      <c r="I62" s="10"/>
      <c r="J62" s="7"/>
      <c r="K62" s="3"/>
      <c r="L62" s="10">
        <v>0</v>
      </c>
      <c r="M62" s="10"/>
      <c r="N62" s="7"/>
      <c r="O62" s="7"/>
      <c r="P62" s="10"/>
    </row>
    <row r="63" spans="1:16" ht="12">
      <c r="A63" s="3"/>
      <c r="B63" s="4">
        <f>B62+1</f>
        <v>3</v>
      </c>
      <c r="C63" s="3" t="s">
        <v>51</v>
      </c>
      <c r="D63" s="10">
        <v>96</v>
      </c>
      <c r="E63" s="10"/>
      <c r="F63" s="10"/>
      <c r="G63" s="10"/>
      <c r="H63" s="10">
        <v>86</v>
      </c>
      <c r="I63" s="10"/>
      <c r="J63" s="7"/>
      <c r="K63" s="3"/>
      <c r="L63" s="10">
        <v>86</v>
      </c>
      <c r="M63" s="10"/>
      <c r="N63" s="7"/>
      <c r="O63" s="7"/>
      <c r="P63" s="10"/>
    </row>
    <row r="64" spans="1:16" ht="12">
      <c r="A64" s="3"/>
      <c r="B64" s="4">
        <f>B63+1</f>
        <v>4</v>
      </c>
      <c r="C64" s="3" t="s">
        <v>72</v>
      </c>
      <c r="D64" s="10">
        <v>0</v>
      </c>
      <c r="E64" s="10"/>
      <c r="F64" s="10"/>
      <c r="G64" s="10"/>
      <c r="H64" s="10">
        <v>0</v>
      </c>
      <c r="I64" s="10"/>
      <c r="J64" s="7"/>
      <c r="K64" s="3"/>
      <c r="L64" s="10">
        <v>0</v>
      </c>
      <c r="M64" s="10"/>
      <c r="N64" s="7"/>
      <c r="O64" s="7"/>
      <c r="P64" s="10"/>
    </row>
    <row r="65" spans="1:16" ht="12">
      <c r="A65" s="3"/>
      <c r="B65" s="4"/>
      <c r="C65" s="3"/>
      <c r="D65" s="10"/>
      <c r="E65" s="10"/>
      <c r="F65" s="10"/>
      <c r="G65" s="10"/>
      <c r="H65" s="10"/>
      <c r="I65" s="10"/>
      <c r="J65" s="7"/>
      <c r="K65" s="3"/>
      <c r="L65" s="10"/>
      <c r="M65" s="10"/>
      <c r="N65" s="7"/>
      <c r="O65" s="7"/>
      <c r="P65" s="10"/>
    </row>
    <row r="66" spans="1:16" ht="12">
      <c r="A66" s="3"/>
      <c r="B66" s="4">
        <f>B64+1</f>
        <v>5</v>
      </c>
      <c r="C66" s="3" t="s">
        <v>52</v>
      </c>
      <c r="D66" s="16"/>
      <c r="E66" s="10"/>
      <c r="F66" s="10"/>
      <c r="G66" s="10"/>
      <c r="H66" s="16"/>
      <c r="I66" s="10"/>
      <c r="J66" s="7"/>
      <c r="K66" s="3"/>
      <c r="L66" s="16"/>
      <c r="M66" s="10"/>
      <c r="N66" s="7"/>
      <c r="O66" s="7"/>
      <c r="P66" s="10"/>
    </row>
    <row r="67" spans="1:16" ht="12">
      <c r="A67" s="3"/>
      <c r="B67" s="4"/>
      <c r="C67" s="3" t="s">
        <v>53</v>
      </c>
      <c r="D67" s="17">
        <v>6448</v>
      </c>
      <c r="E67" s="10"/>
      <c r="F67" s="10"/>
      <c r="G67" s="10"/>
      <c r="H67" s="17">
        <v>7184</v>
      </c>
      <c r="I67" s="10"/>
      <c r="J67" s="7"/>
      <c r="K67" s="3"/>
      <c r="L67" s="17">
        <v>7111</v>
      </c>
      <c r="M67" s="10"/>
      <c r="N67" s="7"/>
      <c r="O67" s="7"/>
      <c r="P67" s="10"/>
    </row>
    <row r="68" spans="1:16" ht="12">
      <c r="A68" s="3"/>
      <c r="B68" s="4"/>
      <c r="C68" s="3" t="s">
        <v>54</v>
      </c>
      <c r="D68" s="17">
        <v>3374</v>
      </c>
      <c r="E68" s="10"/>
      <c r="F68" s="10"/>
      <c r="G68" s="10"/>
      <c r="H68" s="17">
        <v>2698</v>
      </c>
      <c r="I68" s="10"/>
      <c r="J68" s="7"/>
      <c r="K68" s="3"/>
      <c r="L68" s="17">
        <v>1616</v>
      </c>
      <c r="M68" s="10"/>
      <c r="N68" s="7"/>
      <c r="O68" s="7"/>
      <c r="P68" s="10"/>
    </row>
    <row r="69" spans="1:16" ht="12">
      <c r="A69" s="3"/>
      <c r="B69" s="4"/>
      <c r="C69" s="3" t="s">
        <v>55</v>
      </c>
      <c r="D69" s="17">
        <v>0</v>
      </c>
      <c r="E69" s="10"/>
      <c r="F69" s="10"/>
      <c r="G69" s="10"/>
      <c r="H69" s="17">
        <v>1</v>
      </c>
      <c r="I69" s="10"/>
      <c r="J69" s="7"/>
      <c r="K69" s="3"/>
      <c r="L69" s="17">
        <v>0</v>
      </c>
      <c r="M69" s="10"/>
      <c r="N69" s="7"/>
      <c r="O69" s="7"/>
      <c r="P69" s="10"/>
    </row>
    <row r="70" spans="1:16" ht="12">
      <c r="A70" s="3"/>
      <c r="B70" s="4"/>
      <c r="C70" s="3" t="s">
        <v>73</v>
      </c>
      <c r="D70" s="17">
        <v>12624</v>
      </c>
      <c r="E70" s="10"/>
      <c r="F70" s="10"/>
      <c r="G70" s="10"/>
      <c r="H70" s="17">
        <v>13529</v>
      </c>
      <c r="I70" s="10"/>
      <c r="J70" s="7"/>
      <c r="K70" s="3"/>
      <c r="L70" s="17">
        <v>13253</v>
      </c>
      <c r="M70" s="10"/>
      <c r="N70" s="7"/>
      <c r="O70" s="7"/>
      <c r="P70" s="10"/>
    </row>
    <row r="71" spans="1:16" ht="12">
      <c r="A71" s="3"/>
      <c r="B71" s="4"/>
      <c r="C71" s="3" t="s">
        <v>56</v>
      </c>
      <c r="D71" s="17">
        <v>991</v>
      </c>
      <c r="E71" s="10"/>
      <c r="F71" s="10"/>
      <c r="G71" s="10"/>
      <c r="H71" s="17">
        <v>680</v>
      </c>
      <c r="I71" s="10"/>
      <c r="J71" s="7"/>
      <c r="K71" s="3"/>
      <c r="L71" s="17">
        <v>791</v>
      </c>
      <c r="M71" s="10"/>
      <c r="N71" s="7"/>
      <c r="O71" s="7"/>
      <c r="P71" s="10"/>
    </row>
    <row r="72" spans="1:16" ht="12">
      <c r="A72" s="3"/>
      <c r="B72" s="4"/>
      <c r="C72" s="3" t="s">
        <v>57</v>
      </c>
      <c r="D72" s="17">
        <v>634</v>
      </c>
      <c r="E72" s="10"/>
      <c r="F72" s="10"/>
      <c r="G72" s="10"/>
      <c r="H72" s="17">
        <v>1994</v>
      </c>
      <c r="I72" s="10"/>
      <c r="J72" s="7"/>
      <c r="K72" s="3"/>
      <c r="L72" s="17">
        <v>1616</v>
      </c>
      <c r="M72" s="10"/>
      <c r="N72" s="7"/>
      <c r="O72" s="7"/>
      <c r="P72" s="10"/>
    </row>
    <row r="73" spans="1:16" ht="12">
      <c r="A73" s="3"/>
      <c r="B73" s="4"/>
      <c r="C73" s="3"/>
      <c r="D73" s="19">
        <f>SUM(D66:D72)</f>
        <v>24071</v>
      </c>
      <c r="E73" s="10"/>
      <c r="F73" s="10"/>
      <c r="G73" s="10"/>
      <c r="H73" s="19">
        <f>SUM(H66:H72)</f>
        <v>26086</v>
      </c>
      <c r="I73" s="10"/>
      <c r="J73" s="7"/>
      <c r="K73" s="3"/>
      <c r="L73" s="19">
        <f>SUM(L66:L72)</f>
        <v>24387</v>
      </c>
      <c r="M73" s="10"/>
      <c r="N73" s="7"/>
      <c r="O73" s="7"/>
      <c r="P73" s="10"/>
    </row>
    <row r="74" spans="1:16" ht="12">
      <c r="A74" s="3"/>
      <c r="B74" s="4"/>
      <c r="C74" s="3"/>
      <c r="D74" s="10"/>
      <c r="E74" s="10"/>
      <c r="F74" s="10"/>
      <c r="G74" s="10"/>
      <c r="H74" s="10"/>
      <c r="I74" s="10"/>
      <c r="J74" s="7"/>
      <c r="K74" s="3"/>
      <c r="L74" s="10"/>
      <c r="M74" s="10"/>
      <c r="N74" s="7"/>
      <c r="O74" s="7"/>
      <c r="P74" s="10"/>
    </row>
    <row r="75" spans="1:16" ht="12">
      <c r="A75" s="3"/>
      <c r="B75" s="4">
        <f>B66+1</f>
        <v>6</v>
      </c>
      <c r="C75" s="3" t="s">
        <v>58</v>
      </c>
      <c r="D75" s="16"/>
      <c r="E75" s="10"/>
      <c r="F75" s="10"/>
      <c r="G75" s="10"/>
      <c r="H75" s="16"/>
      <c r="I75" s="10"/>
      <c r="J75" s="7"/>
      <c r="K75" s="3"/>
      <c r="L75" s="16"/>
      <c r="M75" s="10"/>
      <c r="N75" s="7"/>
      <c r="O75" s="7"/>
      <c r="P75" s="10"/>
    </row>
    <row r="76" spans="1:16" ht="12">
      <c r="A76" s="3"/>
      <c r="B76" s="4"/>
      <c r="C76" s="3" t="s">
        <v>59</v>
      </c>
      <c r="D76" s="17">
        <f>73191+66973</f>
        <v>140164</v>
      </c>
      <c r="E76" s="10"/>
      <c r="F76" s="10"/>
      <c r="G76" s="10"/>
      <c r="H76" s="17">
        <v>120178</v>
      </c>
      <c r="I76" s="10"/>
      <c r="J76" s="7"/>
      <c r="K76" s="3"/>
      <c r="L76" s="17">
        <f>73614+57553-1971</f>
        <v>129196</v>
      </c>
      <c r="M76" s="10"/>
      <c r="N76" s="7"/>
      <c r="O76" s="7"/>
      <c r="P76" s="10"/>
    </row>
    <row r="77" spans="1:16" ht="12">
      <c r="A77" s="3"/>
      <c r="B77" s="4"/>
      <c r="C77" s="3" t="s">
        <v>60</v>
      </c>
      <c r="D77" s="17">
        <v>19124</v>
      </c>
      <c r="E77" s="10"/>
      <c r="F77" s="10"/>
      <c r="G77" s="10"/>
      <c r="H77" s="17">
        <v>18635</v>
      </c>
      <c r="I77" s="10"/>
      <c r="J77" s="7"/>
      <c r="K77" s="3"/>
      <c r="L77" s="17">
        <v>18647</v>
      </c>
      <c r="M77" s="10"/>
      <c r="N77" s="7"/>
      <c r="O77" s="7"/>
      <c r="P77" s="10"/>
    </row>
    <row r="78" spans="1:16" ht="12">
      <c r="A78" s="3"/>
      <c r="B78" s="4"/>
      <c r="C78" s="3" t="s">
        <v>61</v>
      </c>
      <c r="D78" s="17">
        <v>15317</v>
      </c>
      <c r="E78" s="10"/>
      <c r="F78" s="10"/>
      <c r="G78" s="10"/>
      <c r="H78" s="17">
        <f>16714+2168+9831</f>
        <v>28713</v>
      </c>
      <c r="I78" s="10"/>
      <c r="J78" s="7"/>
      <c r="K78" s="3"/>
      <c r="L78" s="17">
        <f>16617+1569+402</f>
        <v>18588</v>
      </c>
      <c r="M78" s="10"/>
      <c r="N78" s="7"/>
      <c r="O78" s="7"/>
      <c r="P78" s="10"/>
    </row>
    <row r="79" spans="1:16" ht="12">
      <c r="A79" s="3"/>
      <c r="B79" s="4"/>
      <c r="C79" s="3" t="s">
        <v>62</v>
      </c>
      <c r="D79" s="17">
        <v>864</v>
      </c>
      <c r="E79" s="10"/>
      <c r="F79" s="10"/>
      <c r="G79" s="10"/>
      <c r="H79" s="17">
        <v>1865</v>
      </c>
      <c r="I79" s="10"/>
      <c r="J79" s="7"/>
      <c r="K79" s="3"/>
      <c r="L79" s="17">
        <v>1371</v>
      </c>
      <c r="M79" s="10"/>
      <c r="N79" s="7"/>
      <c r="O79" s="7"/>
      <c r="P79" s="10"/>
    </row>
    <row r="80" spans="1:16" ht="12">
      <c r="A80" s="3"/>
      <c r="B80" s="4"/>
      <c r="C80" s="3" t="s">
        <v>57</v>
      </c>
      <c r="D80" s="18"/>
      <c r="E80" s="10"/>
      <c r="F80" s="10"/>
      <c r="G80" s="10"/>
      <c r="H80" s="18">
        <v>0</v>
      </c>
      <c r="I80" s="10"/>
      <c r="J80" s="7"/>
      <c r="K80" s="3"/>
      <c r="L80" s="18"/>
      <c r="M80" s="10"/>
      <c r="N80" s="7"/>
      <c r="O80" s="7"/>
      <c r="P80" s="10"/>
    </row>
    <row r="81" spans="1:16" ht="12">
      <c r="A81" s="3"/>
      <c r="B81" s="4"/>
      <c r="C81" s="3"/>
      <c r="D81" s="19">
        <f>SUM(D75:D80)</f>
        <v>175469</v>
      </c>
      <c r="E81" s="10"/>
      <c r="F81" s="10"/>
      <c r="G81" s="10"/>
      <c r="H81" s="19">
        <f>SUM(H75:H80)</f>
        <v>169391</v>
      </c>
      <c r="I81" s="10"/>
      <c r="J81" s="7"/>
      <c r="K81" s="3"/>
      <c r="L81" s="19">
        <f>SUM(L75:L80)</f>
        <v>167802</v>
      </c>
      <c r="M81" s="10"/>
      <c r="N81" s="7"/>
      <c r="O81" s="7"/>
      <c r="P81" s="10"/>
    </row>
    <row r="82" spans="1:16" ht="12">
      <c r="A82" s="3"/>
      <c r="B82" s="4"/>
      <c r="C82" s="3"/>
      <c r="D82" s="10"/>
      <c r="E82" s="10"/>
      <c r="F82" s="10"/>
      <c r="G82" s="10"/>
      <c r="H82" s="10"/>
      <c r="I82" s="10"/>
      <c r="J82" s="7"/>
      <c r="K82" s="3"/>
      <c r="L82" s="10"/>
      <c r="M82" s="10"/>
      <c r="N82" s="7"/>
      <c r="O82" s="7"/>
      <c r="P82" s="10"/>
    </row>
    <row r="83" spans="1:16" ht="12">
      <c r="A83" s="3"/>
      <c r="B83" s="4">
        <f>B75+1</f>
        <v>7</v>
      </c>
      <c r="C83" s="3" t="s">
        <v>63</v>
      </c>
      <c r="D83" s="10">
        <f>D73-D81</f>
        <v>-151398</v>
      </c>
      <c r="E83" s="10"/>
      <c r="F83" s="10"/>
      <c r="G83" s="10"/>
      <c r="H83" s="10">
        <f>H73-H81</f>
        <v>-143305</v>
      </c>
      <c r="I83" s="10"/>
      <c r="J83" s="7"/>
      <c r="K83" s="3"/>
      <c r="L83" s="10">
        <f>L73-L81</f>
        <v>-143415</v>
      </c>
      <c r="M83" s="10"/>
      <c r="N83" s="7"/>
      <c r="O83" s="7"/>
      <c r="P83" s="10"/>
    </row>
    <row r="84" spans="1:16" ht="12">
      <c r="A84" s="3"/>
      <c r="B84" s="4"/>
      <c r="C84" s="3"/>
      <c r="D84" s="10"/>
      <c r="E84" s="10"/>
      <c r="F84" s="10"/>
      <c r="G84" s="10"/>
      <c r="H84" s="10"/>
      <c r="I84" s="10"/>
      <c r="J84" s="7"/>
      <c r="K84" s="3"/>
      <c r="L84" s="10"/>
      <c r="M84" s="10"/>
      <c r="N84" s="7"/>
      <c r="O84" s="7"/>
      <c r="P84" s="10"/>
    </row>
    <row r="85" spans="1:16" ht="12.75" thickBot="1">
      <c r="A85" s="3"/>
      <c r="B85" s="4"/>
      <c r="C85" s="3"/>
      <c r="D85" s="22">
        <f>SUM(D61:D65)+D83</f>
        <v>-144014</v>
      </c>
      <c r="E85" s="10"/>
      <c r="F85" s="10"/>
      <c r="G85" s="10"/>
      <c r="H85" s="22">
        <f>SUM(H61:H65)+H83</f>
        <v>-135259</v>
      </c>
      <c r="I85" s="10"/>
      <c r="J85" s="7"/>
      <c r="K85" s="3"/>
      <c r="L85" s="22">
        <f>SUM(L61:L65)+L83</f>
        <v>-135637</v>
      </c>
      <c r="M85" s="10"/>
      <c r="N85" s="7"/>
      <c r="O85" s="7"/>
      <c r="P85" s="10"/>
    </row>
    <row r="86" spans="1:16" ht="12.75" thickTop="1">
      <c r="A86" s="3"/>
      <c r="B86" s="4"/>
      <c r="C86" s="3"/>
      <c r="D86" s="10"/>
      <c r="E86" s="10"/>
      <c r="F86" s="10"/>
      <c r="G86" s="10"/>
      <c r="I86" s="10"/>
      <c r="J86" s="7"/>
      <c r="K86" s="3"/>
      <c r="L86" s="10"/>
      <c r="M86" s="10"/>
      <c r="N86" s="7"/>
      <c r="O86" s="7"/>
      <c r="P86" s="10"/>
    </row>
    <row r="87" spans="1:16" ht="12">
      <c r="A87" s="3"/>
      <c r="B87" s="4">
        <f>B83+1</f>
        <v>8</v>
      </c>
      <c r="C87" s="3" t="s">
        <v>64</v>
      </c>
      <c r="D87" s="10"/>
      <c r="E87" s="10"/>
      <c r="F87" s="10"/>
      <c r="G87" s="10"/>
      <c r="H87" s="10"/>
      <c r="I87" s="10"/>
      <c r="J87" s="7"/>
      <c r="K87" s="3"/>
      <c r="L87" s="10"/>
      <c r="M87" s="10"/>
      <c r="N87" s="7"/>
      <c r="O87" s="7"/>
      <c r="P87" s="10"/>
    </row>
    <row r="88" spans="1:16" ht="12">
      <c r="A88" s="3"/>
      <c r="B88" s="4"/>
      <c r="C88" s="3" t="s">
        <v>65</v>
      </c>
      <c r="D88" s="10">
        <v>20000</v>
      </c>
      <c r="E88" s="10"/>
      <c r="F88" s="10"/>
      <c r="G88" s="10"/>
      <c r="H88" s="10">
        <v>20000</v>
      </c>
      <c r="I88" s="10"/>
      <c r="J88" s="7"/>
      <c r="K88" s="3"/>
      <c r="L88" s="10">
        <v>20000</v>
      </c>
      <c r="M88" s="10"/>
      <c r="N88" s="7"/>
      <c r="O88" s="7"/>
      <c r="P88" s="10"/>
    </row>
    <row r="89" spans="1:16" ht="12">
      <c r="A89" s="3"/>
      <c r="B89" s="4"/>
      <c r="C89" s="3" t="s">
        <v>75</v>
      </c>
      <c r="D89" s="10">
        <f>H89+567-9322</f>
        <v>-164014</v>
      </c>
      <c r="E89" s="10"/>
      <c r="F89" s="10"/>
      <c r="G89" s="10"/>
      <c r="H89" s="10">
        <v>-155259</v>
      </c>
      <c r="I89" s="10"/>
      <c r="J89" s="7"/>
      <c r="K89" s="3"/>
      <c r="L89" s="10">
        <f>-155259-378</f>
        <v>-155637</v>
      </c>
      <c r="M89" s="10"/>
      <c r="N89" s="7"/>
      <c r="O89" s="7"/>
      <c r="P89" s="10"/>
    </row>
    <row r="90" spans="1:16" ht="12">
      <c r="A90" s="5"/>
      <c r="B90" s="21"/>
      <c r="C90" s="5"/>
      <c r="D90" s="9"/>
      <c r="E90" s="9"/>
      <c r="F90" s="9"/>
      <c r="G90" s="9"/>
      <c r="H90" s="9"/>
      <c r="I90" s="9"/>
      <c r="K90" s="5"/>
      <c r="L90" s="9"/>
      <c r="M90" s="9"/>
      <c r="P90" s="9"/>
    </row>
    <row r="91" spans="1:16" ht="12">
      <c r="A91" s="5"/>
      <c r="B91" s="21">
        <f>B87+1</f>
        <v>9</v>
      </c>
      <c r="C91" s="5" t="s">
        <v>66</v>
      </c>
      <c r="D91" s="9">
        <v>0</v>
      </c>
      <c r="E91" s="9"/>
      <c r="F91" s="9"/>
      <c r="G91" s="9"/>
      <c r="H91" s="9">
        <v>0</v>
      </c>
      <c r="I91" s="9"/>
      <c r="K91" s="5"/>
      <c r="L91" s="9">
        <v>0</v>
      </c>
      <c r="M91" s="9"/>
      <c r="P91" s="9"/>
    </row>
    <row r="92" spans="1:16" ht="12">
      <c r="A92" s="5"/>
      <c r="B92" s="21">
        <f>B91+1</f>
        <v>10</v>
      </c>
      <c r="C92" s="5" t="s">
        <v>67</v>
      </c>
      <c r="D92" s="9">
        <v>0</v>
      </c>
      <c r="E92" s="9"/>
      <c r="F92" s="9"/>
      <c r="G92" s="9"/>
      <c r="H92" s="9">
        <v>0</v>
      </c>
      <c r="I92" s="9"/>
      <c r="K92" s="5"/>
      <c r="L92" s="9">
        <v>0</v>
      </c>
      <c r="M92" s="9"/>
      <c r="P92" s="9"/>
    </row>
    <row r="93" spans="1:16" ht="12">
      <c r="A93" s="5"/>
      <c r="B93" s="21">
        <f>B92+1</f>
        <v>11</v>
      </c>
      <c r="C93" s="5" t="s">
        <v>68</v>
      </c>
      <c r="D93" s="9">
        <v>0</v>
      </c>
      <c r="E93" s="9"/>
      <c r="F93" s="9"/>
      <c r="G93" s="9"/>
      <c r="H93" s="9">
        <v>0</v>
      </c>
      <c r="I93" s="9"/>
      <c r="K93" s="5"/>
      <c r="L93" s="9">
        <v>0</v>
      </c>
      <c r="M93" s="9"/>
      <c r="P93" s="9"/>
    </row>
    <row r="94" spans="1:16" ht="12">
      <c r="A94" s="5"/>
      <c r="B94" s="21"/>
      <c r="C94" s="5"/>
      <c r="D94" s="9"/>
      <c r="E94" s="9"/>
      <c r="F94" s="9"/>
      <c r="G94" s="9"/>
      <c r="H94" s="9"/>
      <c r="I94" s="9"/>
      <c r="K94" s="5"/>
      <c r="L94" s="9"/>
      <c r="M94" s="9"/>
      <c r="P94" s="9"/>
    </row>
    <row r="95" spans="1:16" ht="12.75" thickBot="1">
      <c r="A95" s="5"/>
      <c r="B95" s="21"/>
      <c r="C95" s="5"/>
      <c r="D95" s="22">
        <f>SUM(D88:D94)</f>
        <v>-144014</v>
      </c>
      <c r="E95" s="9"/>
      <c r="F95" s="9"/>
      <c r="G95" s="9"/>
      <c r="H95" s="22">
        <f>SUM(H88:H94)</f>
        <v>-135259</v>
      </c>
      <c r="I95" s="9"/>
      <c r="K95" s="5"/>
      <c r="L95" s="22">
        <f>SUM(L88:L94)</f>
        <v>-135637</v>
      </c>
      <c r="M95" s="9"/>
      <c r="P95" s="9"/>
    </row>
    <row r="96" spans="1:16" ht="12.75" thickTop="1">
      <c r="A96" s="5"/>
      <c r="B96" s="21"/>
      <c r="C96" s="5"/>
      <c r="D96" s="9">
        <f>D85-D95</f>
        <v>0</v>
      </c>
      <c r="E96" s="9"/>
      <c r="F96" s="9"/>
      <c r="G96" s="9"/>
      <c r="H96" s="9">
        <f>H85-H95</f>
        <v>0</v>
      </c>
      <c r="I96" s="9"/>
      <c r="K96" s="5"/>
      <c r="L96" s="9">
        <f>L85-L95</f>
        <v>0</v>
      </c>
      <c r="M96" s="9"/>
      <c r="P96" s="9"/>
    </row>
    <row r="97" spans="1:16" ht="12">
      <c r="A97" s="5"/>
      <c r="B97" s="21"/>
      <c r="C97" s="5"/>
      <c r="D97" s="9"/>
      <c r="E97" s="9"/>
      <c r="F97" s="9"/>
      <c r="G97" s="9"/>
      <c r="H97" s="9"/>
      <c r="I97" s="9"/>
      <c r="K97" s="5"/>
      <c r="L97" s="9"/>
      <c r="M97" s="9"/>
      <c r="P97" s="9"/>
    </row>
    <row r="98" spans="1:16" ht="12">
      <c r="A98" s="5"/>
      <c r="B98" s="21">
        <f>B93+1</f>
        <v>12</v>
      </c>
      <c r="C98" s="5" t="s">
        <v>69</v>
      </c>
      <c r="D98" s="9"/>
      <c r="E98" s="9"/>
      <c r="F98" s="9"/>
      <c r="G98" s="9"/>
      <c r="H98" s="9"/>
      <c r="I98" s="9"/>
      <c r="K98" s="5"/>
      <c r="L98" s="9"/>
      <c r="M98" s="9"/>
      <c r="P98" s="9"/>
    </row>
    <row r="99" spans="1:16" ht="12">
      <c r="A99" s="5"/>
      <c r="B99" s="5"/>
      <c r="C99" s="5"/>
      <c r="D99" s="9"/>
      <c r="E99" s="9"/>
      <c r="F99" s="9"/>
      <c r="G99" s="9"/>
      <c r="H99" s="9"/>
      <c r="I99" s="9"/>
      <c r="K99" s="5"/>
      <c r="L99" s="9"/>
      <c r="M99" s="9"/>
      <c r="P99" s="9"/>
    </row>
    <row r="100" spans="1:16" ht="12">
      <c r="A100" s="5"/>
      <c r="B100" s="5"/>
      <c r="C100" s="5"/>
      <c r="D100" s="9"/>
      <c r="E100" s="9"/>
      <c r="F100" s="9"/>
      <c r="G100" s="9"/>
      <c r="H100" s="9"/>
      <c r="I100" s="9"/>
      <c r="K100" s="5"/>
      <c r="L100" s="9"/>
      <c r="M100" s="9"/>
      <c r="P100" s="9"/>
    </row>
    <row r="159" ht="12">
      <c r="C159" s="7"/>
    </row>
    <row r="160" ht="12">
      <c r="C160" s="7"/>
    </row>
    <row r="161" ht="12">
      <c r="C161" s="7"/>
    </row>
    <row r="162" ht="12">
      <c r="C162" s="7"/>
    </row>
    <row r="163" ht="12">
      <c r="C163" s="7"/>
    </row>
    <row r="164" ht="12">
      <c r="C164" s="7"/>
    </row>
    <row r="165" ht="12">
      <c r="C165" s="7"/>
    </row>
    <row r="166" ht="12">
      <c r="C166" s="7"/>
    </row>
    <row r="167" ht="12">
      <c r="C167" s="7"/>
    </row>
    <row r="168" ht="12">
      <c r="C168" s="7"/>
    </row>
    <row r="169" ht="12">
      <c r="C169" s="7"/>
    </row>
    <row r="170" ht="12">
      <c r="C170" s="7"/>
    </row>
    <row r="171" ht="12">
      <c r="C171" s="7"/>
    </row>
    <row r="172" ht="12">
      <c r="C172" s="7"/>
    </row>
    <row r="173" ht="12">
      <c r="C173" s="7"/>
    </row>
    <row r="174" ht="12">
      <c r="C174" s="7"/>
    </row>
    <row r="175" ht="12">
      <c r="C175" s="7"/>
    </row>
    <row r="176" ht="12">
      <c r="C176" s="7"/>
    </row>
    <row r="177" ht="12">
      <c r="C177" s="7"/>
    </row>
    <row r="178" ht="12">
      <c r="C178" s="7"/>
    </row>
    <row r="179" ht="12">
      <c r="C179" s="7"/>
    </row>
    <row r="180" ht="12">
      <c r="C180" s="7"/>
    </row>
  </sheetData>
  <mergeCells count="3">
    <mergeCell ref="D8:F8"/>
    <mergeCell ref="H8:J8"/>
    <mergeCell ref="A2:J2"/>
  </mergeCells>
  <printOptions/>
  <pageMargins left="0.3937007874015748" right="0.1968503937007874" top="0.5905511811023623" bottom="0.5905511811023623" header="0.3937007874015748" footer="0.3937007874015748"/>
  <pageSetup horizontalDpi="180" verticalDpi="180" orientation="portrait" paperSize="9" r:id="rId1"/>
  <rowBreaks count="2" manualBreakCount="2">
    <brk id="51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G75"/>
  <sheetViews>
    <sheetView tabSelected="1" workbookViewId="0" topLeftCell="A41">
      <selection activeCell="C53" sqref="C53"/>
    </sheetView>
  </sheetViews>
  <sheetFormatPr defaultColWidth="9.140625" defaultRowHeight="12.75"/>
  <cols>
    <col min="1" max="1" width="0.9921875" style="0" customWidth="1"/>
    <col min="2" max="2" width="2.8515625" style="0" customWidth="1"/>
    <col min="3" max="3" width="62.00390625" style="0" customWidth="1"/>
    <col min="4" max="4" width="7.421875" style="0" customWidth="1"/>
    <col min="5" max="6" width="7.421875" style="0" bestFit="1" customWidth="1"/>
  </cols>
  <sheetData>
    <row r="2" spans="1:7" s="6" customFormat="1" ht="12">
      <c r="A2" s="5"/>
      <c r="B2" s="5"/>
      <c r="C2" s="3"/>
      <c r="D2" s="9"/>
      <c r="E2" s="9"/>
      <c r="F2" s="9"/>
      <c r="G2" s="5"/>
    </row>
    <row r="3" spans="2:7" s="6" customFormat="1" ht="12.75">
      <c r="B3" s="20" t="s">
        <v>70</v>
      </c>
      <c r="C3" s="5"/>
      <c r="D3" s="9"/>
      <c r="E3" s="9"/>
      <c r="F3" s="9"/>
      <c r="G3" s="5"/>
    </row>
    <row r="4" spans="1:7" s="6" customFormat="1" ht="12">
      <c r="A4" s="5"/>
      <c r="B4" s="5"/>
      <c r="C4" s="3"/>
      <c r="D4" s="9"/>
      <c r="E4" s="9"/>
      <c r="F4" s="9"/>
      <c r="G4" s="5"/>
    </row>
    <row r="5" spans="1:7" s="6" customFormat="1" ht="12">
      <c r="A5" s="5"/>
      <c r="B5" s="21">
        <v>1</v>
      </c>
      <c r="C5" s="3" t="s">
        <v>92</v>
      </c>
      <c r="D5" s="9"/>
      <c r="E5" s="9"/>
      <c r="F5" s="9"/>
      <c r="G5" s="5"/>
    </row>
    <row r="6" spans="1:7" s="6" customFormat="1" ht="12">
      <c r="A6" s="5"/>
      <c r="B6" s="5"/>
      <c r="C6" s="3" t="s">
        <v>99</v>
      </c>
      <c r="D6" s="9"/>
      <c r="E6" s="9"/>
      <c r="F6" s="9"/>
      <c r="G6" s="5"/>
    </row>
    <row r="7" spans="1:7" s="6" customFormat="1" ht="12">
      <c r="A7" s="5"/>
      <c r="B7" s="5"/>
      <c r="C7" s="3" t="s">
        <v>110</v>
      </c>
      <c r="D7" s="9"/>
      <c r="E7" s="9"/>
      <c r="F7" s="9"/>
      <c r="G7" s="5"/>
    </row>
    <row r="8" spans="1:7" s="6" customFormat="1" ht="12">
      <c r="A8" s="5"/>
      <c r="B8" s="5"/>
      <c r="C8" s="3" t="s">
        <v>111</v>
      </c>
      <c r="D8" s="9"/>
      <c r="E8" s="9"/>
      <c r="F8" s="9"/>
      <c r="G8" s="5"/>
    </row>
    <row r="9" spans="1:7" s="6" customFormat="1" ht="12">
      <c r="A9" s="5"/>
      <c r="B9" s="5"/>
      <c r="C9" s="3" t="s">
        <v>109</v>
      </c>
      <c r="D9" s="9"/>
      <c r="E9" s="9"/>
      <c r="F9" s="9"/>
      <c r="G9" s="5"/>
    </row>
    <row r="10" spans="1:7" s="6" customFormat="1" ht="12">
      <c r="A10" s="5"/>
      <c r="B10" s="5"/>
      <c r="C10" s="3"/>
      <c r="D10" s="9"/>
      <c r="E10" s="9"/>
      <c r="F10" s="9"/>
      <c r="G10" s="5"/>
    </row>
    <row r="11" spans="1:7" s="6" customFormat="1" ht="12">
      <c r="A11" s="5"/>
      <c r="B11" s="21">
        <f>B5+1</f>
        <v>2</v>
      </c>
      <c r="C11" s="3" t="s">
        <v>113</v>
      </c>
      <c r="D11" s="9"/>
      <c r="E11" s="9"/>
      <c r="F11" s="9"/>
      <c r="G11" s="5"/>
    </row>
    <row r="12" spans="1:7" s="6" customFormat="1" ht="12">
      <c r="A12" s="5"/>
      <c r="B12" s="21"/>
      <c r="C12" s="3" t="s">
        <v>114</v>
      </c>
      <c r="D12" s="9"/>
      <c r="E12" s="9"/>
      <c r="F12" s="9"/>
      <c r="G12" s="5"/>
    </row>
    <row r="13" spans="1:7" s="6" customFormat="1" ht="12">
      <c r="A13" s="5"/>
      <c r="B13" s="21"/>
      <c r="C13" s="3" t="s">
        <v>115</v>
      </c>
      <c r="D13" s="9"/>
      <c r="E13" s="9"/>
      <c r="F13" s="9"/>
      <c r="G13" s="5"/>
    </row>
    <row r="14" spans="1:7" s="6" customFormat="1" ht="12">
      <c r="A14" s="5"/>
      <c r="B14" s="5"/>
      <c r="C14" s="3"/>
      <c r="D14" s="9"/>
      <c r="E14" s="9"/>
      <c r="F14" s="9"/>
      <c r="G14" s="5"/>
    </row>
    <row r="15" spans="1:7" s="6" customFormat="1" ht="12">
      <c r="A15" s="5"/>
      <c r="B15" s="21">
        <f>B11+1</f>
        <v>3</v>
      </c>
      <c r="C15" s="3" t="s">
        <v>76</v>
      </c>
      <c r="D15" s="9"/>
      <c r="E15" s="9"/>
      <c r="F15" s="9"/>
      <c r="G15" s="5"/>
    </row>
    <row r="16" spans="1:7" s="6" customFormat="1" ht="12">
      <c r="A16" s="5"/>
      <c r="B16" s="5"/>
      <c r="C16" s="3"/>
      <c r="D16" s="9"/>
      <c r="E16" s="9"/>
      <c r="F16" s="9"/>
      <c r="G16" s="5"/>
    </row>
    <row r="17" spans="1:7" s="6" customFormat="1" ht="12">
      <c r="A17" s="5"/>
      <c r="B17" s="21">
        <f>B15+1</f>
        <v>4</v>
      </c>
      <c r="C17" s="3" t="s">
        <v>102</v>
      </c>
      <c r="D17" s="9"/>
      <c r="E17" s="9"/>
      <c r="F17" s="9"/>
      <c r="G17" s="5"/>
    </row>
    <row r="18" spans="1:7" s="6" customFormat="1" ht="12">
      <c r="A18" s="5"/>
      <c r="B18" s="5"/>
      <c r="C18" s="3"/>
      <c r="D18" s="9"/>
      <c r="E18" s="9"/>
      <c r="F18" s="9"/>
      <c r="G18" s="5"/>
    </row>
    <row r="19" spans="1:7" s="6" customFormat="1" ht="12">
      <c r="A19" s="5"/>
      <c r="B19" s="21">
        <f>B17+1</f>
        <v>5</v>
      </c>
      <c r="C19" s="3" t="s">
        <v>101</v>
      </c>
      <c r="D19" s="9"/>
      <c r="E19" s="9"/>
      <c r="F19" s="9"/>
      <c r="G19" s="5"/>
    </row>
    <row r="20" spans="1:7" s="6" customFormat="1" ht="12">
      <c r="A20" s="5"/>
      <c r="B20" s="5"/>
      <c r="C20" s="3"/>
      <c r="D20" s="9"/>
      <c r="E20" s="9"/>
      <c r="F20" s="9"/>
      <c r="G20" s="5"/>
    </row>
    <row r="21" spans="1:7" s="6" customFormat="1" ht="12">
      <c r="A21" s="5"/>
      <c r="B21" s="21">
        <f>B19+1</f>
        <v>6</v>
      </c>
      <c r="C21" s="3" t="s">
        <v>100</v>
      </c>
      <c r="D21" s="9"/>
      <c r="E21" s="9"/>
      <c r="F21" s="9"/>
      <c r="G21" s="5"/>
    </row>
    <row r="22" spans="1:7" s="6" customFormat="1" ht="12">
      <c r="A22" s="5"/>
      <c r="B22" s="5"/>
      <c r="C22" s="3"/>
      <c r="D22" s="9"/>
      <c r="E22" s="9"/>
      <c r="F22" s="9"/>
      <c r="G22" s="5"/>
    </row>
    <row r="23" spans="1:7" s="6" customFormat="1" ht="12">
      <c r="A23" s="5"/>
      <c r="B23" s="21">
        <f>B21+1</f>
        <v>7</v>
      </c>
      <c r="C23" s="3" t="s">
        <v>78</v>
      </c>
      <c r="D23" s="9"/>
      <c r="E23" s="9"/>
      <c r="F23" s="9"/>
      <c r="G23" s="5"/>
    </row>
    <row r="24" spans="1:7" s="6" customFormat="1" ht="12">
      <c r="A24" s="5"/>
      <c r="B24" s="5"/>
      <c r="C24" s="3"/>
      <c r="D24" s="9"/>
      <c r="E24" s="9"/>
      <c r="F24" s="9"/>
      <c r="G24" s="5"/>
    </row>
    <row r="25" spans="1:7" s="6" customFormat="1" ht="12">
      <c r="A25" s="5"/>
      <c r="B25" s="21">
        <f>B23+1</f>
        <v>8</v>
      </c>
      <c r="C25" s="3" t="s">
        <v>82</v>
      </c>
      <c r="D25" s="9"/>
      <c r="E25" s="9"/>
      <c r="F25" s="9"/>
      <c r="G25" s="5"/>
    </row>
    <row r="26" spans="1:7" s="6" customFormat="1" ht="12">
      <c r="A26" s="5"/>
      <c r="B26" s="21"/>
      <c r="C26" s="3" t="s">
        <v>83</v>
      </c>
      <c r="D26" s="9"/>
      <c r="E26" s="9"/>
      <c r="F26" s="9"/>
      <c r="G26" s="5"/>
    </row>
    <row r="27" spans="1:7" s="6" customFormat="1" ht="12">
      <c r="A27" s="5"/>
      <c r="B27" s="21"/>
      <c r="C27" s="3" t="s">
        <v>112</v>
      </c>
      <c r="D27" s="9"/>
      <c r="E27" s="9"/>
      <c r="F27" s="9"/>
      <c r="G27" s="5"/>
    </row>
    <row r="28" spans="1:7" s="6" customFormat="1" ht="12">
      <c r="A28" s="5"/>
      <c r="B28" s="5"/>
      <c r="C28" s="3"/>
      <c r="D28" s="9"/>
      <c r="E28" s="9"/>
      <c r="F28" s="9"/>
      <c r="G28" s="5"/>
    </row>
    <row r="29" spans="1:7" s="6" customFormat="1" ht="12">
      <c r="A29" s="5"/>
      <c r="B29" s="21">
        <f>B25+1</f>
        <v>9</v>
      </c>
      <c r="C29" s="3" t="s">
        <v>95</v>
      </c>
      <c r="D29" s="9"/>
      <c r="E29" s="9"/>
      <c r="F29" s="9"/>
      <c r="G29" s="5"/>
    </row>
    <row r="30" spans="1:7" s="6" customFormat="1" ht="12">
      <c r="A30" s="5"/>
      <c r="B30" s="21"/>
      <c r="C30" s="3" t="s">
        <v>116</v>
      </c>
      <c r="D30" s="9"/>
      <c r="E30" s="9"/>
      <c r="F30" s="9"/>
      <c r="G30" s="5"/>
    </row>
    <row r="31" spans="1:7" s="6" customFormat="1" ht="12">
      <c r="A31" s="5"/>
      <c r="B31" s="5"/>
      <c r="C31" s="3"/>
      <c r="D31" s="9"/>
      <c r="E31" s="9"/>
      <c r="F31" s="9"/>
      <c r="G31" s="5"/>
    </row>
    <row r="32" spans="1:7" s="6" customFormat="1" ht="12">
      <c r="A32" s="5"/>
      <c r="B32" s="21">
        <f>B29+1</f>
        <v>10</v>
      </c>
      <c r="C32" s="3" t="s">
        <v>77</v>
      </c>
      <c r="D32" s="9"/>
      <c r="E32" s="9"/>
      <c r="F32" s="9"/>
      <c r="G32" s="5"/>
    </row>
    <row r="33" spans="1:7" s="6" customFormat="1" ht="12">
      <c r="A33" s="5"/>
      <c r="B33" s="21"/>
      <c r="C33" s="3" t="s">
        <v>96</v>
      </c>
      <c r="D33" s="9"/>
      <c r="E33" s="9"/>
      <c r="F33" s="9"/>
      <c r="G33" s="5"/>
    </row>
    <row r="34" spans="1:7" s="6" customFormat="1" ht="12">
      <c r="A34" s="5"/>
      <c r="B34" s="5"/>
      <c r="C34" s="3"/>
      <c r="D34" s="9"/>
      <c r="E34" s="9"/>
      <c r="F34" s="9"/>
      <c r="G34" s="5"/>
    </row>
    <row r="35" spans="1:7" s="6" customFormat="1" ht="12">
      <c r="A35" s="5"/>
      <c r="B35" s="21">
        <f>B32+1</f>
        <v>11</v>
      </c>
      <c r="C35" s="3" t="s">
        <v>89</v>
      </c>
      <c r="D35" s="9"/>
      <c r="E35" s="9"/>
      <c r="F35" s="9"/>
      <c r="G35" s="5"/>
    </row>
    <row r="36" spans="1:7" s="6" customFormat="1" ht="12">
      <c r="A36" s="5"/>
      <c r="B36" s="5"/>
      <c r="C36" s="3"/>
      <c r="D36" s="9"/>
      <c r="E36" s="9"/>
      <c r="F36" s="9"/>
      <c r="G36" s="5"/>
    </row>
    <row r="37" spans="1:7" s="6" customFormat="1" ht="12">
      <c r="A37" s="5"/>
      <c r="B37" s="21">
        <f>B35+1</f>
        <v>12</v>
      </c>
      <c r="C37" s="3" t="s">
        <v>107</v>
      </c>
      <c r="D37" s="9"/>
      <c r="E37" s="9"/>
      <c r="F37" s="9"/>
      <c r="G37" s="5"/>
    </row>
    <row r="38" spans="1:7" s="6" customFormat="1" ht="12">
      <c r="A38" s="5"/>
      <c r="B38" s="28"/>
      <c r="C38" s="3" t="s">
        <v>106</v>
      </c>
      <c r="D38" s="9"/>
      <c r="E38" s="9"/>
      <c r="F38" s="9"/>
      <c r="G38" s="5"/>
    </row>
    <row r="39" spans="1:7" s="6" customFormat="1" ht="12">
      <c r="A39" s="5"/>
      <c r="B39" s="21"/>
      <c r="C39" s="3" t="s">
        <v>97</v>
      </c>
      <c r="D39" s="9"/>
      <c r="E39" s="9">
        <v>10726</v>
      </c>
      <c r="F39" s="9"/>
      <c r="G39" s="5"/>
    </row>
    <row r="40" spans="1:7" s="6" customFormat="1" ht="12">
      <c r="A40" s="5"/>
      <c r="B40" s="21"/>
      <c r="C40" s="3" t="s">
        <v>84</v>
      </c>
      <c r="D40" s="9"/>
      <c r="E40" s="9">
        <v>50575</v>
      </c>
      <c r="F40" s="9"/>
      <c r="G40" s="5"/>
    </row>
    <row r="41" spans="1:7" s="6" customFormat="1" ht="12">
      <c r="A41" s="5"/>
      <c r="B41" s="21"/>
      <c r="C41" s="3" t="s">
        <v>105</v>
      </c>
      <c r="D41" s="9"/>
      <c r="E41" s="9">
        <f>69540+9322+1</f>
        <v>78863</v>
      </c>
      <c r="F41" s="9"/>
      <c r="G41" s="5"/>
    </row>
    <row r="42" spans="1:7" s="6" customFormat="1" ht="12.75" thickBot="1">
      <c r="A42" s="5"/>
      <c r="B42" s="21"/>
      <c r="C42" s="4" t="s">
        <v>74</v>
      </c>
      <c r="D42" s="9"/>
      <c r="E42" s="25">
        <f>SUM(E39:E41)</f>
        <v>140164</v>
      </c>
      <c r="F42" s="9"/>
      <c r="G42" s="5"/>
    </row>
    <row r="43" spans="1:7" s="6" customFormat="1" ht="12.75" thickTop="1">
      <c r="A43" s="5"/>
      <c r="B43" s="21"/>
      <c r="C43" s="3" t="s">
        <v>108</v>
      </c>
      <c r="D43" s="9"/>
      <c r="E43" s="9"/>
      <c r="F43" s="9"/>
      <c r="G43" s="5"/>
    </row>
    <row r="44" spans="3:6" s="6" customFormat="1" ht="12">
      <c r="C44" s="3"/>
      <c r="D44" s="12"/>
      <c r="E44" s="12"/>
      <c r="F44" s="12"/>
    </row>
    <row r="45" spans="2:6" s="6" customFormat="1" ht="12">
      <c r="B45" s="21">
        <f>B37+1</f>
        <v>13</v>
      </c>
      <c r="C45" s="7" t="s">
        <v>125</v>
      </c>
      <c r="D45" s="12"/>
      <c r="E45" s="12"/>
      <c r="F45" s="12"/>
    </row>
    <row r="46" spans="2:6" s="6" customFormat="1" ht="12">
      <c r="B46" s="21"/>
      <c r="C46" s="7" t="s">
        <v>119</v>
      </c>
      <c r="D46" s="12"/>
      <c r="E46" s="12"/>
      <c r="F46" s="12"/>
    </row>
    <row r="47" spans="2:6" s="6" customFormat="1" ht="12">
      <c r="B47" s="21"/>
      <c r="C47" s="7" t="s">
        <v>122</v>
      </c>
      <c r="D47" s="12"/>
      <c r="E47" s="12"/>
      <c r="F47" s="12"/>
    </row>
    <row r="48" spans="2:6" s="6" customFormat="1" ht="12">
      <c r="B48" s="21"/>
      <c r="C48" s="7" t="s">
        <v>121</v>
      </c>
      <c r="D48" s="12"/>
      <c r="E48" s="12"/>
      <c r="F48" s="12"/>
    </row>
    <row r="49" spans="2:6" s="6" customFormat="1" ht="12">
      <c r="B49" s="21"/>
      <c r="C49" s="7" t="s">
        <v>120</v>
      </c>
      <c r="D49" s="12"/>
      <c r="E49" s="12"/>
      <c r="F49" s="12"/>
    </row>
    <row r="50" spans="3:6" s="6" customFormat="1" ht="12">
      <c r="C50" s="7"/>
      <c r="D50" s="12"/>
      <c r="E50" s="12"/>
      <c r="F50" s="12"/>
    </row>
    <row r="51" spans="2:6" s="6" customFormat="1" ht="12">
      <c r="B51" s="21">
        <f>B45+1</f>
        <v>14</v>
      </c>
      <c r="C51" s="7" t="s">
        <v>124</v>
      </c>
      <c r="D51" s="12"/>
      <c r="E51" s="12"/>
      <c r="F51" s="12"/>
    </row>
    <row r="52" spans="3:6" s="6" customFormat="1" ht="12">
      <c r="C52" s="7"/>
      <c r="D52" s="12"/>
      <c r="E52" s="12"/>
      <c r="F52" s="12"/>
    </row>
    <row r="53" spans="2:6" s="6" customFormat="1" ht="12">
      <c r="B53" s="21">
        <f>B51+1</f>
        <v>15</v>
      </c>
      <c r="C53" s="7" t="s">
        <v>85</v>
      </c>
      <c r="D53" s="12"/>
      <c r="E53" s="12"/>
      <c r="F53" s="12"/>
    </row>
    <row r="54" spans="2:6" s="6" customFormat="1" ht="12">
      <c r="B54" s="21"/>
      <c r="C54" s="7" t="s">
        <v>86</v>
      </c>
      <c r="D54" s="12"/>
      <c r="E54" s="12"/>
      <c r="F54" s="12"/>
    </row>
    <row r="55" spans="2:6" s="6" customFormat="1" ht="12">
      <c r="B55" s="21"/>
      <c r="C55" s="7" t="s">
        <v>87</v>
      </c>
      <c r="D55" s="12"/>
      <c r="E55" s="12"/>
      <c r="F55" s="12"/>
    </row>
    <row r="56" spans="3:6" s="6" customFormat="1" ht="12">
      <c r="C56" s="7"/>
      <c r="D56" s="12"/>
      <c r="E56" s="12"/>
      <c r="F56" s="12"/>
    </row>
    <row r="57" spans="2:6" s="6" customFormat="1" ht="12">
      <c r="B57" s="21">
        <f>B53+1</f>
        <v>16</v>
      </c>
      <c r="C57" s="7" t="s">
        <v>79</v>
      </c>
      <c r="D57" s="12"/>
      <c r="E57" s="12"/>
      <c r="F57" s="12"/>
    </row>
    <row r="58" spans="3:6" s="6" customFormat="1" ht="12">
      <c r="C58" s="7"/>
      <c r="D58" s="12"/>
      <c r="E58" s="12"/>
      <c r="F58" s="12"/>
    </row>
    <row r="59" spans="2:6" s="6" customFormat="1" ht="12">
      <c r="B59" s="21">
        <f>B57+1</f>
        <v>17</v>
      </c>
      <c r="C59" s="7" t="s">
        <v>80</v>
      </c>
      <c r="D59" s="12"/>
      <c r="E59" s="12"/>
      <c r="F59" s="12"/>
    </row>
    <row r="60" spans="2:6" s="6" customFormat="1" ht="12">
      <c r="B60" s="21"/>
      <c r="C60" s="7"/>
      <c r="D60" s="12"/>
      <c r="E60" s="12"/>
      <c r="F60" s="12"/>
    </row>
    <row r="61" spans="2:6" s="6" customFormat="1" ht="12">
      <c r="B61" s="21">
        <f>B59+1</f>
        <v>18</v>
      </c>
      <c r="C61" s="7" t="s">
        <v>118</v>
      </c>
      <c r="D61" s="12"/>
      <c r="E61" s="12"/>
      <c r="F61" s="12"/>
    </row>
    <row r="62" spans="2:6" s="6" customFormat="1" ht="12">
      <c r="B62" s="21"/>
      <c r="C62" s="7" t="s">
        <v>117</v>
      </c>
      <c r="D62" s="12"/>
      <c r="E62" s="12"/>
      <c r="F62" s="12"/>
    </row>
    <row r="63" s="6" customFormat="1" ht="12">
      <c r="C63" s="7"/>
    </row>
    <row r="64" spans="2:3" s="6" customFormat="1" ht="12">
      <c r="B64" s="21">
        <f>B61+1</f>
        <v>19</v>
      </c>
      <c r="C64" s="7" t="s">
        <v>90</v>
      </c>
    </row>
    <row r="65" spans="2:3" s="6" customFormat="1" ht="12">
      <c r="B65" s="21"/>
      <c r="C65" s="7" t="s">
        <v>91</v>
      </c>
    </row>
    <row r="66" s="6" customFormat="1" ht="12">
      <c r="C66" s="7" t="s">
        <v>98</v>
      </c>
    </row>
    <row r="67" s="6" customFormat="1" ht="12">
      <c r="C67" s="7"/>
    </row>
    <row r="68" spans="2:3" s="6" customFormat="1" ht="12">
      <c r="B68" s="21">
        <f>B64+1</f>
        <v>20</v>
      </c>
      <c r="C68" s="7" t="s">
        <v>80</v>
      </c>
    </row>
    <row r="69" s="6" customFormat="1" ht="12">
      <c r="C69" s="7"/>
    </row>
    <row r="70" spans="2:3" s="6" customFormat="1" ht="12">
      <c r="B70" s="21">
        <f>B68+1</f>
        <v>21</v>
      </c>
      <c r="C70" s="7" t="s">
        <v>88</v>
      </c>
    </row>
    <row r="71" s="6" customFormat="1" ht="12">
      <c r="C71" s="7"/>
    </row>
    <row r="72" s="6" customFormat="1" ht="12">
      <c r="C72" s="7"/>
    </row>
    <row r="73" s="6" customFormat="1" ht="12">
      <c r="C73" s="7"/>
    </row>
    <row r="74" s="6" customFormat="1" ht="12">
      <c r="C74" s="7"/>
    </row>
    <row r="75" s="6" customFormat="1" ht="12">
      <c r="C75" s="7"/>
    </row>
  </sheetData>
  <printOptions horizontalCentered="1"/>
  <pageMargins left="0.393700787401575" right="0.393700787401575" top="0.393700787401575" bottom="0.393700787401575" header="0.393700787401575" footer="0.39370078740157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MCL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T. S. Lau</dc:creator>
  <cp:keywords/>
  <dc:description/>
  <cp:lastModifiedBy>User</cp:lastModifiedBy>
  <cp:lastPrinted>2000-02-29T00:12:32Z</cp:lastPrinted>
  <dcterms:created xsi:type="dcterms:W3CDTF">1999-11-24T15:32:49Z</dcterms:created>
  <dcterms:modified xsi:type="dcterms:W3CDTF">2000-02-28T08:05:12Z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