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activeTab="3"/>
  </bookViews>
  <sheets>
    <sheet name="csc" sheetId="1" r:id="rId1"/>
    <sheet name="bs" sheetId="2" r:id="rId2"/>
    <sheet name="pl" sheetId="3" r:id="rId3"/>
    <sheet name="cfs" sheetId="4" r:id="rId4"/>
  </sheets>
  <definedNames>
    <definedName name="_xlnm.Print_Area" localSheetId="1">'bs'!$A$1:$C$60</definedName>
    <definedName name="_xlnm.Print_Area" localSheetId="2">'pl'!$A$1:$E$38</definedName>
  </definedNames>
  <calcPr fullCalcOnLoad="1"/>
</workbook>
</file>

<file path=xl/sharedStrings.xml><?xml version="1.0" encoding="utf-8"?>
<sst xmlns="http://schemas.openxmlformats.org/spreadsheetml/2006/main" count="231" uniqueCount="172">
  <si>
    <t/>
  </si>
  <si>
    <t>(INCORPORATED IN MALAYSIA)</t>
  </si>
  <si>
    <t>Total</t>
  </si>
  <si>
    <t>Depreciation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</si>
  <si>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</si>
  <si>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</si>
  <si>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</si>
  <si>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</si>
  <si>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</si>
  <si>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</si>
  <si>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</si>
  <si>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</si>
  <si>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Retained</t>
  </si>
  <si>
    <t>capital</t>
  </si>
  <si>
    <t>profits</t>
  </si>
  <si>
    <t>Revenue</t>
  </si>
  <si>
    <t>Interest income</t>
  </si>
  <si>
    <t>Operating profit before working capital changes</t>
  </si>
  <si>
    <t>Cash generated from operations</t>
  </si>
  <si>
    <t>Net cash from operating activities</t>
  </si>
  <si>
    <t>Cash flows from/(used in) investing activities</t>
  </si>
  <si>
    <t>Interest received</t>
  </si>
  <si>
    <t>Purchase of property, plant and equipment</t>
  </si>
  <si>
    <t>Cash flows from/(used in) financing activities</t>
  </si>
  <si>
    <t>Fixed deposit with licensed banks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</si>
  <si>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</si>
  <si>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</si>
  <si>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</si>
  <si>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</si>
  <si>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</si>
  <si>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</si>
  <si>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</si>
  <si>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</si>
  <si>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</si>
  <si>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</si>
  <si>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</si>
  <si>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</si>
  <si>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</si>
  <si>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</si>
  <si>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</si>
  <si>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</si>
  <si>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</si>
  <si>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</si>
  <si>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</si>
  <si>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</si>
  <si>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</si>
  <si>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</si>
  <si>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</si>
  <si>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</si>
  <si>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</si>
  <si>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Increase/(Decrease) in trade and other payables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</si>
  <si>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</si>
  <si>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</si>
  <si>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</si>
  <si>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</si>
  <si>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</si>
  <si>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</si>
  <si>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 xml:space="preserve">  Borrowings</t>
  </si>
  <si>
    <t xml:space="preserve">  Retirement benefits</t>
  </si>
  <si>
    <t>Minority interests</t>
  </si>
  <si>
    <t>Balance as at 01.07.2002</t>
  </si>
  <si>
    <t>CONDENSED CONSOLIDATED INCOME STATEMENTS</t>
  </si>
  <si>
    <t>Operating profit</t>
  </si>
  <si>
    <t>Interest expense</t>
  </si>
  <si>
    <t>Tax expense</t>
  </si>
  <si>
    <t>Diluted earnings per ordinary share (sen)</t>
  </si>
  <si>
    <t>Basic earnings per ordinary share (sen)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</si>
  <si>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</si>
  <si>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</si>
  <si>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</si>
  <si>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>Net Current Assets / (Liabilities)</t>
  </si>
  <si>
    <t xml:space="preserve">(The Condensed Consolidated Statement Of Changes In Equity should be read in conjunction </t>
  </si>
  <si>
    <t>Exceptional item</t>
  </si>
  <si>
    <t xml:space="preserve">Profit before taxation and minority interest </t>
  </si>
  <si>
    <t xml:space="preserve">Profit after taxation before minority interest </t>
  </si>
  <si>
    <t>Net Profit for the period</t>
  </si>
  <si>
    <t>(The Condensed Consolidated Cash Flow Statement should be read in conjunction</t>
  </si>
  <si>
    <t>Profit/(loss) before tax</t>
  </si>
  <si>
    <t>Net increase/(decrease) in cash and cash equivalents</t>
  </si>
  <si>
    <t>Dividend income</t>
  </si>
  <si>
    <t>Property, plant and equipment written off</t>
  </si>
  <si>
    <t>Provision for retirement benefits</t>
  </si>
  <si>
    <t>Retirement benefits paid</t>
  </si>
  <si>
    <t>Dividend received</t>
  </si>
  <si>
    <t>Net drawdown of bankers' acceptance</t>
  </si>
  <si>
    <t>Repayment of term loan</t>
  </si>
  <si>
    <t>Depreciation &amp; amortisation</t>
  </si>
  <si>
    <t>Goodwill on consolidation</t>
  </si>
  <si>
    <t>Share premium</t>
  </si>
  <si>
    <t>Revenue reserves</t>
  </si>
  <si>
    <t>Net profit for the period</t>
  </si>
  <si>
    <t>premium</t>
  </si>
  <si>
    <t>Issue of shares</t>
  </si>
  <si>
    <t>Cash and cash equivalents comprise the following:</t>
  </si>
  <si>
    <t>Less : Fixed deposit pledged for bankers guarantee facilities</t>
  </si>
  <si>
    <t xml:space="preserve">  Financial Statements for the year ended 30.06.2003)</t>
  </si>
  <si>
    <t>30.06.2003</t>
  </si>
  <si>
    <t xml:space="preserve">  Deferred taxation</t>
  </si>
  <si>
    <t xml:space="preserve">  Audited Financial Statements for the year ended 30.06.2003)</t>
  </si>
  <si>
    <t>Balance as at 01.07.2003</t>
  </si>
  <si>
    <t>Net loss for the period</t>
  </si>
  <si>
    <t xml:space="preserve">  with the Audited Financial Statements for the year ended 30.06.2003)</t>
  </si>
  <si>
    <t xml:space="preserve"> EG INDUSTRIES BERHAD (222897-W)</t>
  </si>
  <si>
    <t>EG INDUSRIES BERHAD (222897-W)</t>
  </si>
  <si>
    <t>EG INDUSTRIES BERHAD (222897-W)</t>
  </si>
  <si>
    <t>(formerly known as EG.Com Berhad)</t>
  </si>
  <si>
    <t>30.06.2004</t>
  </si>
  <si>
    <t>AS AT 30.06.2004</t>
  </si>
  <si>
    <t xml:space="preserve">  Taxation</t>
  </si>
  <si>
    <t>(12 MONTHS)</t>
  </si>
  <si>
    <t xml:space="preserve">FOR THE FORTH QUARTER ENDED 30.06.2004 </t>
  </si>
  <si>
    <t>Balance as at 30.06.2003</t>
  </si>
  <si>
    <t>Balance as at 30.06.2004</t>
  </si>
  <si>
    <t>Adjustments for :</t>
  </si>
  <si>
    <t>Amortisation of goodwill on consolidation</t>
  </si>
  <si>
    <t>Intangible assets amortised</t>
  </si>
  <si>
    <t>Gain on disposal of unit trust</t>
  </si>
  <si>
    <t>Goodwill on reserve on consolidation</t>
  </si>
  <si>
    <t>Allowance for inventories obsolescence</t>
  </si>
  <si>
    <t>Provision for doubtful debts</t>
  </si>
  <si>
    <t>Interest expenses</t>
  </si>
  <si>
    <t>Income taxes paid</t>
  </si>
  <si>
    <t>Proceeds from disposal of property, plant and equipment</t>
  </si>
  <si>
    <t>Acquisition of subsidiaries</t>
  </si>
  <si>
    <t>Additional of fixed assets pledged</t>
  </si>
  <si>
    <t>Repayment of bankers' acceptance</t>
  </si>
  <si>
    <t>Repayment of hire purchase creditors</t>
  </si>
  <si>
    <t>Net drawdown of bills payable</t>
  </si>
  <si>
    <t>Net cash from/(used in) financing activities</t>
  </si>
  <si>
    <t>Provision for impairment loss in value of investments written back</t>
  </si>
  <si>
    <t xml:space="preserve">Provision for impairment loss in value of other investments </t>
  </si>
  <si>
    <t>Gain on disposal of subsidiaries</t>
  </si>
  <si>
    <t>Gain on disposal of quoted investments</t>
  </si>
  <si>
    <t>Proceeds from disposal of investment in subsidiaries</t>
  </si>
  <si>
    <t>Proceeds from disposal of quoted investments</t>
  </si>
  <si>
    <t>Proceeds from issuance of shares</t>
  </si>
  <si>
    <t>Drawdown of loan</t>
  </si>
  <si>
    <t xml:space="preserve"> </t>
  </si>
  <si>
    <t>2004</t>
  </si>
  <si>
    <t>RM</t>
  </si>
  <si>
    <t>Inventories</t>
  </si>
  <si>
    <t>Trade and other receivables</t>
  </si>
  <si>
    <t>Tax recoverable</t>
  </si>
  <si>
    <t>Fixed deposits with a licensed bank</t>
  </si>
  <si>
    <t>Trade and other payables</t>
  </si>
  <si>
    <t>Tax payable</t>
  </si>
  <si>
    <t>Short term borrowings</t>
  </si>
  <si>
    <t>Long term liabilities</t>
  </si>
  <si>
    <t>Amount due by holding company</t>
  </si>
  <si>
    <t>-</t>
  </si>
  <si>
    <t>Group's share of net assets</t>
  </si>
  <si>
    <t>Gain on disposal to the Group</t>
  </si>
  <si>
    <t>Total consideration</t>
  </si>
  <si>
    <t>Disposal proceeds settled by:</t>
  </si>
  <si>
    <t>Cash</t>
  </si>
  <si>
    <t>The disposal of subsidiaries had the following effects on the financial results of the Company:</t>
  </si>
  <si>
    <t>Cash consideration</t>
  </si>
  <si>
    <t>Cash and cash equivalents disposed</t>
  </si>
  <si>
    <t>NB1:</t>
  </si>
  <si>
    <t>Cash and cash equivalents at 01 July 2003</t>
  </si>
  <si>
    <t>Cash and cash equivalents at 30 June 2004</t>
  </si>
  <si>
    <t>Proceeds from disposal of  unit trusts</t>
  </si>
  <si>
    <t>Gain on disposal of property, plant and equipment</t>
  </si>
  <si>
    <t>Increase in trade and other receivables</t>
  </si>
  <si>
    <t>Net cash from/(used in) investing activities</t>
  </si>
  <si>
    <t>These figures have not been audited</t>
  </si>
  <si>
    <t>Net drawdown of revolving credits</t>
  </si>
  <si>
    <t xml:space="preserve"> with the Audited Financial Statements for the year ended 30.06.2003)</t>
  </si>
  <si>
    <t xml:space="preserve">Property, plant and equipment </t>
  </si>
  <si>
    <t xml:space="preserve">Deferred taxation </t>
  </si>
  <si>
    <t xml:space="preserve">Reserve on acquisition </t>
  </si>
  <si>
    <t>Drawdown of hire purchase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</si>
</sst>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dd\-mmm\-yy_)"/>
    <numFmt numFmtId="174" formatCode="#,##0.0000_);\(#,##0.0000\)"/>
    <numFmt numFmtId="175" formatCode="_(* #,##0.00_);_(* \(#,##0.00\);_(* &quot;-&quot;_);_(@_)"/>
    <numFmt numFmtId="176" formatCode="_(* #,##0.0000_);_(* \(#,##0.0000\);_(* &quot;-&quot;_);_(@_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_(* #,##0.0_);_(* \(#,##0.0\);_(* &quot;-&quot;_);_(@_)"/>
    <numFmt numFmtId="181" formatCode="_(* #,##0.0_);_(* \(#,##0.0\);_(* &quot;-&quot;?_);_(@_)"/>
  </numFmts>
  <fonts count="10">
    <font>
      <sz val="10"/>
      <name val="Arial"/>
      <family val="0"/>
    </font>
    <font>
      <sz val="12"/>
      <name val="Helv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9" fontId="2" fillId="0" borderId="0" xfId="21" applyNumberFormat="1" applyFont="1" applyBorder="1">
      <alignment/>
      <protection/>
    </xf>
    <xf numFmtId="169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20" applyFont="1">
      <alignment/>
      <protection/>
    </xf>
    <xf numFmtId="37" fontId="3" fillId="0" borderId="0" xfId="19" applyFont="1" applyAlignment="1" applyProtection="1">
      <alignment horizontal="left"/>
      <protection locked="0"/>
    </xf>
    <xf numFmtId="169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37" fontId="1" fillId="0" borderId="0" xfId="20" applyFont="1">
      <alignment/>
      <protection/>
    </xf>
    <xf numFmtId="37" fontId="3" fillId="0" borderId="0" xfId="20" applyFont="1" applyAlignment="1" applyProtection="1">
      <alignment horizontal="left"/>
      <protection locked="0"/>
    </xf>
    <xf numFmtId="37" fontId="3" fillId="0" borderId="0" xfId="20" applyFont="1">
      <alignment/>
      <protection/>
    </xf>
    <xf numFmtId="169" fontId="3" fillId="0" borderId="0" xfId="21" applyNumberFormat="1" applyFont="1">
      <alignment/>
      <protection/>
    </xf>
    <xf numFmtId="169" fontId="3" fillId="0" borderId="0" xfId="20" applyNumberFormat="1" applyFont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69" fontId="0" fillId="0" borderId="1" xfId="20" applyNumberFormat="1" applyFont="1" applyBorder="1" applyAlignment="1">
      <alignment horizontal="center"/>
      <protection/>
    </xf>
    <xf numFmtId="169" fontId="0" fillId="0" borderId="1" xfId="20" applyNumberFormat="1" applyFont="1" applyBorder="1">
      <alignment/>
      <protection/>
    </xf>
    <xf numFmtId="169" fontId="0" fillId="0" borderId="2" xfId="20" applyNumberFormat="1" applyFont="1" applyBorder="1">
      <alignment/>
      <protection/>
    </xf>
    <xf numFmtId="0" fontId="0" fillId="0" borderId="0" xfId="0" applyFont="1" applyAlignment="1">
      <alignment/>
    </xf>
    <xf numFmtId="37" fontId="0" fillId="0" borderId="0" xfId="19" applyFont="1">
      <alignment/>
      <protection/>
    </xf>
    <xf numFmtId="172" fontId="0" fillId="0" borderId="0" xfId="19" applyNumberFormat="1" applyFont="1" applyBorder="1">
      <alignment/>
      <protection/>
    </xf>
    <xf numFmtId="37" fontId="0" fillId="0" borderId="0" xfId="19" applyFont="1" applyBorder="1">
      <alignment/>
      <protection/>
    </xf>
    <xf numFmtId="37" fontId="3" fillId="0" borderId="0" xfId="19" applyNumberFormat="1" applyFont="1" applyBorder="1" applyAlignment="1" applyProtection="1">
      <alignment horizontal="center"/>
      <protection locked="0"/>
    </xf>
    <xf numFmtId="37" fontId="3" fillId="0" borderId="0" xfId="19" applyFont="1" applyBorder="1" applyAlignment="1" applyProtection="1">
      <alignment horizontal="center"/>
      <protection locked="0"/>
    </xf>
    <xf numFmtId="37" fontId="3" fillId="0" borderId="0" xfId="19" applyNumberFormat="1" applyFont="1" applyAlignment="1" applyProtection="1">
      <alignment horizontal="center"/>
      <protection locked="0"/>
    </xf>
    <xf numFmtId="37" fontId="4" fillId="0" borderId="0" xfId="19" applyFont="1" applyAlignment="1" applyProtection="1">
      <alignment horizontal="left"/>
      <protection locked="0"/>
    </xf>
    <xf numFmtId="37" fontId="3" fillId="0" borderId="0" xfId="19" applyFont="1" applyAlignment="1">
      <alignment horizontal="center"/>
      <protection/>
    </xf>
    <xf numFmtId="37" fontId="0" fillId="0" borderId="0" xfId="19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37" fontId="3" fillId="0" borderId="0" xfId="19" applyFont="1">
      <alignment/>
      <protection/>
    </xf>
    <xf numFmtId="37" fontId="5" fillId="0" borderId="0" xfId="19" applyFont="1" applyBorder="1">
      <alignment/>
      <protection/>
    </xf>
    <xf numFmtId="169" fontId="0" fillId="0" borderId="0" xfId="22" applyNumberFormat="1" applyFont="1">
      <alignment/>
      <protection/>
    </xf>
    <xf numFmtId="37" fontId="3" fillId="0" borderId="0" xfId="22" applyFont="1" applyAlignment="1" applyProtection="1">
      <alignment horizontal="left"/>
      <protection locked="0"/>
    </xf>
    <xf numFmtId="169" fontId="3" fillId="0" borderId="0" xfId="22" applyNumberFormat="1" applyFont="1">
      <alignment/>
      <protection/>
    </xf>
    <xf numFmtId="37" fontId="6" fillId="0" borderId="0" xfId="22" applyNumberFormat="1" applyFont="1" applyAlignment="1" applyProtection="1">
      <alignment horizontal="center"/>
      <protection locked="0"/>
    </xf>
    <xf numFmtId="37" fontId="3" fillId="0" borderId="0" xfId="22" applyFont="1" applyBorder="1" applyAlignment="1" applyProtection="1">
      <alignment horizontal="center"/>
      <protection locked="0"/>
    </xf>
    <xf numFmtId="37" fontId="3" fillId="0" borderId="1" xfId="22" applyFont="1" applyBorder="1" applyAlignment="1" applyProtection="1">
      <alignment horizontal="center"/>
      <protection locked="0"/>
    </xf>
    <xf numFmtId="37" fontId="6" fillId="0" borderId="0" xfId="22" applyFont="1" applyAlignment="1" applyProtection="1">
      <alignment horizontal="center"/>
      <protection locked="0"/>
    </xf>
    <xf numFmtId="169" fontId="0" fillId="0" borderId="3" xfId="22" applyNumberFormat="1" applyFont="1" applyBorder="1">
      <alignment/>
      <protection/>
    </xf>
    <xf numFmtId="169" fontId="0" fillId="0" borderId="0" xfId="22" applyNumberFormat="1" applyFont="1" applyAlignment="1">
      <alignment/>
      <protection/>
    </xf>
    <xf numFmtId="169" fontId="0" fillId="0" borderId="0" xfId="22" applyNumberFormat="1" applyFont="1" applyBorder="1">
      <alignment/>
      <protection/>
    </xf>
    <xf numFmtId="169" fontId="0" fillId="0" borderId="1" xfId="22" applyNumberFormat="1" applyFont="1" applyBorder="1">
      <alignment/>
      <protection/>
    </xf>
    <xf numFmtId="169" fontId="3" fillId="0" borderId="0" xfId="22" applyNumberFormat="1" applyFont="1" applyAlignment="1">
      <alignment horizontal="left" wrapText="1"/>
      <protection/>
    </xf>
    <xf numFmtId="169" fontId="3" fillId="0" borderId="0" xfId="22" applyNumberFormat="1" applyFont="1" applyAlignment="1">
      <alignment wrapText="1"/>
      <protection/>
    </xf>
    <xf numFmtId="169" fontId="0" fillId="0" borderId="2" xfId="22" applyNumberFormat="1" applyFont="1" applyBorder="1">
      <alignment/>
      <protection/>
    </xf>
    <xf numFmtId="175" fontId="0" fillId="0" borderId="0" xfId="22" applyNumberFormat="1" applyFont="1" applyBorder="1">
      <alignment/>
      <protection/>
    </xf>
    <xf numFmtId="176" fontId="0" fillId="0" borderId="0" xfId="22" applyNumberFormat="1" applyFont="1" applyBorder="1">
      <alignment/>
      <protection/>
    </xf>
    <xf numFmtId="37" fontId="3" fillId="0" borderId="0" xfId="22" applyFont="1">
      <alignment/>
      <protection/>
    </xf>
    <xf numFmtId="169" fontId="0" fillId="0" borderId="0" xfId="21" applyNumberFormat="1" applyFont="1">
      <alignment/>
      <protection/>
    </xf>
    <xf numFmtId="37" fontId="1" fillId="0" borderId="0" xfId="21" applyFont="1">
      <alignment/>
      <protection/>
    </xf>
    <xf numFmtId="37" fontId="3" fillId="0" borderId="0" xfId="21" applyFont="1" applyAlignment="1" applyProtection="1">
      <alignment horizontal="left"/>
      <protection locked="0"/>
    </xf>
    <xf numFmtId="37" fontId="3" fillId="0" borderId="0" xfId="21" applyNumberFormat="1" applyFont="1" applyBorder="1" applyAlignment="1" applyProtection="1">
      <alignment horizontal="center"/>
      <protection locked="0"/>
    </xf>
    <xf numFmtId="169" fontId="3" fillId="0" borderId="0" xfId="21" applyNumberFormat="1" applyFont="1" applyAlignment="1">
      <alignment horizontal="center"/>
      <protection/>
    </xf>
    <xf numFmtId="169" fontId="0" fillId="0" borderId="0" xfId="21" applyNumberFormat="1" applyFont="1" applyBorder="1">
      <alignment/>
      <protection/>
    </xf>
    <xf numFmtId="37" fontId="3" fillId="0" borderId="0" xfId="21" applyFont="1">
      <alignment/>
      <protection/>
    </xf>
    <xf numFmtId="169" fontId="2" fillId="0" borderId="0" xfId="21" applyNumberFormat="1" applyFo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right"/>
    </xf>
    <xf numFmtId="178" fontId="0" fillId="0" borderId="0" xfId="15" applyNumberFormat="1" applyFont="1" applyFill="1" applyBorder="1" applyAlignment="1">
      <alignment/>
    </xf>
    <xf numFmtId="178" fontId="0" fillId="0" borderId="0" xfId="15" applyNumberFormat="1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horizontal="right"/>
    </xf>
    <xf numFmtId="178" fontId="0" fillId="0" borderId="0" xfId="15" applyNumberFormat="1" applyFont="1" applyFill="1" applyAlignment="1">
      <alignment horizontal="right"/>
    </xf>
    <xf numFmtId="169" fontId="0" fillId="0" borderId="0" xfId="15" applyNumberFormat="1" applyFont="1" applyFill="1" applyBorder="1" applyAlignment="1" quotePrefix="1">
      <alignment horizontal="right"/>
    </xf>
    <xf numFmtId="178" fontId="0" fillId="0" borderId="0" xfId="15" applyNumberFormat="1" applyFont="1" applyFill="1" applyAlignment="1" quotePrefix="1">
      <alignment horizontal="right"/>
    </xf>
    <xf numFmtId="169" fontId="0" fillId="0" borderId="0" xfId="0" applyNumberFormat="1" applyFont="1" applyFill="1" applyAlignment="1">
      <alignment horizontal="right"/>
    </xf>
    <xf numFmtId="178" fontId="0" fillId="0" borderId="0" xfId="15" applyNumberFormat="1" applyFont="1" applyFill="1" applyBorder="1" applyAlignment="1">
      <alignment horizontal="right"/>
    </xf>
    <xf numFmtId="169" fontId="0" fillId="0" borderId="1" xfId="15" applyNumberFormat="1" applyFont="1" applyFill="1" applyBorder="1" applyAlignment="1" quotePrefix="1">
      <alignment horizontal="right"/>
    </xf>
    <xf numFmtId="169" fontId="0" fillId="0" borderId="1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/>
    </xf>
    <xf numFmtId="178" fontId="0" fillId="0" borderId="5" xfId="15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6" xfId="15" applyNumberFormat="1" applyFont="1" applyBorder="1" applyAlignment="1" applyProtection="1">
      <alignment horizontal="right"/>
      <protection locked="0"/>
    </xf>
    <xf numFmtId="178" fontId="0" fillId="0" borderId="7" xfId="15" applyNumberFormat="1" applyFont="1" applyBorder="1" applyAlignment="1" applyProtection="1">
      <alignment horizontal="right"/>
      <protection locked="0"/>
    </xf>
    <xf numFmtId="178" fontId="0" fillId="0" borderId="8" xfId="15" applyNumberFormat="1" applyFont="1" applyBorder="1" applyAlignment="1" applyProtection="1">
      <alignment horizontal="right"/>
      <protection locked="0"/>
    </xf>
    <xf numFmtId="178" fontId="0" fillId="0" borderId="9" xfId="15" applyNumberFormat="1" applyFont="1" applyBorder="1" applyAlignment="1" applyProtection="1">
      <alignment horizontal="right"/>
      <protection locked="0"/>
    </xf>
    <xf numFmtId="178" fontId="0" fillId="0" borderId="0" xfId="15" applyNumberFormat="1" applyFont="1" applyAlignment="1" applyProtection="1">
      <alignment horizontal="right"/>
      <protection locked="0"/>
    </xf>
    <xf numFmtId="178" fontId="0" fillId="0" borderId="0" xfId="15" applyNumberFormat="1" applyFont="1" applyBorder="1" applyAlignment="1" applyProtection="1">
      <alignment horizontal="right"/>
      <protection locked="0"/>
    </xf>
    <xf numFmtId="178" fontId="0" fillId="0" borderId="0" xfId="15" applyNumberFormat="1" applyFont="1" applyBorder="1" applyAlignment="1" applyProtection="1">
      <alignment horizontal="left"/>
      <protection locked="0"/>
    </xf>
    <xf numFmtId="178" fontId="0" fillId="0" borderId="6" xfId="15" applyNumberFormat="1" applyFont="1" applyBorder="1" applyAlignment="1" applyProtection="1">
      <alignment/>
      <protection locked="0"/>
    </xf>
    <xf numFmtId="178" fontId="0" fillId="0" borderId="7" xfId="15" applyNumberFormat="1" applyFont="1" applyBorder="1" applyAlignment="1" applyProtection="1">
      <alignment/>
      <protection locked="0"/>
    </xf>
    <xf numFmtId="178" fontId="0" fillId="0" borderId="8" xfId="15" applyNumberFormat="1" applyFont="1" applyBorder="1" applyAlignment="1" applyProtection="1">
      <alignment/>
      <protection locked="0"/>
    </xf>
    <xf numFmtId="178" fontId="0" fillId="0" borderId="9" xfId="15" applyNumberFormat="1" applyFont="1" applyBorder="1" applyAlignment="1" applyProtection="1">
      <alignment/>
      <protection locked="0"/>
    </xf>
    <xf numFmtId="178" fontId="0" fillId="0" borderId="8" xfId="15" applyNumberFormat="1" applyFont="1" applyFill="1" applyBorder="1" applyAlignment="1" applyProtection="1">
      <alignment horizontal="right"/>
      <protection locked="0"/>
    </xf>
    <xf numFmtId="178" fontId="0" fillId="0" borderId="0" xfId="15" applyNumberFormat="1" applyFont="1" applyBorder="1" applyAlignment="1" applyProtection="1">
      <alignment/>
      <protection locked="0"/>
    </xf>
    <xf numFmtId="178" fontId="0" fillId="0" borderId="2" xfId="15" applyNumberFormat="1" applyFont="1" applyBorder="1" applyAlignment="1" applyProtection="1">
      <alignment/>
      <protection locked="0"/>
    </xf>
    <xf numFmtId="178" fontId="0" fillId="0" borderId="0" xfId="15" applyNumberFormat="1" applyFont="1" applyAlignment="1" applyProtection="1">
      <alignment/>
      <protection locked="0"/>
    </xf>
    <xf numFmtId="178" fontId="0" fillId="0" borderId="0" xfId="15" applyNumberFormat="1" applyFont="1" applyAlignment="1" applyProtection="1">
      <alignment horizontal="left"/>
      <protection locked="0"/>
    </xf>
    <xf numFmtId="178" fontId="0" fillId="0" borderId="0" xfId="15" applyNumberFormat="1" applyFont="1" applyAlignment="1">
      <alignment/>
    </xf>
    <xf numFmtId="178" fontId="5" fillId="0" borderId="0" xfId="15" applyNumberFormat="1" applyFont="1" applyBorder="1" applyAlignment="1">
      <alignment horizontal="center"/>
    </xf>
    <xf numFmtId="178" fontId="0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37" fontId="4" fillId="0" borderId="0" xfId="22" applyNumberFormat="1" applyFont="1" applyAlignment="1" applyProtection="1">
      <alignment horizontal="center"/>
      <protection locked="0"/>
    </xf>
    <xf numFmtId="37" fontId="4" fillId="0" borderId="0" xfId="22" applyFont="1" applyAlignment="1" applyProtection="1">
      <alignment horizontal="center"/>
      <protection locked="0"/>
    </xf>
    <xf numFmtId="169" fontId="0" fillId="0" borderId="6" xfId="21" applyNumberFormat="1" applyFont="1" applyBorder="1" applyAlignment="1">
      <alignment horizontal="right"/>
      <protection/>
    </xf>
    <xf numFmtId="169" fontId="0" fillId="0" borderId="7" xfId="21" applyNumberFormat="1" applyFont="1" applyBorder="1" applyAlignment="1">
      <alignment horizontal="right"/>
      <protection/>
    </xf>
    <xf numFmtId="169" fontId="0" fillId="0" borderId="8" xfId="21" applyNumberFormat="1" applyFont="1" applyBorder="1" applyAlignment="1">
      <alignment horizontal="right"/>
      <protection/>
    </xf>
    <xf numFmtId="169" fontId="0" fillId="0" borderId="0" xfId="21" applyNumberFormat="1" applyFont="1" applyBorder="1" applyAlignment="1">
      <alignment horizontal="right"/>
      <protection/>
    </xf>
    <xf numFmtId="169" fontId="0" fillId="0" borderId="1" xfId="21" applyNumberFormat="1" applyFont="1" applyBorder="1" applyAlignment="1">
      <alignment horizontal="right"/>
      <protection/>
    </xf>
    <xf numFmtId="169" fontId="0" fillId="0" borderId="9" xfId="21" applyNumberFormat="1" applyFont="1" applyBorder="1" applyAlignment="1">
      <alignment horizontal="right"/>
      <protection/>
    </xf>
    <xf numFmtId="37" fontId="1" fillId="0" borderId="0" xfId="21" applyFont="1" applyAlignment="1">
      <alignment horizontal="righ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2" xfId="21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</xdr:rowOff>
    </xdr:from>
    <xdr:to>
      <xdr:col>2</xdr:col>
      <xdr:colOff>885825</xdr:colOff>
      <xdr:row>86</xdr:row>
      <xdr:rowOff>104775</xdr:rowOff>
    </xdr:to>
    <xdr:sp>
      <xdr:nvSpPr>
        <xdr:cNvPr id="1" name="Text 193"/>
        <xdr:cNvSpPr txBox="1">
          <a:spLocks noChangeArrowheads="1"/>
        </xdr:cNvSpPr>
      </xdr:nvSpPr>
      <xdr:spPr>
        <a:xfrm>
          <a:off x="0" y="14249400"/>
          <a:ext cx="56102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29 June 2004, the Group disposed of its entire equity interests in Dai-Ichi Electronic (M) Sdn. Bhd. and Dynamic Electronic (M) Sdn. Bhd. for a total consideration of RM998,995.00
, and on 14 June 2004, the Group disposed of its entire equity interests in Mastimber Door &amp; Furniture Industries Sdn. Bhd. for a total consideration of RM1.00 
</a:t>
          </a:r>
        </a:p>
      </xdr:txBody>
    </xdr:sp>
    <xdr:clientData/>
  </xdr:twoCellAnchor>
  <xdr:twoCellAnchor>
    <xdr:from>
      <xdr:col>0</xdr:col>
      <xdr:colOff>19050</xdr:colOff>
      <xdr:row>87</xdr:row>
      <xdr:rowOff>57150</xdr:rowOff>
    </xdr:from>
    <xdr:to>
      <xdr:col>2</xdr:col>
      <xdr:colOff>895350</xdr:colOff>
      <xdr:row>89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5097125"/>
          <a:ext cx="56007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disposals had the following effects on the financial position of the Group as at the end of the year:</a:t>
          </a:r>
        </a:p>
      </xdr:txBody>
    </xdr:sp>
    <xdr:clientData/>
  </xdr:twoCellAnchor>
  <xdr:twoCellAnchor>
    <xdr:from>
      <xdr:col>0</xdr:col>
      <xdr:colOff>3200400</xdr:colOff>
      <xdr:row>46</xdr:row>
      <xdr:rowOff>19050</xdr:rowOff>
    </xdr:from>
    <xdr:to>
      <xdr:col>0</xdr:col>
      <xdr:colOff>3524250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0400" y="79057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6" sqref="A6"/>
    </sheetView>
  </sheetViews>
  <sheetFormatPr defaultColWidth="9.140625" defaultRowHeight="12.75"/>
  <cols>
    <col min="1" max="1" width="47.140625" style="0" customWidth="1"/>
    <col min="2" max="4" width="12.28125" style="0" customWidth="1"/>
    <col min="5" max="5" width="13.140625" style="0" customWidth="1"/>
  </cols>
  <sheetData>
    <row r="1" spans="1:7" ht="15.75">
      <c r="A1" s="5" t="s">
        <v>104</v>
      </c>
      <c r="B1" s="6"/>
      <c r="C1" s="6"/>
      <c r="D1" s="6"/>
      <c r="E1" s="7"/>
      <c r="F1" s="8"/>
      <c r="G1" s="8"/>
    </row>
    <row r="2" spans="1:7" ht="15.75">
      <c r="A2" s="5" t="s">
        <v>105</v>
      </c>
      <c r="B2" s="6"/>
      <c r="C2" s="6"/>
      <c r="D2" s="6"/>
      <c r="E2" s="7"/>
      <c r="F2" s="8"/>
      <c r="G2" s="8"/>
    </row>
    <row r="3" spans="1:7" ht="15.75">
      <c r="A3" s="9" t="s">
        <v>1</v>
      </c>
      <c r="B3" s="6"/>
      <c r="C3" s="6"/>
      <c r="D3" s="6"/>
      <c r="E3" s="6"/>
      <c r="F3" s="8"/>
      <c r="G3" s="8"/>
    </row>
    <row r="4" spans="1:7" ht="15.75">
      <c r="A4" s="10" t="s">
        <v>39</v>
      </c>
      <c r="B4" s="6"/>
      <c r="C4" s="6"/>
      <c r="D4" s="6"/>
      <c r="E4" s="6"/>
      <c r="F4" s="8"/>
      <c r="G4" s="8"/>
    </row>
    <row r="5" spans="1:7" ht="15.75">
      <c r="A5" s="11" t="s">
        <v>110</v>
      </c>
      <c r="B5" s="6"/>
      <c r="C5" s="6"/>
      <c r="D5" s="6"/>
      <c r="E5" s="6"/>
      <c r="F5" s="8"/>
      <c r="G5" s="8"/>
    </row>
    <row r="6" spans="1:7" ht="15.75">
      <c r="A6" s="10" t="s">
        <v>165</v>
      </c>
      <c r="B6" s="6"/>
      <c r="C6" s="6"/>
      <c r="D6" s="6"/>
      <c r="E6" s="6"/>
      <c r="F6" s="8"/>
      <c r="G6" s="8"/>
    </row>
    <row r="7" spans="1:7" ht="15.75">
      <c r="A7" s="10"/>
      <c r="B7" s="6"/>
      <c r="C7" s="6"/>
      <c r="D7" s="6"/>
      <c r="E7" s="6"/>
      <c r="F7" s="8"/>
      <c r="G7" s="8"/>
    </row>
    <row r="8" spans="1:7" ht="15.75">
      <c r="A8" s="4"/>
      <c r="B8" s="12" t="s">
        <v>11</v>
      </c>
      <c r="C8" s="12" t="s">
        <v>11</v>
      </c>
      <c r="D8" s="12" t="s">
        <v>12</v>
      </c>
      <c r="E8" s="13"/>
      <c r="F8" s="8"/>
      <c r="G8" s="8"/>
    </row>
    <row r="9" spans="1:7" ht="15.75">
      <c r="A9" s="4"/>
      <c r="B9" s="12" t="s">
        <v>13</v>
      </c>
      <c r="C9" s="12" t="s">
        <v>91</v>
      </c>
      <c r="D9" s="12" t="s">
        <v>14</v>
      </c>
      <c r="E9" s="12" t="s">
        <v>2</v>
      </c>
      <c r="F9" s="8"/>
      <c r="G9" s="8"/>
    </row>
    <row r="10" spans="1:7" ht="15.75">
      <c r="A10" s="4"/>
      <c r="B10" s="12" t="s">
        <v>52</v>
      </c>
      <c r="C10" s="12" t="s">
        <v>52</v>
      </c>
      <c r="D10" s="12" t="s">
        <v>52</v>
      </c>
      <c r="E10" s="12" t="s">
        <v>52</v>
      </c>
      <c r="F10" s="8"/>
      <c r="G10" s="8"/>
    </row>
    <row r="11" spans="1:7" ht="15.75">
      <c r="A11" s="8"/>
      <c r="B11" s="8"/>
      <c r="C11" s="8"/>
      <c r="D11" s="8"/>
      <c r="E11" s="8"/>
      <c r="F11" s="8"/>
      <c r="G11" s="8"/>
    </row>
    <row r="12" spans="1:7" ht="15.75">
      <c r="A12" s="4" t="s">
        <v>99</v>
      </c>
      <c r="B12" s="6">
        <v>47011</v>
      </c>
      <c r="C12" s="6">
        <v>16357</v>
      </c>
      <c r="D12" s="6">
        <v>-27503</v>
      </c>
      <c r="E12" s="6">
        <f>SUM(B12:D12)</f>
        <v>35865</v>
      </c>
      <c r="F12" s="8"/>
      <c r="G12" s="8"/>
    </row>
    <row r="13" spans="1:7" ht="15.75">
      <c r="A13" s="4" t="s">
        <v>92</v>
      </c>
      <c r="B13" s="6">
        <f>50011-47011</f>
        <v>3000</v>
      </c>
      <c r="C13" s="6"/>
      <c r="D13" s="6"/>
      <c r="E13" s="6">
        <f>SUM(B13:D13)</f>
        <v>3000</v>
      </c>
      <c r="F13" s="8"/>
      <c r="G13" s="8"/>
    </row>
    <row r="14" spans="1:7" ht="15.75">
      <c r="A14" s="4" t="s">
        <v>90</v>
      </c>
      <c r="B14" s="14"/>
      <c r="C14" s="14"/>
      <c r="D14" s="15">
        <v>13039</v>
      </c>
      <c r="E14" s="6">
        <f>SUM(B14:D14)</f>
        <v>13039</v>
      </c>
      <c r="F14" s="8"/>
      <c r="G14" s="8"/>
    </row>
    <row r="15" spans="1:14" ht="16.5" thickBot="1">
      <c r="A15" s="10" t="s">
        <v>112</v>
      </c>
      <c r="B15" s="16">
        <f>SUM(B12:B14)</f>
        <v>50011</v>
      </c>
      <c r="C15" s="16">
        <f>SUM(C12:C14)</f>
        <v>16357</v>
      </c>
      <c r="D15" s="16">
        <f>SUM(D12:D14)</f>
        <v>-14464</v>
      </c>
      <c r="E15" s="16">
        <f>SUM(E12:E14)</f>
        <v>51904</v>
      </c>
      <c r="F15" s="8"/>
      <c r="G15" s="8"/>
      <c r="N15" s="2"/>
    </row>
    <row r="16" spans="1:7" ht="16.5" thickTop="1">
      <c r="A16" s="4"/>
      <c r="B16" s="6"/>
      <c r="C16" s="6"/>
      <c r="D16" s="6"/>
      <c r="E16" s="6"/>
      <c r="F16" s="8"/>
      <c r="G16" s="8"/>
    </row>
    <row r="17" spans="1:7" ht="15.75">
      <c r="A17" s="8"/>
      <c r="B17" s="8"/>
      <c r="C17" s="8"/>
      <c r="D17" s="8"/>
      <c r="E17" s="8"/>
      <c r="F17" s="8"/>
      <c r="G17" s="8"/>
    </row>
    <row r="18" spans="1:7" ht="15.75">
      <c r="A18" s="8"/>
      <c r="B18" s="8"/>
      <c r="C18" s="8"/>
      <c r="D18" s="8"/>
      <c r="E18" s="8"/>
      <c r="F18" s="8"/>
      <c r="G18" s="8"/>
    </row>
    <row r="19" spans="1:7" ht="15.75">
      <c r="A19" s="4" t="s">
        <v>60</v>
      </c>
      <c r="B19" s="6">
        <v>19984</v>
      </c>
      <c r="C19" s="6">
        <v>3384</v>
      </c>
      <c r="D19" s="6">
        <v>-23500</v>
      </c>
      <c r="E19" s="6">
        <f>SUM(B19:D19)</f>
        <v>-132</v>
      </c>
      <c r="F19" s="8"/>
      <c r="G19" s="8"/>
    </row>
    <row r="20" spans="1:7" ht="15.75">
      <c r="A20" s="4" t="s">
        <v>92</v>
      </c>
      <c r="B20" s="6">
        <f>47011-19984</f>
        <v>27027</v>
      </c>
      <c r="C20" s="6">
        <f>15224-2251</f>
        <v>12973</v>
      </c>
      <c r="D20" s="6"/>
      <c r="E20" s="6">
        <f>SUM(B20:D20)</f>
        <v>40000</v>
      </c>
      <c r="F20" s="8"/>
      <c r="G20" s="8"/>
    </row>
    <row r="21" spans="1:7" ht="15.75">
      <c r="A21" s="4" t="s">
        <v>100</v>
      </c>
      <c r="B21" s="13">
        <v>0</v>
      </c>
      <c r="C21" s="13"/>
      <c r="D21" s="6">
        <v>-4003</v>
      </c>
      <c r="E21" s="6">
        <f>SUM(B21:D21)</f>
        <v>-4003</v>
      </c>
      <c r="F21" s="8"/>
      <c r="G21" s="8"/>
    </row>
    <row r="22" spans="1:7" ht="16.5" thickBot="1">
      <c r="A22" s="10" t="s">
        <v>111</v>
      </c>
      <c r="B22" s="16">
        <f>SUM(B19:B21)</f>
        <v>47011</v>
      </c>
      <c r="C22" s="16">
        <f>SUM(C19:C21)</f>
        <v>16357</v>
      </c>
      <c r="D22" s="16">
        <f>SUM(D19:D21)</f>
        <v>-27503</v>
      </c>
      <c r="E22" s="16">
        <f>SUM(E19:E21)</f>
        <v>35865</v>
      </c>
      <c r="F22" s="8"/>
      <c r="G22" s="8"/>
    </row>
    <row r="23" spans="1:7" ht="16.5" thickTop="1">
      <c r="A23" s="4"/>
      <c r="B23" s="6"/>
      <c r="C23" s="6"/>
      <c r="D23" s="6"/>
      <c r="E23" s="6"/>
      <c r="F23" s="8"/>
      <c r="G23" s="8"/>
    </row>
    <row r="24" spans="1:7" ht="15.75">
      <c r="A24" s="8"/>
      <c r="B24" s="8"/>
      <c r="C24" s="8"/>
      <c r="D24" s="8"/>
      <c r="E24" s="8"/>
      <c r="F24" s="8"/>
      <c r="G24" s="8"/>
    </row>
    <row r="25" spans="1:7" ht="15.75">
      <c r="A25" s="8"/>
      <c r="B25" s="8"/>
      <c r="C25" s="8"/>
      <c r="D25" s="8"/>
      <c r="E25" s="8"/>
      <c r="F25" s="8"/>
      <c r="G25" s="8"/>
    </row>
    <row r="26" spans="1:7" ht="15.75">
      <c r="A26" s="8"/>
      <c r="B26" s="8"/>
      <c r="C26" s="8"/>
      <c r="D26" s="8"/>
      <c r="E26" s="8"/>
      <c r="F26" s="8"/>
      <c r="G26" s="8"/>
    </row>
    <row r="27" spans="1:7" ht="15.75">
      <c r="A27" s="10" t="s">
        <v>71</v>
      </c>
      <c r="B27" s="8"/>
      <c r="C27" s="8"/>
      <c r="D27" s="8"/>
      <c r="E27" s="8"/>
      <c r="F27" s="8"/>
      <c r="G27" s="8"/>
    </row>
    <row r="28" spans="1:7" ht="15.75">
      <c r="A28" s="10" t="s">
        <v>101</v>
      </c>
      <c r="B28" s="8"/>
      <c r="C28" s="8"/>
      <c r="D28" s="8"/>
      <c r="E28" s="8"/>
      <c r="F28" s="8"/>
      <c r="G28" s="8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2.75">
      <c r="A31" s="17"/>
      <c r="B31" s="17"/>
      <c r="C31" s="17"/>
      <c r="D31" s="17"/>
      <c r="E31" s="17"/>
      <c r="F31" s="17"/>
      <c r="G31" s="17"/>
    </row>
    <row r="32" spans="1:7" ht="12.75">
      <c r="A32" s="17"/>
      <c r="B32" s="17"/>
      <c r="C32" s="17"/>
      <c r="D32" s="17"/>
      <c r="E32" s="17"/>
      <c r="F32" s="17"/>
      <c r="G32" s="17"/>
    </row>
    <row r="33" spans="1:7" ht="12.75">
      <c r="A33" s="17"/>
      <c r="B33" s="17"/>
      <c r="C33" s="17"/>
      <c r="D33" s="17"/>
      <c r="E33" s="17"/>
      <c r="F33" s="17"/>
      <c r="G33" s="17"/>
    </row>
    <row r="34" spans="1:7" ht="12.75">
      <c r="A34" s="17"/>
      <c r="B34" s="17"/>
      <c r="C34" s="17"/>
      <c r="D34" s="17"/>
      <c r="E34" s="17"/>
      <c r="F34" s="17"/>
      <c r="G34" s="17"/>
    </row>
    <row r="35" spans="1:7" ht="12.75">
      <c r="A35" s="17"/>
      <c r="B35" s="17"/>
      <c r="C35" s="17"/>
      <c r="D35" s="17"/>
      <c r="E35" s="17"/>
      <c r="F35" s="17"/>
      <c r="G35" s="17"/>
    </row>
    <row r="36" spans="1:7" ht="12.75">
      <c r="A36" s="17"/>
      <c r="B36" s="17"/>
      <c r="C36" s="17"/>
      <c r="D36" s="17"/>
      <c r="E36" s="17"/>
      <c r="F36" s="17"/>
      <c r="G36" s="17"/>
    </row>
    <row r="37" spans="1:7" ht="12.75">
      <c r="A37" s="17"/>
      <c r="B37" s="17"/>
      <c r="C37" s="17"/>
      <c r="D37" s="17"/>
      <c r="E37" s="17"/>
      <c r="F37" s="17"/>
      <c r="G37" s="17"/>
    </row>
    <row r="38" spans="1:7" ht="12.75">
      <c r="A38" s="17"/>
      <c r="B38" s="17"/>
      <c r="C38" s="17"/>
      <c r="D38" s="17"/>
      <c r="E38" s="17"/>
      <c r="F38" s="17"/>
      <c r="G38" s="17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  <row r="41" spans="1:7" ht="12.75">
      <c r="A41" s="17"/>
      <c r="B41" s="17"/>
      <c r="C41" s="17"/>
      <c r="D41" s="17"/>
      <c r="E41" s="17"/>
      <c r="F41" s="17"/>
      <c r="G41" s="17"/>
    </row>
    <row r="42" spans="1:7" ht="12.75">
      <c r="A42" s="17"/>
      <c r="B42" s="17"/>
      <c r="C42" s="17"/>
      <c r="D42" s="17"/>
      <c r="E42" s="17"/>
      <c r="F42" s="17"/>
      <c r="G42" s="17"/>
    </row>
    <row r="43" spans="1:7" ht="12.75">
      <c r="A43" s="17"/>
      <c r="B43" s="17"/>
      <c r="C43" s="17"/>
      <c r="D43" s="17"/>
      <c r="E43" s="17"/>
      <c r="F43" s="17"/>
      <c r="G43" s="17"/>
    </row>
    <row r="44" spans="1:7" ht="12.75">
      <c r="A44" s="17"/>
      <c r="B44" s="17"/>
      <c r="C44" s="17"/>
      <c r="D44" s="17"/>
      <c r="E44" s="17"/>
      <c r="F44" s="17"/>
      <c r="G44" s="17"/>
    </row>
    <row r="45" spans="1:7" ht="12.75">
      <c r="A45" s="17"/>
      <c r="B45" s="17"/>
      <c r="C45" s="17"/>
      <c r="D45" s="17"/>
      <c r="E45" s="17"/>
      <c r="F45" s="17"/>
      <c r="G45" s="17"/>
    </row>
    <row r="46" spans="1:7" ht="12.75">
      <c r="A46" s="17"/>
      <c r="B46" s="17"/>
      <c r="C46" s="17"/>
      <c r="D46" s="17"/>
      <c r="E46" s="17"/>
      <c r="F46" s="17"/>
      <c r="G46" s="17"/>
    </row>
    <row r="47" spans="1:7" ht="12.75">
      <c r="A47" s="17"/>
      <c r="B47" s="17"/>
      <c r="C47" s="17"/>
      <c r="D47" s="17"/>
      <c r="E47" s="17"/>
      <c r="F47" s="17"/>
      <c r="G47" s="17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17"/>
      <c r="B50" s="17"/>
      <c r="C50" s="17"/>
      <c r="D50" s="17"/>
      <c r="E50" s="17"/>
      <c r="F50" s="17"/>
      <c r="G50" s="17"/>
    </row>
    <row r="51" spans="1:7" ht="12.75">
      <c r="A51" s="17"/>
      <c r="B51" s="17"/>
      <c r="C51" s="17"/>
      <c r="D51" s="17"/>
      <c r="E51" s="17"/>
      <c r="F51" s="17"/>
      <c r="G51" s="17"/>
    </row>
    <row r="52" spans="1:7" ht="12.75">
      <c r="A52" s="17"/>
      <c r="B52" s="17"/>
      <c r="C52" s="17"/>
      <c r="D52" s="17"/>
      <c r="E52" s="17"/>
      <c r="F52" s="17"/>
      <c r="G52" s="17"/>
    </row>
  </sheetData>
  <printOptions/>
  <pageMargins left="0.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workbookViewId="0" topLeftCell="A1">
      <selection activeCell="A8" sqref="A8"/>
    </sheetView>
  </sheetViews>
  <sheetFormatPr defaultColWidth="9.140625" defaultRowHeight="12.75"/>
  <cols>
    <col min="1" max="1" width="53.00390625" style="0" customWidth="1"/>
    <col min="2" max="2" width="14.57421875" style="0" customWidth="1"/>
    <col min="3" max="3" width="14.421875" style="0" customWidth="1"/>
  </cols>
  <sheetData>
    <row r="1" spans="1:3" ht="12.75">
      <c r="A1" s="5" t="s">
        <v>103</v>
      </c>
      <c r="B1" s="18"/>
      <c r="C1" s="19"/>
    </row>
    <row r="2" spans="1:3" ht="12.75">
      <c r="A2" s="5" t="s">
        <v>105</v>
      </c>
      <c r="B2" s="18"/>
      <c r="C2" s="19"/>
    </row>
    <row r="3" spans="1:3" ht="12.75">
      <c r="A3" s="5" t="s">
        <v>1</v>
      </c>
      <c r="B3" s="18"/>
      <c r="C3" s="20"/>
    </row>
    <row r="4" spans="1:3" ht="12.75">
      <c r="A4" s="5" t="s">
        <v>25</v>
      </c>
      <c r="B4" s="18"/>
      <c r="C4" s="20"/>
    </row>
    <row r="5" spans="1:3" ht="12.75">
      <c r="A5" s="5" t="s">
        <v>107</v>
      </c>
      <c r="B5" s="18"/>
      <c r="C5" s="20"/>
    </row>
    <row r="6" spans="1:3" ht="12.75">
      <c r="A6" s="5"/>
      <c r="B6" s="21" t="s">
        <v>27</v>
      </c>
      <c r="C6" s="22" t="s">
        <v>29</v>
      </c>
    </row>
    <row r="7" spans="1:3" ht="12.75">
      <c r="A7" s="5"/>
      <c r="B7" s="23" t="s">
        <v>28</v>
      </c>
      <c r="C7" s="22" t="s">
        <v>28</v>
      </c>
    </row>
    <row r="8" spans="1:3" ht="12.75">
      <c r="A8" s="24"/>
      <c r="B8" s="21" t="s">
        <v>106</v>
      </c>
      <c r="C8" s="22" t="s">
        <v>96</v>
      </c>
    </row>
    <row r="9" spans="1:3" ht="12.75">
      <c r="A9" s="18"/>
      <c r="B9" s="25" t="s">
        <v>52</v>
      </c>
      <c r="C9" s="25" t="s">
        <v>52</v>
      </c>
    </row>
    <row r="10" spans="1:3" ht="12.75">
      <c r="A10" s="5"/>
      <c r="B10" s="20"/>
      <c r="C10" s="20"/>
    </row>
    <row r="11" spans="1:4" ht="12.75">
      <c r="A11" s="26" t="s">
        <v>6</v>
      </c>
      <c r="B11" s="80">
        <v>33636</v>
      </c>
      <c r="C11" s="80">
        <v>51219</v>
      </c>
      <c r="D11" s="3"/>
    </row>
    <row r="12" spans="1:4" ht="12.75">
      <c r="A12" s="26" t="s">
        <v>87</v>
      </c>
      <c r="B12" s="81">
        <v>11416</v>
      </c>
      <c r="C12" s="81">
        <v>10102</v>
      </c>
      <c r="D12" s="3"/>
    </row>
    <row r="13" spans="1:4" ht="12.75">
      <c r="A13" s="26" t="s">
        <v>51</v>
      </c>
      <c r="B13" s="82">
        <v>868</v>
      </c>
      <c r="C13" s="82">
        <v>935</v>
      </c>
      <c r="D13" s="3"/>
    </row>
    <row r="14" spans="1:4" ht="12.75">
      <c r="A14" s="26"/>
      <c r="B14" s="83">
        <f>SUM(B11:B13)</f>
        <v>45920</v>
      </c>
      <c r="C14" s="83">
        <f>SUM(C11:C13)</f>
        <v>62256</v>
      </c>
      <c r="D14" s="3"/>
    </row>
    <row r="15" spans="1:4" ht="12.75">
      <c r="A15" s="26"/>
      <c r="B15" s="84"/>
      <c r="C15" s="85"/>
      <c r="D15" s="3"/>
    </row>
    <row r="16" spans="1:4" ht="12.75">
      <c r="A16" s="5" t="s">
        <v>4</v>
      </c>
      <c r="B16" s="86"/>
      <c r="C16" s="86"/>
      <c r="D16" s="3"/>
    </row>
    <row r="17" spans="1:4" ht="12.75">
      <c r="A17" s="26" t="s">
        <v>30</v>
      </c>
      <c r="B17" s="80">
        <v>14910</v>
      </c>
      <c r="C17" s="87">
        <v>14411</v>
      </c>
      <c r="D17" s="3"/>
    </row>
    <row r="18" spans="1:4" ht="12.75">
      <c r="A18" s="26" t="s">
        <v>53</v>
      </c>
      <c r="B18" s="81">
        <f>13054+1915</f>
        <v>14969</v>
      </c>
      <c r="C18" s="88">
        <f>17108+912</f>
        <v>18020</v>
      </c>
      <c r="D18" s="3"/>
    </row>
    <row r="19" spans="1:4" ht="12.75">
      <c r="A19" s="26" t="s">
        <v>54</v>
      </c>
      <c r="B19" s="81">
        <v>94</v>
      </c>
      <c r="C19" s="88">
        <v>560</v>
      </c>
      <c r="D19" s="3"/>
    </row>
    <row r="20" spans="1:4" ht="12.75">
      <c r="A20" s="26" t="s">
        <v>31</v>
      </c>
      <c r="B20" s="81">
        <v>3410</v>
      </c>
      <c r="C20" s="88">
        <v>1272</v>
      </c>
      <c r="D20" s="3"/>
    </row>
    <row r="21" spans="1:4" ht="12.75">
      <c r="A21" s="26" t="s">
        <v>32</v>
      </c>
      <c r="B21" s="82">
        <v>2585</v>
      </c>
      <c r="C21" s="89">
        <v>5352</v>
      </c>
      <c r="D21" s="3"/>
    </row>
    <row r="22" spans="1:4" ht="12.75">
      <c r="A22" s="26"/>
      <c r="B22" s="90">
        <f>SUM(B17:B21)</f>
        <v>35968</v>
      </c>
      <c r="C22" s="90">
        <f>SUM(C17:C21)</f>
        <v>39615</v>
      </c>
      <c r="D22" s="3"/>
    </row>
    <row r="23" spans="1:4" ht="12.75">
      <c r="A23" s="18"/>
      <c r="B23" s="86"/>
      <c r="C23" s="86" t="s">
        <v>0</v>
      </c>
      <c r="D23" s="3"/>
    </row>
    <row r="24" spans="1:4" ht="12.75">
      <c r="A24" s="5" t="s">
        <v>5</v>
      </c>
      <c r="B24" s="86"/>
      <c r="C24" s="86" t="s">
        <v>0</v>
      </c>
      <c r="D24" s="3"/>
    </row>
    <row r="25" spans="1:4" ht="12.75">
      <c r="A25" s="26" t="s">
        <v>55</v>
      </c>
      <c r="B25" s="80">
        <f>1586+2369</f>
        <v>3955</v>
      </c>
      <c r="C25" s="87">
        <v>19729</v>
      </c>
      <c r="D25" s="3"/>
    </row>
    <row r="26" spans="1:4" ht="12.75">
      <c r="A26" s="26" t="s">
        <v>108</v>
      </c>
      <c r="B26" s="81">
        <v>371</v>
      </c>
      <c r="C26" s="88">
        <v>0</v>
      </c>
      <c r="D26" s="3"/>
    </row>
    <row r="27" spans="1:4" ht="12.75">
      <c r="A27" s="26" t="s">
        <v>33</v>
      </c>
      <c r="B27" s="81">
        <f>16889-15022</f>
        <v>1867</v>
      </c>
      <c r="C27" s="88">
        <f>38104-2709</f>
        <v>35395</v>
      </c>
      <c r="D27" s="3"/>
    </row>
    <row r="28" spans="1:4" ht="12.75">
      <c r="A28" s="26" t="s">
        <v>56</v>
      </c>
      <c r="B28" s="91">
        <v>15022</v>
      </c>
      <c r="C28" s="89">
        <v>2709</v>
      </c>
      <c r="D28" s="3"/>
    </row>
    <row r="29" spans="1:4" ht="12.75">
      <c r="A29" s="26"/>
      <c r="B29" s="90">
        <f>SUM(B25:B28)</f>
        <v>21215</v>
      </c>
      <c r="C29" s="90">
        <f>SUM(C25:C28)</f>
        <v>57833</v>
      </c>
      <c r="D29" s="3"/>
    </row>
    <row r="30" spans="1:4" ht="12.75">
      <c r="A30" s="26"/>
      <c r="B30" s="92"/>
      <c r="C30" s="92"/>
      <c r="D30" s="3"/>
    </row>
    <row r="31" spans="1:4" ht="12.75">
      <c r="A31" s="5" t="s">
        <v>70</v>
      </c>
      <c r="B31" s="92">
        <f>+B22-B29</f>
        <v>14753</v>
      </c>
      <c r="C31" s="92">
        <f>+C22-C29</f>
        <v>-18218</v>
      </c>
      <c r="D31" s="3"/>
    </row>
    <row r="32" spans="1:4" ht="12.75">
      <c r="A32" s="26"/>
      <c r="B32" s="92"/>
      <c r="C32" s="92"/>
      <c r="D32" s="3"/>
    </row>
    <row r="33" spans="1:4" ht="13.5" thickBot="1">
      <c r="A33" s="27"/>
      <c r="B33" s="93">
        <f>+B14+B31</f>
        <v>60673</v>
      </c>
      <c r="C33" s="93">
        <f>+C14+C31</f>
        <v>44038</v>
      </c>
      <c r="D33" s="3"/>
    </row>
    <row r="34" spans="1:4" ht="13.5" thickTop="1">
      <c r="A34" s="18"/>
      <c r="B34" s="92"/>
      <c r="C34" s="92"/>
      <c r="D34" s="3"/>
    </row>
    <row r="35" spans="1:4" ht="12.75">
      <c r="A35" s="18"/>
      <c r="B35" s="94"/>
      <c r="C35" s="92"/>
      <c r="D35" s="3"/>
    </row>
    <row r="36" spans="1:4" ht="12.75">
      <c r="A36" s="18"/>
      <c r="B36" s="94"/>
      <c r="C36" s="92"/>
      <c r="D36" s="3"/>
    </row>
    <row r="37" spans="1:4" ht="12.75">
      <c r="A37" s="5" t="s">
        <v>7</v>
      </c>
      <c r="B37" s="95" t="s">
        <v>0</v>
      </c>
      <c r="C37" s="95" t="s">
        <v>0</v>
      </c>
      <c r="D37" s="3"/>
    </row>
    <row r="38" spans="1:4" ht="12.75">
      <c r="A38" s="5"/>
      <c r="B38" s="95"/>
      <c r="C38" s="95"/>
      <c r="D38" s="3"/>
    </row>
    <row r="39" spans="1:4" ht="12.75">
      <c r="A39" s="26" t="s">
        <v>10</v>
      </c>
      <c r="B39" s="85">
        <f>50011</f>
        <v>50011</v>
      </c>
      <c r="C39" s="94">
        <v>47011</v>
      </c>
      <c r="D39" s="3"/>
    </row>
    <row r="40" spans="1:4" ht="12.75">
      <c r="A40" s="26" t="s">
        <v>88</v>
      </c>
      <c r="B40" s="85">
        <v>16357</v>
      </c>
      <c r="C40" s="94">
        <v>16357</v>
      </c>
      <c r="D40" s="3"/>
    </row>
    <row r="41" spans="1:4" ht="12.75">
      <c r="A41" s="26" t="s">
        <v>89</v>
      </c>
      <c r="B41" s="85">
        <f>-16357+1893</f>
        <v>-14464</v>
      </c>
      <c r="C41" s="94">
        <v>-27503</v>
      </c>
      <c r="D41" s="3"/>
    </row>
    <row r="42" spans="1:4" ht="12.75">
      <c r="A42" s="5" t="s">
        <v>9</v>
      </c>
      <c r="B42" s="92">
        <f>SUM(B39:B41)</f>
        <v>51904</v>
      </c>
      <c r="C42" s="92">
        <f>SUM(C39:C41)</f>
        <v>35865</v>
      </c>
      <c r="D42" s="3"/>
    </row>
    <row r="43" spans="1:4" ht="12.75">
      <c r="A43" s="18"/>
      <c r="B43" s="94"/>
      <c r="C43" s="94"/>
      <c r="D43" s="3"/>
    </row>
    <row r="44" spans="1:4" ht="12.75">
      <c r="A44" s="5" t="s">
        <v>59</v>
      </c>
      <c r="B44" s="94"/>
      <c r="C44" s="94"/>
      <c r="D44" s="3"/>
    </row>
    <row r="45" spans="1:4" ht="12.75">
      <c r="A45" s="18"/>
      <c r="B45" s="94"/>
      <c r="C45" s="94"/>
      <c r="D45" s="3"/>
    </row>
    <row r="46" spans="1:4" ht="12.75">
      <c r="A46" s="28" t="s">
        <v>8</v>
      </c>
      <c r="B46" s="92"/>
      <c r="C46" s="92"/>
      <c r="D46" s="3"/>
    </row>
    <row r="47" spans="1:4" ht="12.75">
      <c r="A47" s="27" t="s">
        <v>97</v>
      </c>
      <c r="B47" s="80">
        <v>0</v>
      </c>
      <c r="C47" s="87">
        <v>232</v>
      </c>
      <c r="D47" s="3"/>
    </row>
    <row r="48" spans="1:4" ht="12.75">
      <c r="A48" s="26" t="s">
        <v>57</v>
      </c>
      <c r="B48" s="81">
        <v>8769</v>
      </c>
      <c r="C48" s="88">
        <v>6746</v>
      </c>
      <c r="D48" s="3"/>
    </row>
    <row r="49" spans="1:4" ht="12.75">
      <c r="A49" s="26" t="s">
        <v>58</v>
      </c>
      <c r="B49" s="82">
        <v>0</v>
      </c>
      <c r="C49" s="89">
        <v>1195</v>
      </c>
      <c r="D49" s="3"/>
    </row>
    <row r="50" spans="1:4" ht="12.75">
      <c r="A50" s="26"/>
      <c r="B50" s="83">
        <f>SUM(B47:B49)</f>
        <v>8769</v>
      </c>
      <c r="C50" s="90">
        <f>SUM(C47:C49)</f>
        <v>8173</v>
      </c>
      <c r="D50" s="3"/>
    </row>
    <row r="51" spans="1:4" ht="12.75">
      <c r="A51" s="18"/>
      <c r="B51" s="92"/>
      <c r="C51" s="92"/>
      <c r="D51" s="3"/>
    </row>
    <row r="52" spans="1:4" ht="13.5" thickBot="1">
      <c r="A52" s="18"/>
      <c r="B52" s="93">
        <f>+B42+B44+B50</f>
        <v>60673</v>
      </c>
      <c r="C52" s="93">
        <f>+C42+C44+C50</f>
        <v>44038</v>
      </c>
      <c r="D52" s="3"/>
    </row>
    <row r="53" spans="1:3" ht="13.5" thickTop="1">
      <c r="A53" s="18"/>
      <c r="B53" s="94"/>
      <c r="C53" s="94"/>
    </row>
    <row r="54" spans="1:3" ht="12.75">
      <c r="A54" s="18"/>
      <c r="B54" s="94"/>
      <c r="C54" s="94"/>
    </row>
    <row r="55" spans="1:3" ht="12.75">
      <c r="A55" s="18" t="s">
        <v>34</v>
      </c>
      <c r="B55" s="100">
        <f>+(B42-B12)/B39</f>
        <v>0.8095818919837636</v>
      </c>
      <c r="C55" s="100">
        <f>+(C42-C12)/C39</f>
        <v>0.5480206760119972</v>
      </c>
    </row>
    <row r="56" spans="1:3" ht="12.75">
      <c r="A56" s="18"/>
      <c r="B56" s="96"/>
      <c r="C56" s="96"/>
    </row>
    <row r="57" spans="1:3" ht="12.75">
      <c r="A57" s="18"/>
      <c r="B57" s="96"/>
      <c r="C57" s="96"/>
    </row>
    <row r="58" spans="1:3" ht="12.75">
      <c r="A58" s="18"/>
      <c r="B58" s="96"/>
      <c r="C58" s="96"/>
    </row>
    <row r="59" spans="1:3" ht="12.75">
      <c r="A59" s="28" t="s">
        <v>67</v>
      </c>
      <c r="B59" s="96"/>
      <c r="C59" s="96"/>
    </row>
    <row r="60" spans="1:3" ht="12.75">
      <c r="A60" s="28" t="s">
        <v>98</v>
      </c>
      <c r="B60" s="96"/>
      <c r="C60" s="96"/>
    </row>
    <row r="61" spans="1:3" ht="12.75">
      <c r="A61" s="18"/>
      <c r="B61" s="96"/>
      <c r="C61" s="96"/>
    </row>
    <row r="62" spans="1:3" ht="12.75">
      <c r="A62" s="18"/>
      <c r="B62" s="96"/>
      <c r="C62" s="96"/>
    </row>
    <row r="63" spans="1:3" ht="12.75">
      <c r="A63" s="29"/>
      <c r="B63" s="97"/>
      <c r="C63" s="96"/>
    </row>
    <row r="64" spans="1:3" ht="12.75">
      <c r="A64" s="29"/>
      <c r="B64" s="98"/>
      <c r="C64" s="96"/>
    </row>
    <row r="65" spans="1:3" ht="12.75">
      <c r="A65" s="20"/>
      <c r="B65" s="98"/>
      <c r="C65" s="98"/>
    </row>
    <row r="66" spans="1:3" ht="12.75">
      <c r="A66" s="20"/>
      <c r="B66" s="98"/>
      <c r="C66" s="98"/>
    </row>
    <row r="67" spans="1:3" ht="12.75">
      <c r="A67" s="29"/>
      <c r="B67" s="98"/>
      <c r="C67" s="98"/>
    </row>
    <row r="68" spans="1:3" ht="12.75">
      <c r="A68" s="20"/>
      <c r="B68" s="98"/>
      <c r="C68" s="98"/>
    </row>
    <row r="69" spans="1:3" ht="12.75">
      <c r="A69" s="20"/>
      <c r="B69" s="98"/>
      <c r="C69" s="98"/>
    </row>
    <row r="70" spans="1:3" ht="12.75">
      <c r="A70" s="20"/>
      <c r="B70" s="98"/>
      <c r="C70" s="98"/>
    </row>
    <row r="71" spans="1:3" ht="12.75">
      <c r="A71" s="20"/>
      <c r="B71" s="98"/>
      <c r="C71" s="98"/>
    </row>
    <row r="72" spans="1:3" ht="12.75">
      <c r="A72" s="20"/>
      <c r="B72" s="98"/>
      <c r="C72" s="98"/>
    </row>
    <row r="73" spans="1:3" ht="12.75">
      <c r="A73" s="20"/>
      <c r="B73" s="98"/>
      <c r="C73" s="98"/>
    </row>
    <row r="74" spans="1:3" ht="12.75">
      <c r="A74" s="20"/>
      <c r="B74" s="98"/>
      <c r="C74" s="84"/>
    </row>
    <row r="75" spans="1:3" ht="12.75">
      <c r="A75" s="29"/>
      <c r="B75" s="98"/>
      <c r="C75" s="84"/>
    </row>
    <row r="76" spans="1:3" ht="12.75">
      <c r="A76" s="20"/>
      <c r="B76" s="98"/>
      <c r="C76" s="84"/>
    </row>
    <row r="77" spans="1:3" ht="12.75">
      <c r="A77" s="20"/>
      <c r="B77" s="98"/>
      <c r="C77" s="84"/>
    </row>
    <row r="78" spans="1:3" ht="12.75">
      <c r="A78" s="20"/>
      <c r="B78" s="98"/>
      <c r="C78" s="84"/>
    </row>
    <row r="79" spans="1:3" ht="12.75">
      <c r="A79" s="20"/>
      <c r="B79" s="98"/>
      <c r="C79" s="84"/>
    </row>
    <row r="80" spans="1:3" ht="12.75">
      <c r="A80" s="20"/>
      <c r="B80" s="98"/>
      <c r="C80" s="84"/>
    </row>
    <row r="81" spans="1:3" ht="12.75">
      <c r="A81" s="20"/>
      <c r="B81" s="98"/>
      <c r="C81" s="84"/>
    </row>
    <row r="82" spans="1:3" ht="12.75">
      <c r="A82" s="27"/>
      <c r="B82" s="96"/>
      <c r="C82" s="96"/>
    </row>
    <row r="83" spans="1:3" ht="12.75">
      <c r="A83" s="27"/>
      <c r="B83" s="96"/>
      <c r="C83" s="96"/>
    </row>
    <row r="84" spans="1:3" ht="12.75">
      <c r="A84" s="27"/>
      <c r="B84" s="96"/>
      <c r="C84" s="96"/>
    </row>
    <row r="85" spans="1:3" ht="12.75">
      <c r="A85" s="27"/>
      <c r="B85" s="96"/>
      <c r="C85" s="96"/>
    </row>
    <row r="86" spans="1:3" ht="12.75">
      <c r="A86" s="27"/>
      <c r="B86" s="96"/>
      <c r="C86" s="96"/>
    </row>
    <row r="87" spans="1:3" ht="12.75">
      <c r="A87" s="27"/>
      <c r="B87" s="96"/>
      <c r="C87" s="96"/>
    </row>
    <row r="88" spans="1:3" ht="12.75">
      <c r="A88" s="27"/>
      <c r="B88" s="96"/>
      <c r="C88" s="96"/>
    </row>
    <row r="89" spans="1:3" ht="12.75">
      <c r="A89" s="27"/>
      <c r="B89" s="96"/>
      <c r="C89" s="96"/>
    </row>
    <row r="90" spans="1:3" ht="12.75">
      <c r="A90" s="27"/>
      <c r="B90" s="96"/>
      <c r="C90" s="96"/>
    </row>
    <row r="91" spans="1:3" ht="12.75">
      <c r="A91" s="27"/>
      <c r="B91" s="96"/>
      <c r="C91" s="96"/>
    </row>
    <row r="92" spans="1:3" ht="12.75">
      <c r="A92" s="27"/>
      <c r="B92" s="96"/>
      <c r="C92" s="96"/>
    </row>
    <row r="93" spans="1:3" ht="12.75">
      <c r="A93" s="27"/>
      <c r="B93" s="96"/>
      <c r="C93" s="96"/>
    </row>
    <row r="94" spans="1:3" ht="12.75">
      <c r="A94" s="27"/>
      <c r="B94" s="96"/>
      <c r="C94" s="96"/>
    </row>
    <row r="95" spans="1:3" ht="12.75">
      <c r="A95" s="27"/>
      <c r="B95" s="96"/>
      <c r="C95" s="96"/>
    </row>
    <row r="96" spans="1:3" ht="12.75">
      <c r="A96" s="27"/>
      <c r="B96" s="96"/>
      <c r="C96" s="96"/>
    </row>
    <row r="97" spans="1:3" ht="12.75">
      <c r="A97" s="27"/>
      <c r="B97" s="96"/>
      <c r="C97" s="96"/>
    </row>
    <row r="98" spans="1:3" ht="12.75">
      <c r="A98" s="27"/>
      <c r="B98" s="96"/>
      <c r="C98" s="96"/>
    </row>
    <row r="99" spans="1:3" ht="12.75">
      <c r="A99" s="27"/>
      <c r="B99" s="96"/>
      <c r="C99" s="96"/>
    </row>
    <row r="100" spans="1:3" ht="12.75">
      <c r="A100" s="27"/>
      <c r="B100" s="96"/>
      <c r="C100" s="96"/>
    </row>
    <row r="101" spans="1:3" ht="12.75">
      <c r="A101" s="27"/>
      <c r="B101" s="96"/>
      <c r="C101" s="96"/>
    </row>
    <row r="102" spans="1:3" ht="12.75">
      <c r="A102" s="27"/>
      <c r="B102" s="96"/>
      <c r="C102" s="96"/>
    </row>
    <row r="103" spans="2:3" ht="12.75">
      <c r="B103" s="99"/>
      <c r="C103" s="99"/>
    </row>
    <row r="104" spans="2:3" ht="12.75">
      <c r="B104" s="99"/>
      <c r="C104" s="99"/>
    </row>
    <row r="105" spans="2:3" ht="12.75">
      <c r="B105" s="99"/>
      <c r="C105" s="99"/>
    </row>
    <row r="106" spans="2:3" ht="12.75">
      <c r="B106" s="99"/>
      <c r="C106" s="99"/>
    </row>
    <row r="107" spans="2:3" ht="12.75">
      <c r="B107" s="99"/>
      <c r="C107" s="99"/>
    </row>
    <row r="108" spans="2:3" ht="12.75">
      <c r="B108" s="99"/>
      <c r="C108" s="99"/>
    </row>
    <row r="109" spans="2:3" ht="12.75">
      <c r="B109" s="99"/>
      <c r="C109" s="99"/>
    </row>
    <row r="110" spans="2:3" ht="12.75">
      <c r="B110" s="99"/>
      <c r="C110" s="99"/>
    </row>
    <row r="111" spans="2:3" ht="12.75">
      <c r="B111" s="99"/>
      <c r="C111" s="99"/>
    </row>
    <row r="112" spans="2:3" ht="12.75">
      <c r="B112" s="99"/>
      <c r="C112" s="99"/>
    </row>
    <row r="113" spans="2:3" ht="12.75">
      <c r="B113" s="99"/>
      <c r="C113" s="99"/>
    </row>
    <row r="114" spans="2:3" ht="12.75">
      <c r="B114" s="99"/>
      <c r="C114" s="99"/>
    </row>
    <row r="115" spans="2:3" ht="12.75">
      <c r="B115" s="99"/>
      <c r="C115" s="99"/>
    </row>
    <row r="116" spans="2:3" ht="12.75">
      <c r="B116" s="99"/>
      <c r="C116" s="99"/>
    </row>
    <row r="117" spans="2:3" ht="12.75">
      <c r="B117" s="99"/>
      <c r="C117" s="99"/>
    </row>
    <row r="118" spans="2:3" ht="12.75">
      <c r="B118" s="99"/>
      <c r="C118" s="99"/>
    </row>
    <row r="119" spans="2:3" ht="12.75">
      <c r="B119" s="99"/>
      <c r="C119" s="99"/>
    </row>
    <row r="120" spans="2:3" ht="12.75">
      <c r="B120" s="99"/>
      <c r="C120" s="99"/>
    </row>
    <row r="121" spans="2:3" ht="12.75">
      <c r="B121" s="99"/>
      <c r="C121" s="99"/>
    </row>
    <row r="122" spans="2:3" ht="12.75">
      <c r="B122" s="99"/>
      <c r="C122" s="99"/>
    </row>
    <row r="123" spans="2:3" ht="12.75">
      <c r="B123" s="99"/>
      <c r="C123" s="99"/>
    </row>
    <row r="124" spans="2:3" ht="12.75">
      <c r="B124" s="99"/>
      <c r="C124" s="99"/>
    </row>
    <row r="125" spans="2:3" ht="12.75">
      <c r="B125" s="99"/>
      <c r="C125" s="99"/>
    </row>
    <row r="126" spans="2:3" ht="12.75">
      <c r="B126" s="99"/>
      <c r="C126" s="99"/>
    </row>
    <row r="127" spans="2:3" ht="12.75">
      <c r="B127" s="99"/>
      <c r="C127" s="99"/>
    </row>
    <row r="128" spans="2:3" ht="12.75">
      <c r="B128" s="99"/>
      <c r="C128" s="99"/>
    </row>
    <row r="129" spans="2:3" ht="12.75">
      <c r="B129" s="99"/>
      <c r="C129" s="99"/>
    </row>
    <row r="130" spans="2:3" ht="12.75">
      <c r="B130" s="99"/>
      <c r="C130" s="99"/>
    </row>
    <row r="131" spans="2:3" ht="12.75">
      <c r="B131" s="99"/>
      <c r="C131" s="99"/>
    </row>
    <row r="132" spans="2:3" ht="12.75">
      <c r="B132" s="99"/>
      <c r="C132" s="99"/>
    </row>
    <row r="133" spans="2:3" ht="12.75">
      <c r="B133" s="99"/>
      <c r="C133" s="99"/>
    </row>
    <row r="134" spans="2:3" ht="12.75">
      <c r="B134" s="99"/>
      <c r="C134" s="99"/>
    </row>
    <row r="135" spans="2:3" ht="12.75">
      <c r="B135" s="99"/>
      <c r="C135" s="99"/>
    </row>
    <row r="136" spans="2:3" ht="12.75">
      <c r="B136" s="99"/>
      <c r="C136" s="99"/>
    </row>
    <row r="137" spans="2:3" ht="12.75">
      <c r="B137" s="99"/>
      <c r="C137" s="99"/>
    </row>
    <row r="138" spans="2:3" ht="12.75">
      <c r="B138" s="99"/>
      <c r="C138" s="99"/>
    </row>
    <row r="139" spans="2:3" ht="12.75">
      <c r="B139" s="99"/>
      <c r="C139" s="99"/>
    </row>
    <row r="140" spans="2:3" ht="12.75">
      <c r="B140" s="99"/>
      <c r="C140" s="99"/>
    </row>
    <row r="141" spans="2:3" ht="12.75">
      <c r="B141" s="99"/>
      <c r="C141" s="99"/>
    </row>
    <row r="142" spans="2:3" ht="12.75">
      <c r="B142" s="99"/>
      <c r="C142" s="99"/>
    </row>
    <row r="143" spans="2:3" ht="12.75">
      <c r="B143" s="99"/>
      <c r="C143" s="99"/>
    </row>
    <row r="144" spans="2:3" ht="12.75">
      <c r="B144" s="99"/>
      <c r="C144" s="99"/>
    </row>
    <row r="145" spans="2:3" ht="12.75">
      <c r="B145" s="99"/>
      <c r="C145" s="99"/>
    </row>
    <row r="146" spans="2:3" ht="12.75">
      <c r="B146" s="99"/>
      <c r="C146" s="99"/>
    </row>
    <row r="147" spans="2:3" ht="12.75">
      <c r="B147" s="99"/>
      <c r="C147" s="99"/>
    </row>
    <row r="148" spans="2:3" ht="12.75">
      <c r="B148" s="99"/>
      <c r="C148" s="99"/>
    </row>
    <row r="149" spans="2:3" ht="12.75">
      <c r="B149" s="99"/>
      <c r="C149" s="99"/>
    </row>
    <row r="150" spans="2:3" ht="12.75">
      <c r="B150" s="99"/>
      <c r="C150" s="99"/>
    </row>
    <row r="151" spans="2:3" ht="12.75">
      <c r="B151" s="99"/>
      <c r="C151" s="99"/>
    </row>
    <row r="152" spans="2:3" ht="12.75">
      <c r="B152" s="99"/>
      <c r="C152" s="99"/>
    </row>
    <row r="153" spans="2:3" ht="12.75">
      <c r="B153" s="99"/>
      <c r="C153" s="99"/>
    </row>
    <row r="154" spans="2:3" ht="12.75">
      <c r="B154" s="99"/>
      <c r="C154" s="99"/>
    </row>
    <row r="155" spans="2:3" ht="12.75">
      <c r="B155" s="99"/>
      <c r="C155" s="99"/>
    </row>
    <row r="156" spans="2:3" ht="12.75">
      <c r="B156" s="99"/>
      <c r="C156" s="99"/>
    </row>
    <row r="157" spans="2:3" ht="12.75">
      <c r="B157" s="99"/>
      <c r="C157" s="99"/>
    </row>
    <row r="158" spans="2:3" ht="12.75">
      <c r="B158" s="99"/>
      <c r="C158" s="99"/>
    </row>
    <row r="159" spans="2:3" ht="12.75">
      <c r="B159" s="99"/>
      <c r="C159" s="99"/>
    </row>
    <row r="160" spans="2:3" ht="12.75">
      <c r="B160" s="99"/>
      <c r="C160" s="99"/>
    </row>
    <row r="161" spans="2:3" ht="12.75">
      <c r="B161" s="99"/>
      <c r="C161" s="99"/>
    </row>
    <row r="162" spans="2:3" ht="12.75">
      <c r="B162" s="99"/>
      <c r="C162" s="99"/>
    </row>
    <row r="163" spans="2:3" ht="12.75">
      <c r="B163" s="99"/>
      <c r="C163" s="99"/>
    </row>
    <row r="164" spans="2:3" ht="12.75">
      <c r="B164" s="99"/>
      <c r="C164" s="99"/>
    </row>
    <row r="165" spans="2:3" ht="12.75">
      <c r="B165" s="99"/>
      <c r="C165" s="99"/>
    </row>
    <row r="166" spans="2:3" ht="12.75">
      <c r="B166" s="99"/>
      <c r="C166" s="99"/>
    </row>
    <row r="167" spans="2:3" ht="12.75">
      <c r="B167" s="99"/>
      <c r="C167" s="99"/>
    </row>
    <row r="168" spans="2:3" ht="12.75">
      <c r="B168" s="99"/>
      <c r="C168" s="99"/>
    </row>
    <row r="169" spans="2:3" ht="12.75">
      <c r="B169" s="99"/>
      <c r="C169" s="99"/>
    </row>
    <row r="170" spans="2:3" ht="12.75">
      <c r="B170" s="99"/>
      <c r="C170" s="99"/>
    </row>
    <row r="171" spans="2:3" ht="12.75">
      <c r="B171" s="99"/>
      <c r="C171" s="99"/>
    </row>
    <row r="172" spans="2:3" ht="12.75">
      <c r="B172" s="99"/>
      <c r="C172" s="99"/>
    </row>
    <row r="173" spans="2:3" ht="12.75">
      <c r="B173" s="99"/>
      <c r="C173" s="99"/>
    </row>
    <row r="174" spans="2:3" ht="12.75">
      <c r="B174" s="99"/>
      <c r="C174" s="99"/>
    </row>
    <row r="175" spans="2:3" ht="12.75">
      <c r="B175" s="99"/>
      <c r="C175" s="99"/>
    </row>
    <row r="176" spans="2:3" ht="12.75">
      <c r="B176" s="99"/>
      <c r="C176" s="99"/>
    </row>
    <row r="177" spans="2:3" ht="12.75">
      <c r="B177" s="99"/>
      <c r="C177" s="99"/>
    </row>
    <row r="178" spans="2:3" ht="12.75">
      <c r="B178" s="99"/>
      <c r="C178" s="99"/>
    </row>
    <row r="179" spans="2:3" ht="12.75">
      <c r="B179" s="99"/>
      <c r="C179" s="99"/>
    </row>
    <row r="180" spans="2:3" ht="12.75">
      <c r="B180" s="99"/>
      <c r="C180" s="99"/>
    </row>
    <row r="181" spans="2:3" ht="12.75">
      <c r="B181" s="99"/>
      <c r="C181" s="99"/>
    </row>
    <row r="182" spans="2:3" ht="12.75">
      <c r="B182" s="99"/>
      <c r="C182" s="99"/>
    </row>
    <row r="183" spans="2:3" ht="12.75">
      <c r="B183" s="99"/>
      <c r="C183" s="99"/>
    </row>
    <row r="184" spans="2:3" ht="12.75">
      <c r="B184" s="99"/>
      <c r="C184" s="99"/>
    </row>
    <row r="185" spans="2:3" ht="12.75">
      <c r="B185" s="99"/>
      <c r="C185" s="99"/>
    </row>
    <row r="186" spans="2:3" ht="12.75">
      <c r="B186" s="99"/>
      <c r="C186" s="99"/>
    </row>
    <row r="187" spans="2:3" ht="12.75">
      <c r="B187" s="99"/>
      <c r="C187" s="99"/>
    </row>
    <row r="188" spans="2:3" ht="12.75">
      <c r="B188" s="99"/>
      <c r="C188" s="99"/>
    </row>
    <row r="189" spans="2:3" ht="12.75">
      <c r="B189" s="99"/>
      <c r="C189" s="99"/>
    </row>
    <row r="190" spans="2:3" ht="12.75">
      <c r="B190" s="99"/>
      <c r="C190" s="99"/>
    </row>
    <row r="191" spans="2:3" ht="12.75">
      <c r="B191" s="99"/>
      <c r="C191" s="99"/>
    </row>
    <row r="192" spans="2:3" ht="12.75">
      <c r="B192" s="99"/>
      <c r="C192" s="99"/>
    </row>
    <row r="193" spans="2:3" ht="12.75">
      <c r="B193" s="99"/>
      <c r="C193" s="99"/>
    </row>
    <row r="194" spans="2:3" ht="12.75">
      <c r="B194" s="99"/>
      <c r="C194" s="99"/>
    </row>
    <row r="195" spans="2:3" ht="12.75">
      <c r="B195" s="99"/>
      <c r="C195" s="99"/>
    </row>
    <row r="196" spans="2:3" ht="12.75">
      <c r="B196" s="99"/>
      <c r="C196" s="99"/>
    </row>
    <row r="197" spans="2:3" ht="12.75">
      <c r="B197" s="99"/>
      <c r="C197" s="99"/>
    </row>
    <row r="198" spans="2:3" ht="12.75">
      <c r="B198" s="99"/>
      <c r="C198" s="99"/>
    </row>
    <row r="199" spans="2:3" ht="12.75">
      <c r="B199" s="99"/>
      <c r="C199" s="99"/>
    </row>
    <row r="200" spans="2:3" ht="12.75">
      <c r="B200" s="99"/>
      <c r="C200" s="99"/>
    </row>
    <row r="201" spans="2:3" ht="12.75">
      <c r="B201" s="99"/>
      <c r="C201" s="99"/>
    </row>
    <row r="202" spans="2:3" ht="12.75">
      <c r="B202" s="99"/>
      <c r="C202" s="99"/>
    </row>
    <row r="203" spans="2:3" ht="12.75">
      <c r="B203" s="99"/>
      <c r="C203" s="99"/>
    </row>
    <row r="204" spans="2:3" ht="12.75">
      <c r="B204" s="99"/>
      <c r="C204" s="99"/>
    </row>
    <row r="205" spans="2:3" ht="12.75">
      <c r="B205" s="99"/>
      <c r="C205" s="99"/>
    </row>
    <row r="206" spans="2:3" ht="12.75">
      <c r="B206" s="99"/>
      <c r="C206" s="99"/>
    </row>
  </sheetData>
  <printOptions/>
  <pageMargins left="0.75" right="0.75" top="0.75" bottom="0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showGridLines="0" workbookViewId="0" topLeftCell="A25">
      <selection activeCell="A29" sqref="A29"/>
    </sheetView>
  </sheetViews>
  <sheetFormatPr defaultColWidth="9.140625" defaultRowHeight="12.75"/>
  <cols>
    <col min="1" max="1" width="48.28125" style="0" customWidth="1"/>
    <col min="2" max="3" width="15.8515625" style="0" customWidth="1"/>
    <col min="4" max="4" width="16.421875" style="0" customWidth="1"/>
    <col min="5" max="5" width="15.140625" style="0" bestFit="1" customWidth="1"/>
  </cols>
  <sheetData>
    <row r="1" spans="1:5" ht="12.75">
      <c r="A1" s="5" t="s">
        <v>102</v>
      </c>
      <c r="B1" s="30"/>
      <c r="C1" s="30"/>
      <c r="D1" s="30"/>
      <c r="E1" s="30"/>
    </row>
    <row r="2" spans="1:5" ht="12.75">
      <c r="A2" s="5" t="s">
        <v>105</v>
      </c>
      <c r="B2" s="30"/>
      <c r="C2" s="30"/>
      <c r="D2" s="30"/>
      <c r="E2" s="30"/>
    </row>
    <row r="3" spans="1:5" ht="12.75">
      <c r="A3" s="31" t="s">
        <v>35</v>
      </c>
      <c r="B3" s="30"/>
      <c r="C3" s="30"/>
      <c r="D3" s="30"/>
      <c r="E3" s="30"/>
    </row>
    <row r="4" spans="1:5" ht="12.75">
      <c r="A4" s="32" t="s">
        <v>61</v>
      </c>
      <c r="B4" s="30"/>
      <c r="C4" s="30"/>
      <c r="D4" s="30"/>
      <c r="E4" s="30"/>
    </row>
    <row r="5" spans="1:5" ht="12.75">
      <c r="A5" s="11" t="s">
        <v>110</v>
      </c>
      <c r="B5" s="30"/>
      <c r="C5" s="30"/>
      <c r="D5" s="30"/>
      <c r="E5" s="30"/>
    </row>
    <row r="6" spans="1:5" ht="12.75">
      <c r="A6" s="32" t="s">
        <v>165</v>
      </c>
      <c r="B6" s="30"/>
      <c r="C6" s="30"/>
      <c r="D6" s="30"/>
      <c r="E6" s="30"/>
    </row>
    <row r="7" spans="1:5" ht="12.75">
      <c r="A7" s="32"/>
      <c r="B7" s="30"/>
      <c r="C7" s="30"/>
      <c r="D7" s="30"/>
      <c r="E7" s="30"/>
    </row>
    <row r="8" spans="1:5" ht="12.75">
      <c r="A8" s="32"/>
      <c r="B8" s="101" t="s">
        <v>36</v>
      </c>
      <c r="C8" s="101"/>
      <c r="D8" s="102" t="s">
        <v>37</v>
      </c>
      <c r="E8" s="102"/>
    </row>
    <row r="9" spans="1:5" ht="12.75">
      <c r="A9" s="32"/>
      <c r="B9" s="33" t="s">
        <v>40</v>
      </c>
      <c r="C9" s="33" t="s">
        <v>43</v>
      </c>
      <c r="D9" s="33" t="s">
        <v>40</v>
      </c>
      <c r="E9" s="33" t="s">
        <v>43</v>
      </c>
    </row>
    <row r="10" spans="1:5" ht="12.75">
      <c r="A10" s="32"/>
      <c r="B10" s="33" t="s">
        <v>41</v>
      </c>
      <c r="C10" s="33" t="s">
        <v>41</v>
      </c>
      <c r="D10" s="33" t="s">
        <v>41</v>
      </c>
      <c r="E10" s="33" t="s">
        <v>41</v>
      </c>
    </row>
    <row r="11" spans="1:5" ht="12.75">
      <c r="A11" s="32"/>
      <c r="B11" s="33" t="s">
        <v>42</v>
      </c>
      <c r="C11" s="33" t="s">
        <v>44</v>
      </c>
      <c r="D11" s="33" t="s">
        <v>45</v>
      </c>
      <c r="E11" s="33" t="s">
        <v>44</v>
      </c>
    </row>
    <row r="12" spans="1:5" ht="12.75">
      <c r="A12" s="32"/>
      <c r="B12" s="33"/>
      <c r="C12" s="33" t="s">
        <v>42</v>
      </c>
      <c r="D12" s="33" t="s">
        <v>109</v>
      </c>
      <c r="E12" s="33" t="s">
        <v>46</v>
      </c>
    </row>
    <row r="13" spans="1:5" ht="12.75">
      <c r="A13" s="30"/>
      <c r="B13" s="34" t="s">
        <v>106</v>
      </c>
      <c r="C13" s="34" t="s">
        <v>96</v>
      </c>
      <c r="D13" s="34" t="s">
        <v>106</v>
      </c>
      <c r="E13" s="34" t="s">
        <v>96</v>
      </c>
    </row>
    <row r="14" spans="1:5" ht="12.75">
      <c r="A14" s="30"/>
      <c r="B14" s="35" t="s">
        <v>52</v>
      </c>
      <c r="C14" s="35" t="s">
        <v>52</v>
      </c>
      <c r="D14" s="35" t="s">
        <v>52</v>
      </c>
      <c r="E14" s="35" t="s">
        <v>52</v>
      </c>
    </row>
    <row r="15" spans="1:5" ht="12.75">
      <c r="A15" s="30"/>
      <c r="B15" s="36"/>
      <c r="C15" s="36"/>
      <c r="D15" s="36"/>
      <c r="E15" s="36"/>
    </row>
    <row r="16" spans="1:5" ht="13.5" thickBot="1">
      <c r="A16" s="30" t="s">
        <v>15</v>
      </c>
      <c r="B16" s="37">
        <v>27088</v>
      </c>
      <c r="C16" s="37">
        <v>86767</v>
      </c>
      <c r="D16" s="37">
        <v>442264</v>
      </c>
      <c r="E16" s="37">
        <v>200467</v>
      </c>
    </row>
    <row r="17" spans="1:5" ht="13.5" thickTop="1">
      <c r="A17" s="38"/>
      <c r="B17" s="39"/>
      <c r="C17" s="39"/>
      <c r="D17" s="39"/>
      <c r="E17" s="39"/>
    </row>
    <row r="18" spans="1:5" ht="12.75">
      <c r="A18" s="30" t="s">
        <v>62</v>
      </c>
      <c r="B18" s="39">
        <v>10960</v>
      </c>
      <c r="C18" s="39">
        <v>-402</v>
      </c>
      <c r="D18" s="39">
        <v>24311</v>
      </c>
      <c r="E18" s="39">
        <v>4951</v>
      </c>
    </row>
    <row r="19" spans="1:5" ht="12.75">
      <c r="A19" s="30" t="s">
        <v>16</v>
      </c>
      <c r="B19" s="39">
        <v>33</v>
      </c>
      <c r="C19" s="39">
        <v>46</v>
      </c>
      <c r="D19" s="30">
        <v>41</v>
      </c>
      <c r="E19" s="30">
        <v>91</v>
      </c>
    </row>
    <row r="20" spans="1:5" ht="12.75">
      <c r="A20" s="30" t="s">
        <v>63</v>
      </c>
      <c r="B20" s="39">
        <v>-432</v>
      </c>
      <c r="C20" s="39">
        <v>-489</v>
      </c>
      <c r="D20" s="39">
        <v>-2385</v>
      </c>
      <c r="E20" s="39">
        <v>-2427</v>
      </c>
    </row>
    <row r="21" spans="1:5" ht="12.75">
      <c r="A21" s="30" t="s">
        <v>86</v>
      </c>
      <c r="B21" s="39">
        <v>-1642</v>
      </c>
      <c r="C21" s="39">
        <v>-2168</v>
      </c>
      <c r="D21" s="39">
        <v>-7898</v>
      </c>
      <c r="E21" s="39">
        <v>-6350</v>
      </c>
    </row>
    <row r="22" spans="1:5" ht="12.75">
      <c r="A22" s="30" t="s">
        <v>72</v>
      </c>
      <c r="B22" s="40"/>
      <c r="C22" s="40"/>
      <c r="D22" s="40"/>
      <c r="E22" s="40"/>
    </row>
    <row r="23" spans="1:5" ht="21" customHeight="1">
      <c r="A23" s="41" t="s">
        <v>73</v>
      </c>
      <c r="B23" s="30">
        <v>8919</v>
      </c>
      <c r="C23" s="30">
        <v>-3013</v>
      </c>
      <c r="D23" s="30">
        <v>14069</v>
      </c>
      <c r="E23" s="30">
        <v>-3735</v>
      </c>
    </row>
    <row r="24" spans="1:5" ht="12.75">
      <c r="A24" s="30" t="s">
        <v>64</v>
      </c>
      <c r="B24" s="40">
        <v>-925</v>
      </c>
      <c r="C24" s="40">
        <v>-104</v>
      </c>
      <c r="D24" s="40">
        <v>-1030</v>
      </c>
      <c r="E24" s="40">
        <v>-278</v>
      </c>
    </row>
    <row r="25" spans="1:5" ht="21" customHeight="1">
      <c r="A25" s="42" t="s">
        <v>74</v>
      </c>
      <c r="B25" s="39">
        <v>7994</v>
      </c>
      <c r="C25" s="39">
        <v>-3117</v>
      </c>
      <c r="D25" s="39">
        <v>13039</v>
      </c>
      <c r="E25" s="39">
        <v>-4013</v>
      </c>
    </row>
    <row r="26" spans="1:5" ht="18.75" customHeight="1">
      <c r="A26" s="38" t="s">
        <v>59</v>
      </c>
      <c r="B26" s="39">
        <v>77</v>
      </c>
      <c r="C26" s="39">
        <v>-173</v>
      </c>
      <c r="D26" s="30">
        <v>0</v>
      </c>
      <c r="E26" s="30">
        <v>10</v>
      </c>
    </row>
    <row r="27" spans="1:5" ht="19.5" customHeight="1" thickBot="1">
      <c r="A27" s="42" t="s">
        <v>75</v>
      </c>
      <c r="B27" s="43">
        <v>8071</v>
      </c>
      <c r="C27" s="43">
        <v>-3290</v>
      </c>
      <c r="D27" s="43">
        <v>13039</v>
      </c>
      <c r="E27" s="43">
        <v>-4003</v>
      </c>
    </row>
    <row r="28" spans="1:5" ht="13.5" thickTop="1">
      <c r="A28" s="30"/>
      <c r="B28" s="30"/>
      <c r="C28" s="30"/>
      <c r="D28" s="30"/>
      <c r="E28" s="30"/>
    </row>
    <row r="29" spans="1:5" ht="12.75">
      <c r="A29" s="30"/>
      <c r="B29" s="30"/>
      <c r="C29" s="30"/>
      <c r="D29" s="30"/>
      <c r="E29" s="30"/>
    </row>
    <row r="30" spans="1:5" ht="12.75">
      <c r="A30" s="30" t="s">
        <v>66</v>
      </c>
      <c r="B30" s="44">
        <v>16.39747262347372</v>
      </c>
      <c r="C30" s="44">
        <v>-8.497559211715783</v>
      </c>
      <c r="D30" s="44">
        <v>26.490725503342073</v>
      </c>
      <c r="E30" s="44">
        <v>-10.339127515045071</v>
      </c>
    </row>
    <row r="31" spans="1:5" ht="12.75">
      <c r="A31" s="30"/>
      <c r="B31" s="44"/>
      <c r="C31" s="44"/>
      <c r="D31" s="44"/>
      <c r="E31" s="44"/>
    </row>
    <row r="32" spans="1:5" ht="12.75">
      <c r="A32" s="30" t="s">
        <v>65</v>
      </c>
      <c r="B32" s="44"/>
      <c r="C32" s="44"/>
      <c r="D32" s="44"/>
      <c r="E32" s="44"/>
    </row>
    <row r="33" spans="1:5" ht="12.75">
      <c r="A33" s="30"/>
      <c r="B33" s="45"/>
      <c r="C33" s="45"/>
      <c r="D33" s="45"/>
      <c r="E33" s="45"/>
    </row>
    <row r="34" spans="1:5" ht="12.75">
      <c r="A34" s="30"/>
      <c r="B34" s="45"/>
      <c r="C34" s="45"/>
      <c r="D34" s="45"/>
      <c r="E34" s="45"/>
    </row>
    <row r="35" spans="1:5" ht="12.75">
      <c r="A35" s="30"/>
      <c r="B35" s="45"/>
      <c r="C35" s="45"/>
      <c r="D35" s="45"/>
      <c r="E35" s="45"/>
    </row>
    <row r="36" spans="1:5" ht="12.75">
      <c r="A36" s="46" t="s">
        <v>69</v>
      </c>
      <c r="B36" s="45"/>
      <c r="C36" s="45"/>
      <c r="D36" s="45"/>
      <c r="E36" s="45"/>
    </row>
    <row r="37" spans="1:5" ht="12.75">
      <c r="A37" s="46" t="s">
        <v>95</v>
      </c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2.75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</sheetData>
  <mergeCells count="2">
    <mergeCell ref="B8:C8"/>
    <mergeCell ref="D8:E8"/>
  </mergeCells>
  <printOptions/>
  <pageMargins left="0.5" right="0.5" top="1" bottom="1" header="0.5" footer="0.5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6.421875" style="0" customWidth="1"/>
    <col min="2" max="3" width="14.421875" style="0" customWidth="1"/>
    <col min="4" max="4" width="10.57421875" style="0" customWidth="1"/>
    <col min="5" max="5" width="10.28125" style="0" customWidth="1"/>
    <col min="6" max="6" width="10.140625" style="0" customWidth="1"/>
    <col min="7" max="8" width="10.00390625" style="0" customWidth="1"/>
  </cols>
  <sheetData>
    <row r="1" spans="1:3" ht="13.5" customHeight="1">
      <c r="A1" s="5" t="s">
        <v>102</v>
      </c>
      <c r="B1" s="47"/>
      <c r="C1" s="47"/>
    </row>
    <row r="2" spans="1:3" ht="13.5" customHeight="1">
      <c r="A2" s="5" t="s">
        <v>105</v>
      </c>
      <c r="B2" s="47"/>
      <c r="C2" s="47"/>
    </row>
    <row r="3" spans="1:3" ht="13.5" customHeight="1">
      <c r="A3" s="49" t="s">
        <v>35</v>
      </c>
      <c r="B3" s="47"/>
      <c r="C3" s="47"/>
    </row>
    <row r="4" spans="1:3" ht="13.5" customHeight="1">
      <c r="A4" s="11" t="s">
        <v>47</v>
      </c>
      <c r="B4" s="50"/>
      <c r="C4" s="50"/>
    </row>
    <row r="5" spans="1:3" ht="13.5" customHeight="1">
      <c r="A5" s="11" t="s">
        <v>110</v>
      </c>
      <c r="B5" s="50" t="s">
        <v>27</v>
      </c>
      <c r="C5" s="50" t="s">
        <v>29</v>
      </c>
    </row>
    <row r="6" spans="1:3" ht="13.5" customHeight="1">
      <c r="A6" s="47"/>
      <c r="B6" s="51" t="s">
        <v>106</v>
      </c>
      <c r="C6" s="51" t="s">
        <v>96</v>
      </c>
    </row>
    <row r="7" spans="1:3" ht="13.5" customHeight="1">
      <c r="A7" s="47"/>
      <c r="B7" s="51" t="s">
        <v>52</v>
      </c>
      <c r="C7" s="51" t="s">
        <v>52</v>
      </c>
    </row>
    <row r="8" spans="1:3" ht="13.5" customHeight="1">
      <c r="A8" s="47"/>
      <c r="B8" s="51"/>
      <c r="C8" s="51"/>
    </row>
    <row r="9" spans="1:3" ht="13.5" customHeight="1">
      <c r="A9" s="11" t="s">
        <v>48</v>
      </c>
      <c r="B9" s="17"/>
      <c r="C9" s="17"/>
    </row>
    <row r="10" spans="1:3" ht="13.5" customHeight="1">
      <c r="A10" s="47" t="s">
        <v>77</v>
      </c>
      <c r="B10" s="103">
        <v>14069</v>
      </c>
      <c r="C10" s="103">
        <v>-3735</v>
      </c>
    </row>
    <row r="11" spans="1:3" ht="13.5" customHeight="1">
      <c r="A11" s="47" t="s">
        <v>113</v>
      </c>
      <c r="B11" s="104"/>
      <c r="C11" s="104"/>
    </row>
    <row r="12" spans="1:3" ht="13.5" customHeight="1">
      <c r="A12" s="47" t="s">
        <v>114</v>
      </c>
      <c r="B12" s="104">
        <v>634</v>
      </c>
      <c r="C12" s="104">
        <v>634</v>
      </c>
    </row>
    <row r="13" spans="1:3" ht="13.5" customHeight="1">
      <c r="A13" s="47" t="s">
        <v>3</v>
      </c>
      <c r="B13" s="104">
        <v>7898</v>
      </c>
      <c r="C13" s="104">
        <v>6350</v>
      </c>
    </row>
    <row r="14" spans="1:3" ht="13.5" customHeight="1">
      <c r="A14" s="47" t="s">
        <v>115</v>
      </c>
      <c r="B14" s="104">
        <v>0</v>
      </c>
      <c r="C14" s="104">
        <v>0</v>
      </c>
    </row>
    <row r="15" spans="1:3" ht="13.5" customHeight="1">
      <c r="A15" s="47" t="s">
        <v>162</v>
      </c>
      <c r="B15" s="104">
        <v>-1363</v>
      </c>
      <c r="C15" s="104">
        <v>-788</v>
      </c>
    </row>
    <row r="16" spans="1:3" ht="13.5" customHeight="1">
      <c r="A16" s="47" t="s">
        <v>63</v>
      </c>
      <c r="B16" s="104">
        <v>2385</v>
      </c>
      <c r="C16" s="104">
        <v>2427</v>
      </c>
    </row>
    <row r="17" spans="1:3" ht="13.5" customHeight="1">
      <c r="A17" s="47" t="s">
        <v>16</v>
      </c>
      <c r="B17" s="104">
        <v>-41</v>
      </c>
      <c r="C17" s="104">
        <v>-91</v>
      </c>
    </row>
    <row r="18" spans="1:3" ht="13.5" customHeight="1">
      <c r="A18" s="47" t="s">
        <v>79</v>
      </c>
      <c r="B18" s="104">
        <v>-25</v>
      </c>
      <c r="C18" s="104">
        <v>-21</v>
      </c>
    </row>
    <row r="19" spans="1:3" ht="13.5" customHeight="1">
      <c r="A19" s="47" t="s">
        <v>116</v>
      </c>
      <c r="B19" s="104">
        <v>0</v>
      </c>
      <c r="C19" s="104">
        <v>-50</v>
      </c>
    </row>
    <row r="20" spans="1:3" ht="13.5" customHeight="1">
      <c r="A20" s="47" t="s">
        <v>131</v>
      </c>
      <c r="B20" s="104">
        <v>-13143</v>
      </c>
      <c r="C20" s="104">
        <v>0</v>
      </c>
    </row>
    <row r="21" spans="1:3" ht="13.5" customHeight="1">
      <c r="A21" s="47" t="s">
        <v>132</v>
      </c>
      <c r="B21" s="104">
        <v>-149</v>
      </c>
      <c r="C21" s="104">
        <v>0</v>
      </c>
    </row>
    <row r="22" spans="1:3" ht="13.5" customHeight="1">
      <c r="A22" s="47" t="s">
        <v>117</v>
      </c>
      <c r="B22" s="104">
        <v>-194</v>
      </c>
      <c r="C22" s="104">
        <v>-194</v>
      </c>
    </row>
    <row r="23" spans="1:3" ht="13.5" customHeight="1">
      <c r="A23" s="47" t="s">
        <v>118</v>
      </c>
      <c r="B23" s="104">
        <v>2</v>
      </c>
      <c r="C23" s="104">
        <v>152</v>
      </c>
    </row>
    <row r="24" spans="1:3" ht="13.5" customHeight="1">
      <c r="A24" s="47" t="s">
        <v>80</v>
      </c>
      <c r="B24" s="104">
        <v>0</v>
      </c>
      <c r="C24" s="104">
        <v>172</v>
      </c>
    </row>
    <row r="25" spans="1:3" ht="13.5" customHeight="1">
      <c r="A25" s="47" t="s">
        <v>130</v>
      </c>
      <c r="B25" s="104">
        <v>131</v>
      </c>
      <c r="C25" s="104">
        <v>0</v>
      </c>
    </row>
    <row r="26" spans="1:3" ht="13.5" customHeight="1">
      <c r="A26" s="47" t="s">
        <v>129</v>
      </c>
      <c r="B26" s="104">
        <v>-66</v>
      </c>
      <c r="C26" s="104">
        <v>0</v>
      </c>
    </row>
    <row r="27" spans="1:3" ht="13.5" customHeight="1">
      <c r="A27" s="47" t="s">
        <v>119</v>
      </c>
      <c r="B27" s="104">
        <v>30</v>
      </c>
      <c r="C27" s="104">
        <v>534</v>
      </c>
    </row>
    <row r="28" spans="1:3" ht="13.5" customHeight="1">
      <c r="A28" s="47" t="s">
        <v>81</v>
      </c>
      <c r="B28" s="105">
        <v>-851</v>
      </c>
      <c r="C28" s="105">
        <v>144</v>
      </c>
    </row>
    <row r="29" spans="1:3" ht="13.5" customHeight="1">
      <c r="A29" s="47" t="s">
        <v>137</v>
      </c>
      <c r="B29" s="106"/>
      <c r="C29" s="106"/>
    </row>
    <row r="30" spans="1:3" ht="13.5" customHeight="1">
      <c r="A30" s="47" t="s">
        <v>137</v>
      </c>
      <c r="B30" s="107"/>
      <c r="C30" s="107"/>
    </row>
    <row r="31" spans="1:3" ht="13.5" customHeight="1">
      <c r="A31" s="47" t="s">
        <v>17</v>
      </c>
      <c r="B31" s="103">
        <v>9317</v>
      </c>
      <c r="C31" s="103">
        <v>5534</v>
      </c>
    </row>
    <row r="32" spans="1:3" ht="13.5" customHeight="1">
      <c r="A32" s="47" t="s">
        <v>49</v>
      </c>
      <c r="B32" s="104">
        <v>-6048</v>
      </c>
      <c r="C32" s="104">
        <v>2968</v>
      </c>
    </row>
    <row r="33" spans="1:3" ht="13.5" customHeight="1">
      <c r="A33" s="47" t="s">
        <v>163</v>
      </c>
      <c r="B33" s="104">
        <v>-846</v>
      </c>
      <c r="C33" s="104">
        <v>-503</v>
      </c>
    </row>
    <row r="34" spans="1:3" ht="13.5" customHeight="1">
      <c r="A34" s="47" t="s">
        <v>50</v>
      </c>
      <c r="B34" s="105">
        <v>203</v>
      </c>
      <c r="C34" s="105">
        <v>4009</v>
      </c>
    </row>
    <row r="35" spans="1:3" ht="13.5" customHeight="1">
      <c r="A35" s="47" t="s">
        <v>18</v>
      </c>
      <c r="B35" s="103">
        <f>SUM(B31:B34)</f>
        <v>2626</v>
      </c>
      <c r="C35" s="103">
        <f>SUM(C31:C34)</f>
        <v>12008</v>
      </c>
    </row>
    <row r="36" spans="1:3" ht="13.5" customHeight="1">
      <c r="A36" s="47" t="s">
        <v>82</v>
      </c>
      <c r="B36" s="104">
        <v>-21</v>
      </c>
      <c r="C36" s="104">
        <v>-20</v>
      </c>
    </row>
    <row r="37" spans="1:3" ht="13.5" customHeight="1">
      <c r="A37" s="47" t="s">
        <v>120</v>
      </c>
      <c r="B37" s="104">
        <v>-2385</v>
      </c>
      <c r="C37" s="104">
        <v>-2427</v>
      </c>
    </row>
    <row r="38" spans="1:3" ht="13.5" customHeight="1">
      <c r="A38" s="47" t="s">
        <v>121</v>
      </c>
      <c r="B38" s="105">
        <v>-272</v>
      </c>
      <c r="C38" s="105">
        <v>-25</v>
      </c>
    </row>
    <row r="39" spans="1:3" ht="13.5" customHeight="1">
      <c r="A39" s="47"/>
      <c r="B39" s="106"/>
      <c r="C39" s="106"/>
    </row>
    <row r="40" spans="1:3" ht="13.5" customHeight="1">
      <c r="A40" s="11" t="s">
        <v>19</v>
      </c>
      <c r="B40" s="108">
        <f>SUM(B35:B38)</f>
        <v>-52</v>
      </c>
      <c r="C40" s="108">
        <f>SUM(C35:C38)</f>
        <v>9536</v>
      </c>
    </row>
    <row r="41" spans="1:3" ht="13.5" customHeight="1">
      <c r="A41" s="48"/>
      <c r="B41" s="109"/>
      <c r="C41" s="109"/>
    </row>
    <row r="42" spans="1:3" ht="13.5" customHeight="1">
      <c r="A42" s="11" t="s">
        <v>20</v>
      </c>
      <c r="B42" s="110"/>
      <c r="C42" s="110"/>
    </row>
    <row r="43" spans="1:3" ht="13.5" customHeight="1">
      <c r="A43" s="47" t="s">
        <v>21</v>
      </c>
      <c r="B43" s="103">
        <v>41</v>
      </c>
      <c r="C43" s="103">
        <v>91</v>
      </c>
    </row>
    <row r="44" spans="1:3" ht="13.5" customHeight="1">
      <c r="A44" s="47" t="s">
        <v>83</v>
      </c>
      <c r="B44" s="104">
        <v>18</v>
      </c>
      <c r="C44" s="104">
        <v>15</v>
      </c>
    </row>
    <row r="45" spans="1:3" ht="13.5" customHeight="1">
      <c r="A45" s="47" t="s">
        <v>161</v>
      </c>
      <c r="B45" s="104">
        <v>0</v>
      </c>
      <c r="C45" s="104">
        <v>2050</v>
      </c>
    </row>
    <row r="46" spans="1:3" ht="13.5" customHeight="1">
      <c r="A46" s="47" t="s">
        <v>122</v>
      </c>
      <c r="B46" s="104">
        <v>5779</v>
      </c>
      <c r="C46" s="104">
        <v>856</v>
      </c>
    </row>
    <row r="47" spans="1:3" ht="13.5" customHeight="1">
      <c r="A47" s="47" t="s">
        <v>133</v>
      </c>
      <c r="B47" s="104">
        <v>1275</v>
      </c>
      <c r="C47" s="104">
        <v>0</v>
      </c>
    </row>
    <row r="48" spans="1:3" ht="13.5" customHeight="1">
      <c r="A48" s="47" t="s">
        <v>134</v>
      </c>
      <c r="B48" s="104">
        <v>650</v>
      </c>
      <c r="C48" s="104">
        <v>0</v>
      </c>
    </row>
    <row r="49" spans="1:3" ht="13.5" customHeight="1">
      <c r="A49" s="47" t="s">
        <v>22</v>
      </c>
      <c r="B49" s="104">
        <v>-6685</v>
      </c>
      <c r="C49" s="104">
        <v>-7420</v>
      </c>
    </row>
    <row r="50" spans="1:3" ht="13.5" customHeight="1">
      <c r="A50" s="47" t="s">
        <v>26</v>
      </c>
      <c r="B50" s="104">
        <v>-500</v>
      </c>
      <c r="C50" s="104">
        <v>-2000</v>
      </c>
    </row>
    <row r="51" spans="1:3" ht="13.5" customHeight="1">
      <c r="A51" s="47" t="s">
        <v>123</v>
      </c>
      <c r="B51" s="105">
        <v>0</v>
      </c>
      <c r="C51" s="105">
        <v>2531</v>
      </c>
    </row>
    <row r="52" spans="1:3" ht="13.5" customHeight="1">
      <c r="A52" s="11" t="s">
        <v>164</v>
      </c>
      <c r="B52" s="108">
        <f>SUM(B43:B51)</f>
        <v>578</v>
      </c>
      <c r="C52" s="108">
        <f>SUM(C43:C51)</f>
        <v>-3877</v>
      </c>
    </row>
    <row r="53" spans="1:3" ht="13.5" customHeight="1">
      <c r="A53" s="48"/>
      <c r="B53" s="109"/>
      <c r="C53" s="109"/>
    </row>
    <row r="54" spans="1:3" ht="13.5" customHeight="1">
      <c r="A54" s="11" t="s">
        <v>23</v>
      </c>
      <c r="B54" s="110"/>
      <c r="C54" s="110"/>
    </row>
    <row r="55" spans="1:3" ht="13.5" customHeight="1">
      <c r="A55" s="47" t="s">
        <v>124</v>
      </c>
      <c r="B55" s="103">
        <v>61</v>
      </c>
      <c r="C55" s="103">
        <v>-265</v>
      </c>
    </row>
    <row r="56" spans="1:3" ht="13.5" customHeight="1">
      <c r="A56" s="47" t="s">
        <v>84</v>
      </c>
      <c r="B56" s="104">
        <v>385</v>
      </c>
      <c r="C56" s="104">
        <v>235</v>
      </c>
    </row>
    <row r="57" spans="1:3" ht="13.5" customHeight="1">
      <c r="A57" s="47" t="s">
        <v>166</v>
      </c>
      <c r="B57" s="104">
        <v>2750</v>
      </c>
      <c r="C57" s="104">
        <v>0</v>
      </c>
    </row>
    <row r="58" spans="1:3" ht="13.5" customHeight="1">
      <c r="A58" s="47" t="s">
        <v>171</v>
      </c>
      <c r="B58" s="104">
        <v>68</v>
      </c>
      <c r="C58" s="104"/>
    </row>
    <row r="59" spans="1:3" ht="13.5" customHeight="1">
      <c r="A59" s="47" t="s">
        <v>125</v>
      </c>
      <c r="B59" s="104">
        <v>-1053</v>
      </c>
      <c r="C59" s="104">
        <v>0</v>
      </c>
    </row>
    <row r="60" spans="1:3" ht="13.5" customHeight="1">
      <c r="A60" s="47" t="s">
        <v>126</v>
      </c>
      <c r="B60" s="104">
        <v>-21</v>
      </c>
      <c r="C60" s="104">
        <v>-20</v>
      </c>
    </row>
    <row r="61" spans="1:3" ht="13.5" customHeight="1">
      <c r="A61" s="47" t="s">
        <v>135</v>
      </c>
      <c r="B61" s="104">
        <v>3000</v>
      </c>
      <c r="C61" s="104">
        <v>0</v>
      </c>
    </row>
    <row r="62" spans="1:3" ht="13.5" customHeight="1">
      <c r="A62" s="47" t="s">
        <v>127</v>
      </c>
      <c r="B62" s="104">
        <v>-2806</v>
      </c>
      <c r="C62" s="104">
        <v>2806</v>
      </c>
    </row>
    <row r="63" spans="1:3" ht="13.5" customHeight="1">
      <c r="A63" s="47" t="s">
        <v>136</v>
      </c>
      <c r="B63" s="104">
        <v>14746</v>
      </c>
      <c r="C63" s="104">
        <v>0</v>
      </c>
    </row>
    <row r="64" spans="1:3" ht="13.5" customHeight="1">
      <c r="A64" s="47" t="s">
        <v>85</v>
      </c>
      <c r="B64" s="105">
        <v>-3184</v>
      </c>
      <c r="C64" s="105">
        <v>-1668</v>
      </c>
    </row>
    <row r="65" spans="1:3" ht="13.5" customHeight="1">
      <c r="A65" s="11" t="s">
        <v>128</v>
      </c>
      <c r="B65" s="105">
        <f>SUM(B55:B64)</f>
        <v>13946</v>
      </c>
      <c r="C65" s="105">
        <f>SUM(C55:C64)</f>
        <v>1088</v>
      </c>
    </row>
    <row r="66" spans="1:3" ht="13.5" customHeight="1">
      <c r="A66" s="11"/>
      <c r="B66" s="106"/>
      <c r="C66" s="106"/>
    </row>
    <row r="67" spans="1:3" ht="13.5" customHeight="1">
      <c r="A67" s="11" t="s">
        <v>78</v>
      </c>
      <c r="B67" s="110">
        <f>+B40+B52+B65</f>
        <v>14472</v>
      </c>
      <c r="C67" s="110">
        <f>+C40+C52+C65</f>
        <v>6747</v>
      </c>
    </row>
    <row r="68" spans="1:3" ht="13.5" customHeight="1">
      <c r="A68" s="11" t="s">
        <v>159</v>
      </c>
      <c r="B68" s="110">
        <v>-9246</v>
      </c>
      <c r="C68" s="110">
        <f>-15993</f>
        <v>-15993</v>
      </c>
    </row>
    <row r="69" spans="1:3" ht="13.5" customHeight="1" thickBot="1">
      <c r="A69" s="11" t="s">
        <v>160</v>
      </c>
      <c r="B69" s="111">
        <f>+B67+B68</f>
        <v>5226</v>
      </c>
      <c r="C69" s="111">
        <f>+C67+C68</f>
        <v>-9246</v>
      </c>
    </row>
    <row r="70" spans="1:3" ht="13.5" customHeight="1" thickTop="1">
      <c r="A70" s="47"/>
      <c r="B70" s="110"/>
      <c r="C70" s="110"/>
    </row>
    <row r="71" spans="1:3" ht="13.5" customHeight="1">
      <c r="A71" s="11" t="s">
        <v>93</v>
      </c>
      <c r="B71" s="110"/>
      <c r="C71" s="110"/>
    </row>
    <row r="72" spans="1:3" ht="13.5" customHeight="1">
      <c r="A72" s="47" t="s">
        <v>24</v>
      </c>
      <c r="B72" s="110">
        <v>3410</v>
      </c>
      <c r="C72" s="110">
        <v>1272</v>
      </c>
    </row>
    <row r="73" spans="1:3" ht="13.5" customHeight="1">
      <c r="A73" s="47" t="s">
        <v>38</v>
      </c>
      <c r="B73" s="110">
        <v>2585</v>
      </c>
      <c r="C73" s="110">
        <v>5352</v>
      </c>
    </row>
    <row r="74" spans="1:3" ht="13.5" customHeight="1">
      <c r="A74" s="47" t="s">
        <v>68</v>
      </c>
      <c r="B74" s="110">
        <v>-459</v>
      </c>
      <c r="C74" s="110">
        <v>-15498</v>
      </c>
    </row>
    <row r="75" spans="1:3" ht="13.5" customHeight="1">
      <c r="A75" s="47" t="s">
        <v>94</v>
      </c>
      <c r="B75" s="110">
        <v>-310</v>
      </c>
      <c r="C75" s="110">
        <v>-372</v>
      </c>
    </row>
    <row r="76" spans="1:3" ht="13.5" customHeight="1" thickBot="1">
      <c r="A76" s="47"/>
      <c r="B76" s="111">
        <f>SUM(B72:B75)</f>
        <v>5226</v>
      </c>
      <c r="C76" s="111">
        <f>SUM(C72:C75)</f>
        <v>-9246</v>
      </c>
    </row>
    <row r="77" spans="1:3" ht="13.5" customHeight="1" thickTop="1">
      <c r="A77" s="54"/>
      <c r="B77" s="1"/>
      <c r="C77" s="1"/>
    </row>
    <row r="78" spans="1:3" ht="13.5" customHeight="1">
      <c r="A78" s="47"/>
      <c r="B78" s="51"/>
      <c r="C78" s="51"/>
    </row>
    <row r="79" spans="1:3" ht="13.5" customHeight="1">
      <c r="A79" s="53" t="s">
        <v>76</v>
      </c>
      <c r="B79" s="52"/>
      <c r="C79" s="52"/>
    </row>
    <row r="80" spans="1:3" ht="13.5" customHeight="1">
      <c r="A80" s="53" t="s">
        <v>167</v>
      </c>
      <c r="B80" s="52"/>
      <c r="C80" s="52"/>
    </row>
    <row r="81" spans="1:3" ht="12.75">
      <c r="A81" s="52"/>
      <c r="B81" s="52"/>
      <c r="C81" s="52"/>
    </row>
    <row r="82" spans="1:3" s="17" customFormat="1" ht="12.75">
      <c r="A82" s="52"/>
      <c r="B82" s="52"/>
      <c r="C82" s="52"/>
    </row>
    <row r="83" spans="1:5" s="55" customFormat="1" ht="15.75" customHeight="1">
      <c r="A83" s="60" t="s">
        <v>158</v>
      </c>
      <c r="E83" s="56"/>
    </row>
    <row r="84" s="55" customFormat="1" ht="15.75" customHeight="1">
      <c r="A84" s="57"/>
    </row>
    <row r="85" s="55" customFormat="1" ht="15.75" customHeight="1">
      <c r="A85" s="57"/>
    </row>
    <row r="86" s="55" customFormat="1" ht="15.75" customHeight="1">
      <c r="A86" s="57"/>
    </row>
    <row r="87" spans="1:10" s="55" customFormat="1" ht="15.75" customHeight="1">
      <c r="A87" s="57"/>
      <c r="I87" s="58"/>
      <c r="J87" s="58"/>
    </row>
    <row r="88" spans="9:10" s="62" customFormat="1" ht="16.5" customHeight="1">
      <c r="I88" s="65"/>
      <c r="J88" s="63"/>
    </row>
    <row r="89" spans="9:10" s="62" customFormat="1" ht="16.5" customHeight="1">
      <c r="I89" s="65"/>
      <c r="J89" s="63"/>
    </row>
    <row r="90" spans="1:10" s="62" customFormat="1" ht="15.75" customHeight="1">
      <c r="A90" s="62" t="s">
        <v>137</v>
      </c>
      <c r="G90" s="66"/>
      <c r="I90" s="66"/>
      <c r="J90" s="67"/>
    </row>
    <row r="91" spans="2:10" s="62" customFormat="1" ht="14.25" customHeight="1">
      <c r="B91" s="61" t="s">
        <v>138</v>
      </c>
      <c r="C91" s="63" t="s">
        <v>137</v>
      </c>
      <c r="H91" s="63"/>
      <c r="J91" s="67"/>
    </row>
    <row r="92" spans="2:10" s="62" customFormat="1" ht="14.25" customHeight="1">
      <c r="B92" s="63" t="s">
        <v>139</v>
      </c>
      <c r="C92" s="63" t="s">
        <v>137</v>
      </c>
      <c r="H92" s="63"/>
      <c r="J92" s="67"/>
    </row>
    <row r="93" spans="2:10" s="62" customFormat="1" ht="10.5" customHeight="1">
      <c r="B93" s="63"/>
      <c r="C93" s="63"/>
      <c r="H93" s="63"/>
      <c r="J93" s="67"/>
    </row>
    <row r="94" spans="1:10" s="62" customFormat="1" ht="14.25" customHeight="1">
      <c r="A94" s="62" t="s">
        <v>168</v>
      </c>
      <c r="B94" s="68">
        <v>11954547</v>
      </c>
      <c r="C94" s="68"/>
      <c r="J94" s="67"/>
    </row>
    <row r="95" spans="1:10" s="62" customFormat="1" ht="14.25" customHeight="1">
      <c r="A95" s="62" t="s">
        <v>140</v>
      </c>
      <c r="B95" s="68">
        <v>5546913</v>
      </c>
      <c r="C95" s="68"/>
      <c r="J95" s="67"/>
    </row>
    <row r="96" spans="1:10" s="62" customFormat="1" ht="14.25" customHeight="1">
      <c r="A96" s="62" t="s">
        <v>141</v>
      </c>
      <c r="B96" s="68">
        <v>3866317</v>
      </c>
      <c r="C96" s="68"/>
      <c r="J96" s="67"/>
    </row>
    <row r="97" spans="1:10" s="62" customFormat="1" ht="14.25" customHeight="1">
      <c r="A97" s="62" t="s">
        <v>142</v>
      </c>
      <c r="B97" s="69">
        <v>78587</v>
      </c>
      <c r="C97" s="68"/>
      <c r="H97" s="70"/>
      <c r="J97" s="70"/>
    </row>
    <row r="98" spans="1:10" s="62" customFormat="1" ht="14.25" customHeight="1">
      <c r="A98" s="62" t="s">
        <v>143</v>
      </c>
      <c r="B98" s="69">
        <v>1759</v>
      </c>
      <c r="C98" s="68"/>
      <c r="H98" s="70"/>
      <c r="J98" s="70"/>
    </row>
    <row r="99" spans="1:10" s="62" customFormat="1" ht="14.25" customHeight="1">
      <c r="A99" s="62" t="s">
        <v>38</v>
      </c>
      <c r="B99" s="69">
        <v>14633</v>
      </c>
      <c r="C99" s="68"/>
      <c r="H99" s="70"/>
      <c r="J99" s="70"/>
    </row>
    <row r="100" spans="1:10" s="62" customFormat="1" ht="14.25" customHeight="1">
      <c r="A100" s="62" t="s">
        <v>144</v>
      </c>
      <c r="B100" s="71">
        <v>-15945826</v>
      </c>
      <c r="C100" s="68"/>
      <c r="H100" s="70"/>
      <c r="J100" s="72"/>
    </row>
    <row r="101" spans="1:10" s="62" customFormat="1" ht="14.25" customHeight="1">
      <c r="A101" s="62" t="s">
        <v>145</v>
      </c>
      <c r="B101" s="69">
        <v>-10</v>
      </c>
      <c r="C101" s="68" t="s">
        <v>137</v>
      </c>
      <c r="H101" s="70"/>
      <c r="J101" s="70"/>
    </row>
    <row r="102" spans="1:10" s="62" customFormat="1" ht="14.25" customHeight="1">
      <c r="A102" s="62" t="s">
        <v>146</v>
      </c>
      <c r="B102" s="73">
        <v>-15328165</v>
      </c>
      <c r="C102" s="68" t="s">
        <v>137</v>
      </c>
      <c r="H102" s="63"/>
      <c r="J102" s="67"/>
    </row>
    <row r="103" spans="1:10" s="62" customFormat="1" ht="14.25" customHeight="1">
      <c r="A103" s="62" t="s">
        <v>147</v>
      </c>
      <c r="B103" s="73">
        <v>-352972</v>
      </c>
      <c r="C103" s="68" t="s">
        <v>137</v>
      </c>
      <c r="H103" s="63"/>
      <c r="J103" s="67"/>
    </row>
    <row r="104" spans="1:10" s="62" customFormat="1" ht="14.25" customHeight="1">
      <c r="A104" s="62" t="s">
        <v>169</v>
      </c>
      <c r="B104" s="69">
        <v>-226000</v>
      </c>
      <c r="C104" s="68" t="s">
        <v>137</v>
      </c>
      <c r="H104" s="70"/>
      <c r="J104" s="74"/>
    </row>
    <row r="105" spans="1:10" s="62" customFormat="1" ht="14.25" customHeight="1">
      <c r="A105" s="62" t="s">
        <v>148</v>
      </c>
      <c r="B105" s="75" t="s">
        <v>149</v>
      </c>
      <c r="C105" s="68" t="s">
        <v>137</v>
      </c>
      <c r="H105" s="70"/>
      <c r="J105" s="72"/>
    </row>
    <row r="106" spans="1:10" s="62" customFormat="1" ht="14.25" customHeight="1">
      <c r="A106" s="62" t="s">
        <v>150</v>
      </c>
      <c r="B106" s="69">
        <f>SUM(B94:B105)</f>
        <v>-10390217</v>
      </c>
      <c r="C106" s="68" t="s">
        <v>137</v>
      </c>
      <c r="H106" s="70"/>
      <c r="J106" s="74"/>
    </row>
    <row r="107" spans="1:3" s="62" customFormat="1" ht="14.25" customHeight="1">
      <c r="A107" s="62" t="s">
        <v>170</v>
      </c>
      <c r="B107" s="64">
        <v>-1753861</v>
      </c>
      <c r="C107" s="68" t="s">
        <v>137</v>
      </c>
    </row>
    <row r="108" spans="1:2" s="62" customFormat="1" ht="14.25" customHeight="1">
      <c r="A108" s="62" t="s">
        <v>151</v>
      </c>
      <c r="B108" s="76">
        <v>13143074</v>
      </c>
    </row>
    <row r="109" spans="1:2" s="62" customFormat="1" ht="14.25" customHeight="1" thickBot="1">
      <c r="A109" s="62" t="s">
        <v>152</v>
      </c>
      <c r="B109" s="77">
        <f>SUM(B106:B108)</f>
        <v>998996</v>
      </c>
    </row>
    <row r="110" spans="2:10" s="62" customFormat="1" ht="14.25" customHeight="1">
      <c r="B110" s="67"/>
      <c r="J110" s="67"/>
    </row>
    <row r="111" spans="1:10" s="62" customFormat="1" ht="14.25" customHeight="1">
      <c r="A111" s="62" t="s">
        <v>153</v>
      </c>
      <c r="B111" s="67"/>
      <c r="J111" s="67"/>
    </row>
    <row r="112" spans="1:10" s="62" customFormat="1" ht="14.25" customHeight="1" thickBot="1">
      <c r="A112" s="62" t="s">
        <v>154</v>
      </c>
      <c r="B112" s="78">
        <v>998996</v>
      </c>
      <c r="J112" s="67"/>
    </row>
    <row r="113" s="62" customFormat="1" ht="14.25" customHeight="1">
      <c r="J113" s="67"/>
    </row>
    <row r="114" spans="1:10" s="62" customFormat="1" ht="14.25" customHeight="1">
      <c r="A114" s="62" t="s">
        <v>155</v>
      </c>
      <c r="J114" s="67"/>
    </row>
    <row r="115" s="62" customFormat="1" ht="14.25" customHeight="1">
      <c r="J115" s="67"/>
    </row>
    <row r="116" spans="2:10" s="62" customFormat="1" ht="14.25" customHeight="1">
      <c r="B116" s="61" t="s">
        <v>138</v>
      </c>
      <c r="H116" s="63"/>
      <c r="J116" s="67"/>
    </row>
    <row r="117" spans="2:10" s="62" customFormat="1" ht="14.25" customHeight="1">
      <c r="B117" s="63" t="s">
        <v>139</v>
      </c>
      <c r="H117" s="63"/>
      <c r="J117" s="66"/>
    </row>
    <row r="118" spans="1:10" s="62" customFormat="1" ht="14.25" customHeight="1">
      <c r="A118" s="62" t="s">
        <v>156</v>
      </c>
      <c r="B118" s="73">
        <v>998996</v>
      </c>
      <c r="H118" s="63"/>
      <c r="J118" s="66"/>
    </row>
    <row r="119" spans="1:10" s="62" customFormat="1" ht="14.25" customHeight="1">
      <c r="A119" s="62" t="s">
        <v>157</v>
      </c>
      <c r="B119" s="73">
        <v>275532</v>
      </c>
      <c r="H119" s="63"/>
      <c r="J119" s="66"/>
    </row>
    <row r="120" spans="1:10" s="62" customFormat="1" ht="14.25" customHeight="1" thickBot="1">
      <c r="A120" s="62" t="s">
        <v>131</v>
      </c>
      <c r="B120" s="77">
        <f>SUM(B118:B119)</f>
        <v>1274528</v>
      </c>
      <c r="J120" s="79"/>
    </row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="59" customFormat="1" ht="12.75"/>
    <row r="671" s="59" customFormat="1" ht="12.75"/>
    <row r="672" s="59" customFormat="1" ht="12.75"/>
    <row r="673" s="59" customFormat="1" ht="12.75"/>
    <row r="674" s="59" customFormat="1" ht="12.75"/>
    <row r="675" s="59" customFormat="1" ht="12.75"/>
    <row r="676" s="59" customFormat="1" ht="12.75"/>
    <row r="677" s="59" customFormat="1" ht="12.75"/>
    <row r="678" s="59" customFormat="1" ht="12.75"/>
    <row r="679" s="59" customFormat="1" ht="12.75"/>
    <row r="680" s="59" customFormat="1" ht="12.75"/>
    <row r="681" s="59" customFormat="1" ht="12.75"/>
    <row r="682" s="59" customFormat="1" ht="12.75"/>
    <row r="683" s="59" customFormat="1" ht="12.75"/>
    <row r="684" s="59" customFormat="1" ht="12.75"/>
    <row r="685" s="59" customFormat="1" ht="12.75"/>
    <row r="686" s="59" customFormat="1" ht="12.75"/>
    <row r="687" s="59" customFormat="1" ht="12.75"/>
    <row r="688" s="59" customFormat="1" ht="12.75"/>
    <row r="689" s="59" customFormat="1" ht="12.75"/>
    <row r="690" s="59" customFormat="1" ht="12.75"/>
    <row r="691" s="59" customFormat="1" ht="12.75"/>
    <row r="692" s="59" customFormat="1" ht="12.75"/>
    <row r="693" s="59" customFormat="1" ht="12.75"/>
    <row r="694" s="59" customFormat="1" ht="12.75"/>
    <row r="695" s="59" customFormat="1" ht="12.75"/>
    <row r="696" s="59" customFormat="1" ht="12.75"/>
    <row r="697" s="59" customFormat="1" ht="12.75"/>
    <row r="698" s="59" customFormat="1" ht="12.75"/>
    <row r="699" s="59" customFormat="1" ht="12.75"/>
    <row r="700" s="59" customFormat="1" ht="12.75"/>
    <row r="701" s="59" customFormat="1" ht="12.75"/>
    <row r="702" s="59" customFormat="1" ht="12.75"/>
    <row r="703" s="59" customFormat="1" ht="12.75"/>
    <row r="704" s="59" customFormat="1" ht="12.75"/>
    <row r="705" s="59" customFormat="1" ht="12.75"/>
    <row r="706" s="59" customFormat="1" ht="12.75"/>
    <row r="707" s="59" customFormat="1" ht="12.75"/>
    <row r="708" s="59" customFormat="1" ht="12.75"/>
    <row r="709" s="59" customFormat="1" ht="12.75"/>
    <row r="710" s="59" customFormat="1" ht="12.75"/>
    <row r="711" s="59" customFormat="1" ht="12.75"/>
    <row r="712" s="59" customFormat="1" ht="12.75"/>
    <row r="713" s="59" customFormat="1" ht="12.75"/>
    <row r="714" s="59" customFormat="1" ht="12.75"/>
    <row r="715" s="59" customFormat="1" ht="12.75"/>
    <row r="716" s="59" customFormat="1" ht="12.75"/>
    <row r="717" s="59" customFormat="1" ht="12.75"/>
    <row r="718" s="59" customFormat="1" ht="12.75"/>
    <row r="719" s="59" customFormat="1" ht="12.75"/>
    <row r="720" s="59" customFormat="1" ht="12.75"/>
    <row r="721" s="59" customFormat="1" ht="12.75"/>
    <row r="722" s="59" customFormat="1" ht="12.75"/>
    <row r="723" s="59" customFormat="1" ht="12.75"/>
    <row r="724" s="59" customFormat="1" ht="12.75"/>
    <row r="725" s="59" customFormat="1" ht="12.75"/>
    <row r="726" s="59" customFormat="1" ht="12.75"/>
    <row r="727" s="59" customFormat="1" ht="12.75"/>
    <row r="728" s="59" customFormat="1" ht="12.75"/>
    <row r="729" s="59" customFormat="1" ht="12.75"/>
    <row r="730" s="59" customFormat="1" ht="12.75"/>
    <row r="731" s="59" customFormat="1" ht="12.75"/>
    <row r="732" s="59" customFormat="1" ht="12.75"/>
    <row r="733" s="59" customFormat="1" ht="12.75"/>
    <row r="734" s="59" customFormat="1" ht="12.75"/>
    <row r="735" s="59" customFormat="1" ht="12.75"/>
    <row r="736" s="59" customFormat="1" ht="12.75"/>
    <row r="737" s="59" customFormat="1" ht="12.75"/>
    <row r="738" s="59" customFormat="1" ht="12.75"/>
    <row r="739" s="59" customFormat="1" ht="12.75"/>
    <row r="740" s="59" customFormat="1" ht="12.75"/>
    <row r="741" s="59" customFormat="1" ht="12.75"/>
    <row r="742" s="59" customFormat="1" ht="12.75"/>
    <row r="743" s="59" customFormat="1" ht="12.75"/>
    <row r="744" s="59" customFormat="1" ht="12.75"/>
    <row r="745" s="59" customFormat="1" ht="12.75"/>
    <row r="746" s="59" customFormat="1" ht="12.75"/>
    <row r="747" s="59" customFormat="1" ht="12.75"/>
    <row r="748" s="59" customFormat="1" ht="12.75"/>
    <row r="749" s="59" customFormat="1" ht="12.75"/>
    <row r="750" s="59" customFormat="1" ht="12.75"/>
    <row r="751" s="59" customFormat="1" ht="12.75"/>
    <row r="752" s="59" customFormat="1" ht="12.75"/>
    <row r="753" s="59" customFormat="1" ht="12.75"/>
    <row r="754" s="59" customFormat="1" ht="12.75"/>
    <row r="755" s="59" customFormat="1" ht="12.75"/>
    <row r="756" s="59" customFormat="1" ht="12.75"/>
    <row r="757" s="59" customFormat="1" ht="12.75"/>
    <row r="758" s="59" customFormat="1" ht="12.75"/>
    <row r="759" s="59" customFormat="1" ht="12.75"/>
    <row r="760" s="59" customFormat="1" ht="12.75"/>
    <row r="761" s="59" customFormat="1" ht="12.75"/>
    <row r="762" s="59" customFormat="1" ht="12.75"/>
    <row r="763" s="59" customFormat="1" ht="12.75"/>
    <row r="764" s="59" customFormat="1" ht="12.75"/>
    <row r="765" s="59" customFormat="1" ht="12.75"/>
    <row r="766" s="59" customFormat="1" ht="12.75"/>
    <row r="767" s="59" customFormat="1" ht="12.75"/>
    <row r="768" s="59" customFormat="1" ht="12.75"/>
    <row r="769" s="59" customFormat="1" ht="12.75"/>
    <row r="770" s="59" customFormat="1" ht="12.75"/>
    <row r="771" s="59" customFormat="1" ht="12.75"/>
    <row r="772" s="59" customFormat="1" ht="12.75"/>
    <row r="773" s="59" customFormat="1" ht="12.75"/>
    <row r="774" s="59" customFormat="1" ht="12.75"/>
    <row r="775" s="59" customFormat="1" ht="12.75"/>
    <row r="776" s="59" customFormat="1" ht="12.75"/>
    <row r="777" s="59" customFormat="1" ht="12.75"/>
    <row r="778" s="59" customFormat="1" ht="12.75"/>
    <row r="779" s="59" customFormat="1" ht="12.75"/>
    <row r="780" s="59" customFormat="1" ht="12.75"/>
    <row r="781" s="59" customFormat="1" ht="12.75"/>
    <row r="782" s="59" customFormat="1" ht="12.75"/>
    <row r="783" s="59" customFormat="1" ht="12.75"/>
    <row r="784" s="59" customFormat="1" ht="12.75"/>
    <row r="785" s="59" customFormat="1" ht="12.75"/>
    <row r="786" s="59" customFormat="1" ht="12.75"/>
    <row r="787" s="59" customFormat="1" ht="12.75"/>
    <row r="788" s="59" customFormat="1" ht="12.75"/>
    <row r="789" s="59" customFormat="1" ht="12.75"/>
    <row r="790" s="59" customFormat="1" ht="12.75"/>
    <row r="791" s="59" customFormat="1" ht="12.75"/>
    <row r="792" s="59" customFormat="1" ht="12.75"/>
    <row r="793" s="59" customFormat="1" ht="12.75"/>
    <row r="794" s="59" customFormat="1" ht="12.75"/>
    <row r="795" s="59" customFormat="1" ht="12.75"/>
    <row r="796" s="59" customFormat="1" ht="12.75"/>
    <row r="797" s="59" customFormat="1" ht="12.75"/>
    <row r="798" s="59" customFormat="1" ht="12.75"/>
    <row r="799" s="59" customFormat="1" ht="12.75"/>
    <row r="800" s="59" customFormat="1" ht="12.75"/>
    <row r="801" s="59" customFormat="1" ht="12.75"/>
    <row r="802" s="59" customFormat="1" ht="12.75"/>
    <row r="803" s="59" customFormat="1" ht="12.75"/>
    <row r="804" s="59" customFormat="1" ht="12.75"/>
    <row r="805" s="59" customFormat="1" ht="12.75"/>
    <row r="806" s="59" customFormat="1" ht="12.75"/>
    <row r="807" s="59" customFormat="1" ht="12.75"/>
    <row r="808" s="59" customFormat="1" ht="12.75"/>
    <row r="809" s="59" customFormat="1" ht="12.75"/>
    <row r="810" s="59" customFormat="1" ht="12.75"/>
    <row r="811" s="59" customFormat="1" ht="12.75"/>
    <row r="812" s="59" customFormat="1" ht="12.75"/>
    <row r="813" s="59" customFormat="1" ht="12.75"/>
    <row r="814" s="59" customFormat="1" ht="12.75"/>
    <row r="815" s="59" customFormat="1" ht="12.75"/>
    <row r="816" s="59" customFormat="1" ht="12.75"/>
    <row r="817" s="59" customFormat="1" ht="12.75"/>
    <row r="818" s="59" customFormat="1" ht="12.75"/>
    <row r="819" s="59" customFormat="1" ht="12.75"/>
    <row r="820" s="59" customFormat="1" ht="12.75"/>
    <row r="821" s="59" customFormat="1" ht="12.75"/>
    <row r="822" s="59" customFormat="1" ht="12.75"/>
    <row r="823" s="59" customFormat="1" ht="12.75"/>
    <row r="824" s="59" customFormat="1" ht="12.75"/>
    <row r="825" s="59" customFormat="1" ht="12.75"/>
    <row r="826" s="59" customFormat="1" ht="12.75"/>
    <row r="827" s="59" customFormat="1" ht="12.75"/>
    <row r="828" s="59" customFormat="1" ht="12.75"/>
    <row r="829" s="59" customFormat="1" ht="12.75"/>
    <row r="830" s="59" customFormat="1" ht="12.75"/>
    <row r="831" s="59" customFormat="1" ht="12.75"/>
    <row r="832" s="59" customFormat="1" ht="12.75"/>
    <row r="833" s="59" customFormat="1" ht="12.75"/>
    <row r="834" s="59" customFormat="1" ht="12.75"/>
    <row r="835" s="59" customFormat="1" ht="12.75"/>
    <row r="836" s="59" customFormat="1" ht="12.75"/>
    <row r="837" s="59" customFormat="1" ht="12.75"/>
    <row r="838" s="59" customFormat="1" ht="12.75"/>
    <row r="839" s="59" customFormat="1" ht="12.75"/>
    <row r="840" s="59" customFormat="1" ht="12.75"/>
    <row r="841" s="59" customFormat="1" ht="12.75"/>
    <row r="842" s="59" customFormat="1" ht="12.75"/>
    <row r="843" s="59" customFormat="1" ht="12.75"/>
    <row r="844" s="59" customFormat="1" ht="12.75"/>
    <row r="845" s="59" customFormat="1" ht="12.75"/>
    <row r="846" s="59" customFormat="1" ht="12.75"/>
    <row r="847" s="59" customFormat="1" ht="12.75"/>
    <row r="848" s="59" customFormat="1" ht="12.75"/>
    <row r="849" s="59" customFormat="1" ht="12.75"/>
    <row r="850" s="59" customFormat="1" ht="12.75"/>
    <row r="851" s="59" customFormat="1" ht="12.75"/>
    <row r="852" s="59" customFormat="1" ht="12.75"/>
    <row r="853" s="59" customFormat="1" ht="12.75"/>
    <row r="854" s="59" customFormat="1" ht="12.75"/>
    <row r="855" s="59" customFormat="1" ht="12.75"/>
    <row r="856" s="59" customFormat="1" ht="12.75"/>
    <row r="857" s="59" customFormat="1" ht="12.75"/>
    <row r="858" s="59" customFormat="1" ht="12.75"/>
    <row r="859" s="59" customFormat="1" ht="12.75"/>
    <row r="860" s="59" customFormat="1" ht="12.75"/>
    <row r="861" s="59" customFormat="1" ht="12.75"/>
    <row r="862" s="59" customFormat="1" ht="12.75"/>
    <row r="863" s="59" customFormat="1" ht="12.75"/>
    <row r="864" s="59" customFormat="1" ht="12.75"/>
    <row r="865" s="59" customFormat="1" ht="12.75"/>
    <row r="866" s="59" customFormat="1" ht="12.75"/>
    <row r="867" s="59" customFormat="1" ht="12.75"/>
    <row r="868" s="59" customFormat="1" ht="12.75"/>
    <row r="869" s="59" customFormat="1" ht="12.75"/>
    <row r="870" s="59" customFormat="1" ht="12.75"/>
    <row r="871" s="59" customFormat="1" ht="12.75"/>
    <row r="872" s="59" customFormat="1" ht="12.75"/>
    <row r="873" s="59" customFormat="1" ht="12.75"/>
    <row r="874" s="59" customFormat="1" ht="12.75"/>
    <row r="875" s="59" customFormat="1" ht="12.75"/>
    <row r="876" s="59" customFormat="1" ht="12.75"/>
    <row r="877" s="59" customFormat="1" ht="12.75"/>
    <row r="878" s="59" customFormat="1" ht="12.75"/>
    <row r="879" s="59" customFormat="1" ht="12.75"/>
    <row r="880" s="59" customFormat="1" ht="12.75"/>
    <row r="881" s="59" customFormat="1" ht="12.75"/>
    <row r="882" s="59" customFormat="1" ht="12.75"/>
    <row r="883" s="59" customFormat="1" ht="12.75"/>
    <row r="884" s="59" customFormat="1" ht="12.75"/>
    <row r="885" s="59" customFormat="1" ht="12.75"/>
    <row r="886" s="59" customFormat="1" ht="12.75"/>
    <row r="887" s="59" customFormat="1" ht="12.75"/>
    <row r="888" s="59" customFormat="1" ht="12.75"/>
    <row r="889" s="59" customFormat="1" ht="12.75"/>
    <row r="890" s="59" customFormat="1" ht="12.75"/>
    <row r="891" s="59" customFormat="1" ht="12.75"/>
    <row r="892" s="59" customFormat="1" ht="12.75"/>
    <row r="893" s="59" customFormat="1" ht="12.75"/>
    <row r="894" s="59" customFormat="1" ht="12.75"/>
    <row r="895" s="59" customFormat="1" ht="12.75"/>
    <row r="896" s="59" customFormat="1" ht="12.75"/>
    <row r="897" s="59" customFormat="1" ht="12.75"/>
    <row r="898" s="59" customFormat="1" ht="12.75"/>
    <row r="899" s="59" customFormat="1" ht="12.75"/>
    <row r="900" s="59" customFormat="1" ht="12.75"/>
    <row r="901" s="59" customFormat="1" ht="12.75"/>
    <row r="902" s="59" customFormat="1" ht="12.75"/>
    <row r="903" s="59" customFormat="1" ht="12.75"/>
    <row r="904" s="59" customFormat="1" ht="12.75"/>
    <row r="905" s="59" customFormat="1" ht="12.75"/>
    <row r="906" s="59" customFormat="1" ht="12.75"/>
    <row r="907" s="59" customFormat="1" ht="12.75"/>
    <row r="908" s="59" customFormat="1" ht="12.75"/>
    <row r="909" s="59" customFormat="1" ht="12.75"/>
    <row r="910" s="59" customFormat="1" ht="12.75"/>
    <row r="911" s="59" customFormat="1" ht="12.75"/>
    <row r="912" s="59" customFormat="1" ht="12.75"/>
    <row r="913" s="59" customFormat="1" ht="12.75"/>
    <row r="914" s="59" customFormat="1" ht="12.75"/>
    <row r="915" s="59" customFormat="1" ht="12.75"/>
    <row r="916" s="59" customFormat="1" ht="12.75"/>
    <row r="917" s="59" customFormat="1" ht="12.75"/>
    <row r="918" s="59" customFormat="1" ht="12.75"/>
    <row r="919" s="59" customFormat="1" ht="12.75"/>
    <row r="920" s="59" customFormat="1" ht="12.75"/>
    <row r="921" s="59" customFormat="1" ht="12.75"/>
    <row r="922" s="59" customFormat="1" ht="12.75"/>
    <row r="923" s="59" customFormat="1" ht="12.75"/>
    <row r="924" s="59" customFormat="1" ht="12.75"/>
    <row r="925" s="59" customFormat="1" ht="12.75"/>
    <row r="926" s="59" customFormat="1" ht="12.75"/>
    <row r="927" s="59" customFormat="1" ht="12.75"/>
    <row r="928" s="59" customFormat="1" ht="12.75"/>
    <row r="929" s="59" customFormat="1" ht="12.75"/>
    <row r="930" s="59" customFormat="1" ht="12.75"/>
    <row r="931" s="59" customFormat="1" ht="12.75"/>
    <row r="932" s="59" customFormat="1" ht="12.75"/>
    <row r="933" s="59" customFormat="1" ht="12.75"/>
    <row r="934" s="59" customFormat="1" ht="12.75"/>
    <row r="935" s="59" customFormat="1" ht="12.75"/>
    <row r="936" s="59" customFormat="1" ht="12.75"/>
    <row r="937" s="59" customFormat="1" ht="12.75"/>
    <row r="938" s="59" customFormat="1" ht="12.75"/>
    <row r="939" s="59" customFormat="1" ht="12.75"/>
    <row r="940" s="59" customFormat="1" ht="12.75"/>
    <row r="941" s="59" customFormat="1" ht="12.75"/>
    <row r="942" s="59" customFormat="1" ht="12.75"/>
    <row r="943" s="59" customFormat="1" ht="12.75"/>
    <row r="944" s="59" customFormat="1" ht="12.75"/>
    <row r="945" s="59" customFormat="1" ht="12.75"/>
    <row r="946" s="59" customFormat="1" ht="12.75"/>
    <row r="947" s="59" customFormat="1" ht="12.75"/>
    <row r="948" s="59" customFormat="1" ht="12.75"/>
    <row r="949" s="59" customFormat="1" ht="12.75"/>
    <row r="950" s="59" customFormat="1" ht="12.75"/>
    <row r="951" s="59" customFormat="1" ht="12.75"/>
    <row r="952" s="59" customFormat="1" ht="12.75"/>
    <row r="953" s="59" customFormat="1" ht="12.75"/>
    <row r="954" s="59" customFormat="1" ht="12.75"/>
    <row r="955" s="59" customFormat="1" ht="12.75"/>
    <row r="956" s="59" customFormat="1" ht="12.75"/>
    <row r="957" s="59" customFormat="1" ht="12.75"/>
    <row r="958" s="59" customFormat="1" ht="12.75"/>
    <row r="959" s="59" customFormat="1" ht="12.75"/>
    <row r="960" s="59" customFormat="1" ht="12.75"/>
    <row r="961" s="59" customFormat="1" ht="12.75"/>
    <row r="962" s="59" customFormat="1" ht="12.75"/>
    <row r="963" s="59" customFormat="1" ht="12.75"/>
    <row r="964" s="59" customFormat="1" ht="12.75"/>
    <row r="965" s="59" customFormat="1" ht="12.75"/>
    <row r="966" s="59" customFormat="1" ht="12.75"/>
    <row r="967" s="59" customFormat="1" ht="12.75"/>
    <row r="968" s="59" customFormat="1" ht="12.75"/>
    <row r="969" s="59" customFormat="1" ht="12.75"/>
    <row r="970" s="59" customFormat="1" ht="12.75"/>
    <row r="971" s="59" customFormat="1" ht="12.75"/>
    <row r="972" s="59" customFormat="1" ht="12.75"/>
    <row r="973" s="59" customFormat="1" ht="12.75"/>
    <row r="974" s="59" customFormat="1" ht="12.75"/>
    <row r="975" s="59" customFormat="1" ht="12.75"/>
    <row r="976" s="59" customFormat="1" ht="12.75"/>
    <row r="977" s="59" customFormat="1" ht="12.75"/>
    <row r="978" s="59" customFormat="1" ht="12.75"/>
    <row r="979" s="59" customFormat="1" ht="12.75"/>
    <row r="980" s="59" customFormat="1" ht="12.75"/>
    <row r="981" s="59" customFormat="1" ht="12.75"/>
    <row r="982" s="59" customFormat="1" ht="12.75"/>
    <row r="983" s="59" customFormat="1" ht="12.75"/>
    <row r="984" s="59" customFormat="1" ht="12.75"/>
    <row r="985" s="59" customFormat="1" ht="12.75"/>
    <row r="986" s="59" customFormat="1" ht="12.75"/>
    <row r="987" s="59" customFormat="1" ht="12.75"/>
    <row r="988" s="59" customFormat="1" ht="12.75"/>
    <row r="989" s="59" customFormat="1" ht="12.75"/>
    <row r="990" s="59" customFormat="1" ht="12.75"/>
    <row r="991" s="59" customFormat="1" ht="12.75"/>
    <row r="992" s="59" customFormat="1" ht="12.75"/>
    <row r="993" s="59" customFormat="1" ht="12.75"/>
    <row r="994" s="59" customFormat="1" ht="12.75"/>
    <row r="995" s="59" customFormat="1" ht="12.75"/>
    <row r="996" s="59" customFormat="1" ht="12.75"/>
    <row r="997" s="59" customFormat="1" ht="12.75"/>
    <row r="998" s="59" customFormat="1" ht="12.75"/>
    <row r="999" s="59" customFormat="1" ht="12.75"/>
    <row r="1000" s="59" customFormat="1" ht="12.75"/>
    <row r="1001" s="59" customFormat="1" ht="12.75"/>
    <row r="1002" s="59" customFormat="1" ht="12.75"/>
    <row r="1003" s="59" customFormat="1" ht="12.75"/>
    <row r="1004" s="59" customFormat="1" ht="12.75"/>
    <row r="1005" s="59" customFormat="1" ht="12.75"/>
    <row r="1006" s="59" customFormat="1" ht="12.75"/>
    <row r="1007" s="59" customFormat="1" ht="12.75"/>
    <row r="1008" s="59" customFormat="1" ht="12.75"/>
    <row r="1009" s="59" customFormat="1" ht="12.75"/>
    <row r="1010" s="59" customFormat="1" ht="12.75"/>
    <row r="1011" s="59" customFormat="1" ht="12.75"/>
    <row r="1012" s="59" customFormat="1" ht="12.75"/>
    <row r="1013" s="59" customFormat="1" ht="12.75"/>
    <row r="1014" s="59" customFormat="1" ht="12.75"/>
    <row r="1015" s="59" customFormat="1" ht="12.75"/>
    <row r="1016" s="59" customFormat="1" ht="12.75"/>
    <row r="1017" s="59" customFormat="1" ht="12.75"/>
    <row r="1018" s="59" customFormat="1" ht="12.75"/>
    <row r="1019" s="59" customFormat="1" ht="12.75"/>
    <row r="1020" s="59" customFormat="1" ht="12.75"/>
    <row r="1021" s="59" customFormat="1" ht="12.75"/>
    <row r="1022" s="59" customFormat="1" ht="12.75"/>
    <row r="1023" s="59" customFormat="1" ht="12.75"/>
    <row r="1024" s="59" customFormat="1" ht="12.75"/>
    <row r="1025" s="59" customFormat="1" ht="12.75"/>
    <row r="1026" s="59" customFormat="1" ht="12.75"/>
    <row r="1027" s="59" customFormat="1" ht="12.75"/>
    <row r="1028" s="59" customFormat="1" ht="12.75"/>
    <row r="1029" s="59" customFormat="1" ht="12.75"/>
    <row r="1030" s="59" customFormat="1" ht="12.75"/>
    <row r="1031" s="59" customFormat="1" ht="12.75"/>
    <row r="1032" s="59" customFormat="1" ht="12.75"/>
    <row r="1033" s="59" customFormat="1" ht="12.75"/>
    <row r="1034" s="59" customFormat="1" ht="12.75"/>
    <row r="1035" s="59" customFormat="1" ht="12.75"/>
    <row r="1036" s="59" customFormat="1" ht="12.75"/>
    <row r="1037" s="59" customFormat="1" ht="12.75"/>
    <row r="1038" s="59" customFormat="1" ht="12.75"/>
    <row r="1039" s="59" customFormat="1" ht="12.75"/>
    <row r="1040" s="59" customFormat="1" ht="12.75"/>
    <row r="1041" s="59" customFormat="1" ht="12.75"/>
    <row r="1042" s="59" customFormat="1" ht="12.75"/>
    <row r="1043" s="59" customFormat="1" ht="12.75"/>
    <row r="1044" s="59" customFormat="1" ht="12.75"/>
    <row r="1045" s="59" customFormat="1" ht="12.75"/>
    <row r="1046" s="59" customFormat="1" ht="12.75"/>
    <row r="1047" s="59" customFormat="1" ht="12.75"/>
    <row r="1048" s="59" customFormat="1" ht="12.75"/>
    <row r="1049" s="59" customFormat="1" ht="12.75"/>
    <row r="1050" s="59" customFormat="1" ht="12.75"/>
    <row r="1051" s="59" customFormat="1" ht="12.75"/>
    <row r="1052" s="59" customFormat="1" ht="12.75"/>
    <row r="1053" s="59" customFormat="1" ht="12.75"/>
    <row r="1054" s="59" customFormat="1" ht="12.75"/>
    <row r="1055" s="59" customFormat="1" ht="12.75"/>
    <row r="1056" s="59" customFormat="1" ht="12.75"/>
    <row r="1057" s="59" customFormat="1" ht="12.75"/>
    <row r="1058" s="59" customFormat="1" ht="12.75"/>
    <row r="1059" s="59" customFormat="1" ht="12.75"/>
    <row r="1060" s="59" customFormat="1" ht="12.75"/>
    <row r="1061" s="59" customFormat="1" ht="12.75"/>
    <row r="1062" s="59" customFormat="1" ht="12.75"/>
    <row r="1063" s="59" customFormat="1" ht="12.75"/>
    <row r="1064" s="59" customFormat="1" ht="12.75"/>
    <row r="1065" s="59" customFormat="1" ht="12.75"/>
    <row r="1066" s="59" customFormat="1" ht="12.75"/>
    <row r="1067" s="59" customFormat="1" ht="12.75"/>
    <row r="1068" s="59" customFormat="1" ht="12.75"/>
    <row r="1069" s="59" customFormat="1" ht="12.75"/>
    <row r="1070" s="59" customFormat="1" ht="12.75"/>
    <row r="1071" s="59" customFormat="1" ht="12.75"/>
    <row r="1072" s="59" customFormat="1" ht="12.75"/>
    <row r="1073" s="59" customFormat="1" ht="12.75"/>
    <row r="1074" s="59" customFormat="1" ht="12.75"/>
    <row r="1075" s="59" customFormat="1" ht="12.75"/>
    <row r="1076" s="59" customFormat="1" ht="12.75"/>
    <row r="1077" s="59" customFormat="1" ht="12.75"/>
    <row r="1078" s="59" customFormat="1" ht="12.75"/>
    <row r="1079" s="59" customFormat="1" ht="12.75"/>
    <row r="1080" s="59" customFormat="1" ht="12.75"/>
    <row r="1081" s="59" customFormat="1" ht="12.75"/>
    <row r="1082" s="59" customFormat="1" ht="12.75"/>
    <row r="1083" s="59" customFormat="1" ht="12.75"/>
    <row r="1084" s="59" customFormat="1" ht="12.75"/>
    <row r="1085" s="59" customFormat="1" ht="12.75"/>
    <row r="1086" s="59" customFormat="1" ht="12.75"/>
    <row r="1087" s="59" customFormat="1" ht="12.75"/>
    <row r="1088" s="59" customFormat="1" ht="12.75"/>
    <row r="1089" s="59" customFormat="1" ht="12.75"/>
    <row r="1090" s="59" customFormat="1" ht="12.75"/>
    <row r="1091" s="59" customFormat="1" ht="12.75"/>
    <row r="1092" s="59" customFormat="1" ht="12.75"/>
    <row r="1093" s="59" customFormat="1" ht="12.75"/>
    <row r="1094" s="59" customFormat="1" ht="12.75"/>
    <row r="1095" s="59" customFormat="1" ht="12.75"/>
    <row r="1096" s="59" customFormat="1" ht="12.75"/>
    <row r="1097" s="59" customFormat="1" ht="12.75"/>
    <row r="1098" s="59" customFormat="1" ht="12.75"/>
    <row r="1099" s="59" customFormat="1" ht="12.75"/>
    <row r="1100" s="59" customFormat="1" ht="12.75"/>
    <row r="1101" s="59" customFormat="1" ht="12.75"/>
    <row r="1102" s="59" customFormat="1" ht="12.75"/>
    <row r="1103" s="59" customFormat="1" ht="12.75"/>
    <row r="1104" s="59" customFormat="1" ht="12.75"/>
    <row r="1105" s="59" customFormat="1" ht="12.75"/>
    <row r="1106" s="59" customFormat="1" ht="12.75"/>
    <row r="1107" s="59" customFormat="1" ht="12.75"/>
    <row r="1108" s="59" customFormat="1" ht="12.75"/>
    <row r="1109" s="59" customFormat="1" ht="12.75"/>
    <row r="1110" s="59" customFormat="1" ht="12.75"/>
    <row r="1111" s="59" customFormat="1" ht="12.75"/>
    <row r="1112" s="59" customFormat="1" ht="12.75"/>
    <row r="1113" s="59" customFormat="1" ht="12.75"/>
    <row r="1114" s="59" customFormat="1" ht="12.75"/>
    <row r="1115" s="59" customFormat="1" ht="12.75"/>
    <row r="1116" s="59" customFormat="1" ht="12.75"/>
    <row r="1117" s="59" customFormat="1" ht="12.75"/>
    <row r="1118" s="59" customFormat="1" ht="12.75"/>
    <row r="1119" s="59" customFormat="1" ht="12.75"/>
    <row r="1120" s="59" customFormat="1" ht="12.75"/>
    <row r="1121" s="59" customFormat="1" ht="12.75"/>
    <row r="1122" s="59" customFormat="1" ht="12.75"/>
    <row r="1123" s="59" customFormat="1" ht="12.75"/>
    <row r="1124" s="59" customFormat="1" ht="12.75"/>
    <row r="1125" s="59" customFormat="1" ht="12.75"/>
    <row r="1126" s="59" customFormat="1" ht="12.75"/>
    <row r="1127" s="59" customFormat="1" ht="12.75"/>
    <row r="1128" s="59" customFormat="1" ht="12.75"/>
    <row r="1129" s="59" customFormat="1" ht="12.75"/>
    <row r="1130" s="59" customFormat="1" ht="12.75"/>
    <row r="1131" s="59" customFormat="1" ht="12.75"/>
    <row r="1132" s="59" customFormat="1" ht="12.75"/>
    <row r="1133" s="59" customFormat="1" ht="12.75"/>
    <row r="1134" s="59" customFormat="1" ht="12.75"/>
    <row r="1135" s="59" customFormat="1" ht="12.75"/>
    <row r="1136" s="59" customFormat="1" ht="12.75"/>
    <row r="1137" s="59" customFormat="1" ht="12.75"/>
    <row r="1138" s="59" customFormat="1" ht="12.75"/>
    <row r="1139" s="59" customFormat="1" ht="12.75"/>
    <row r="1140" s="59" customFormat="1" ht="12.75"/>
    <row r="1141" s="59" customFormat="1" ht="12.75"/>
    <row r="1142" s="59" customFormat="1" ht="12.75"/>
    <row r="1143" s="59" customFormat="1" ht="12.75"/>
    <row r="1144" s="59" customFormat="1" ht="12.75"/>
    <row r="1145" s="59" customFormat="1" ht="12.75"/>
    <row r="1146" s="59" customFormat="1" ht="12.75"/>
    <row r="1147" s="59" customFormat="1" ht="12.75"/>
    <row r="1148" s="59" customFormat="1" ht="12.75"/>
    <row r="1149" s="59" customFormat="1" ht="12.75"/>
    <row r="1150" s="59" customFormat="1" ht="12.75"/>
    <row r="1151" s="59" customFormat="1" ht="12.75"/>
    <row r="1152" s="59" customFormat="1" ht="12.75"/>
    <row r="1153" s="59" customFormat="1" ht="12.75"/>
    <row r="1154" s="59" customFormat="1" ht="12.75"/>
    <row r="1155" s="59" customFormat="1" ht="12.75"/>
    <row r="1156" s="59" customFormat="1" ht="12.75"/>
    <row r="1157" s="59" customFormat="1" ht="12.75"/>
    <row r="1158" s="59" customFormat="1" ht="12.75"/>
    <row r="1159" s="59" customFormat="1" ht="12.75"/>
    <row r="1160" s="59" customFormat="1" ht="12.75"/>
    <row r="1161" s="59" customFormat="1" ht="12.75"/>
    <row r="1162" s="59" customFormat="1" ht="12.75"/>
    <row r="1163" s="59" customFormat="1" ht="12.75"/>
    <row r="1164" s="59" customFormat="1" ht="12.75"/>
    <row r="1165" s="59" customFormat="1" ht="12.75"/>
    <row r="1166" s="59" customFormat="1" ht="12.75"/>
    <row r="1167" s="59" customFormat="1" ht="12.75"/>
    <row r="1168" s="59" customFormat="1" ht="12.75"/>
    <row r="1169" s="59" customFormat="1" ht="12.75"/>
    <row r="1170" s="59" customFormat="1" ht="12.75"/>
    <row r="1171" s="59" customFormat="1" ht="12.75"/>
    <row r="1172" s="59" customFormat="1" ht="12.75"/>
    <row r="1173" s="59" customFormat="1" ht="12.75"/>
    <row r="1174" s="59" customFormat="1" ht="12.75"/>
    <row r="1175" s="59" customFormat="1" ht="12.75"/>
    <row r="1176" s="59" customFormat="1" ht="12.75"/>
    <row r="1177" s="59" customFormat="1" ht="12.75"/>
    <row r="1178" s="59" customFormat="1" ht="12.75"/>
    <row r="1179" s="59" customFormat="1" ht="12.75"/>
    <row r="1180" s="59" customFormat="1" ht="12.75"/>
    <row r="1181" s="59" customFormat="1" ht="12.75"/>
    <row r="1182" s="59" customFormat="1" ht="12.75"/>
    <row r="1183" s="59" customFormat="1" ht="12.75"/>
    <row r="1184" s="59" customFormat="1" ht="12.75"/>
    <row r="1185" s="59" customFormat="1" ht="12.75"/>
    <row r="1186" s="59" customFormat="1" ht="12.75"/>
    <row r="1187" s="59" customFormat="1" ht="12.75"/>
    <row r="1188" s="59" customFormat="1" ht="12.75"/>
    <row r="1189" s="59" customFormat="1" ht="12.75"/>
    <row r="1190" s="59" customFormat="1" ht="12.75"/>
    <row r="1191" s="59" customFormat="1" ht="12.75"/>
    <row r="1192" s="59" customFormat="1" ht="12.75"/>
    <row r="1193" s="59" customFormat="1" ht="12.75"/>
    <row r="1194" s="59" customFormat="1" ht="12.75"/>
    <row r="1195" s="59" customFormat="1" ht="12.75"/>
    <row r="1196" s="59" customFormat="1" ht="12.75"/>
    <row r="1197" s="59" customFormat="1" ht="12.75"/>
    <row r="1198" s="59" customFormat="1" ht="12.75"/>
    <row r="1199" s="59" customFormat="1" ht="12.75"/>
    <row r="1200" s="59" customFormat="1" ht="12.75"/>
    <row r="1201" s="59" customFormat="1" ht="12.75"/>
    <row r="1202" s="59" customFormat="1" ht="12.75"/>
    <row r="1203" s="59" customFormat="1" ht="12.75"/>
    <row r="1204" s="59" customFormat="1" ht="12.75"/>
    <row r="1205" s="59" customFormat="1" ht="12.75"/>
    <row r="1206" s="59" customFormat="1" ht="12.75"/>
    <row r="1207" s="59" customFormat="1" ht="12.75"/>
    <row r="1208" s="59" customFormat="1" ht="12.75"/>
    <row r="1209" s="59" customFormat="1" ht="12.75"/>
    <row r="1210" s="59" customFormat="1" ht="12.75"/>
    <row r="1211" s="59" customFormat="1" ht="12.75"/>
    <row r="1212" s="59" customFormat="1" ht="12.75"/>
    <row r="1213" s="59" customFormat="1" ht="12.75"/>
    <row r="1214" s="59" customFormat="1" ht="12.75"/>
    <row r="1215" s="59" customFormat="1" ht="12.75"/>
    <row r="1216" s="59" customFormat="1" ht="12.75"/>
    <row r="1217" s="59" customFormat="1" ht="12.75"/>
    <row r="1218" s="59" customFormat="1" ht="12.75"/>
    <row r="1219" s="59" customFormat="1" ht="12.75"/>
    <row r="1220" s="59" customFormat="1" ht="12.75"/>
    <row r="1221" s="59" customFormat="1" ht="12.75"/>
    <row r="1222" s="59" customFormat="1" ht="12.75"/>
    <row r="1223" s="59" customFormat="1" ht="12.75"/>
    <row r="1224" s="59" customFormat="1" ht="12.75"/>
    <row r="1225" s="59" customFormat="1" ht="12.75"/>
    <row r="1226" s="59" customFormat="1" ht="12.75"/>
    <row r="1227" s="59" customFormat="1" ht="12.75"/>
    <row r="1228" s="59" customFormat="1" ht="12.75"/>
    <row r="1229" s="59" customFormat="1" ht="12.75"/>
    <row r="1230" s="59" customFormat="1" ht="12.75"/>
    <row r="1231" s="59" customFormat="1" ht="12.75"/>
    <row r="1232" s="59" customFormat="1" ht="12.75"/>
    <row r="1233" s="59" customFormat="1" ht="12.75"/>
    <row r="1234" s="59" customFormat="1" ht="12.75"/>
    <row r="1235" s="59" customFormat="1" ht="12.75"/>
    <row r="1236" s="59" customFormat="1" ht="12.75"/>
    <row r="1237" s="59" customFormat="1" ht="12.75"/>
    <row r="1238" s="59" customFormat="1" ht="12.75"/>
    <row r="1239" s="59" customFormat="1" ht="12.75"/>
    <row r="1240" s="59" customFormat="1" ht="12.75"/>
    <row r="1241" s="59" customFormat="1" ht="12.75"/>
    <row r="1242" s="59" customFormat="1" ht="12.75"/>
    <row r="1243" s="59" customFormat="1" ht="12.75"/>
    <row r="1244" s="59" customFormat="1" ht="12.75"/>
    <row r="1245" s="59" customFormat="1" ht="12.75"/>
    <row r="1246" s="59" customFormat="1" ht="12.75"/>
    <row r="1247" s="59" customFormat="1" ht="12.75"/>
    <row r="1248" s="59" customFormat="1" ht="12.75"/>
    <row r="1249" s="59" customFormat="1" ht="12.75"/>
    <row r="1250" s="59" customFormat="1" ht="12.75"/>
    <row r="1251" s="59" customFormat="1" ht="12.75"/>
    <row r="1252" s="59" customFormat="1" ht="12.75"/>
    <row r="1253" s="59" customFormat="1" ht="12.75"/>
    <row r="1254" s="59" customFormat="1" ht="12.75"/>
    <row r="1255" s="59" customFormat="1" ht="12.75"/>
    <row r="1256" s="59" customFormat="1" ht="12.75"/>
    <row r="1257" s="59" customFormat="1" ht="12.75"/>
    <row r="1258" s="59" customFormat="1" ht="12.75"/>
    <row r="1259" s="59" customFormat="1" ht="12.75"/>
    <row r="1260" s="59" customFormat="1" ht="12.75"/>
    <row r="1261" s="59" customFormat="1" ht="12.75"/>
    <row r="1262" s="59" customFormat="1" ht="12.75"/>
    <row r="1263" s="59" customFormat="1" ht="12.75"/>
    <row r="1264" s="59" customFormat="1" ht="12.75"/>
    <row r="1265" s="59" customFormat="1" ht="12.75"/>
    <row r="1266" s="59" customFormat="1" ht="12.75"/>
    <row r="1267" s="59" customFormat="1" ht="12.75"/>
    <row r="1268" s="59" customFormat="1" ht="12.75"/>
    <row r="1269" s="59" customFormat="1" ht="12.75"/>
    <row r="1270" s="59" customFormat="1" ht="12.75"/>
    <row r="1271" s="59" customFormat="1" ht="12.75"/>
    <row r="1272" s="59" customFormat="1" ht="12.75"/>
    <row r="1273" s="59" customFormat="1" ht="12.75"/>
    <row r="1274" s="59" customFormat="1" ht="12.75"/>
    <row r="1275" s="59" customFormat="1" ht="12.75"/>
    <row r="1276" s="59" customFormat="1" ht="12.75"/>
    <row r="1277" s="59" customFormat="1" ht="12.75"/>
    <row r="1278" s="59" customFormat="1" ht="12.75"/>
    <row r="1279" s="59" customFormat="1" ht="12.75"/>
    <row r="1280" s="59" customFormat="1" ht="12.75"/>
    <row r="1281" s="59" customFormat="1" ht="12.75"/>
    <row r="1282" s="59" customFormat="1" ht="12.75"/>
    <row r="1283" s="59" customFormat="1" ht="12.75"/>
    <row r="1284" s="59" customFormat="1" ht="12.75"/>
    <row r="1285" s="59" customFormat="1" ht="12.75"/>
    <row r="1286" s="59" customFormat="1" ht="12.75"/>
    <row r="1287" s="59" customFormat="1" ht="12.75"/>
    <row r="1288" s="59" customFormat="1" ht="12.75"/>
    <row r="1289" s="59" customFormat="1" ht="12.75"/>
    <row r="1290" s="59" customFormat="1" ht="12.75"/>
    <row r="1291" s="59" customFormat="1" ht="12.75"/>
    <row r="1292" s="59" customFormat="1" ht="12.75"/>
    <row r="1293" s="59" customFormat="1" ht="12.75"/>
    <row r="1294" s="59" customFormat="1" ht="12.75"/>
    <row r="1295" s="59" customFormat="1" ht="12.75"/>
    <row r="1296" s="59" customFormat="1" ht="12.75"/>
    <row r="1297" s="59" customFormat="1" ht="12.75"/>
    <row r="1298" s="59" customFormat="1" ht="12.75"/>
    <row r="1299" s="59" customFormat="1" ht="12.75"/>
    <row r="1300" s="59" customFormat="1" ht="12.75"/>
    <row r="1301" s="59" customFormat="1" ht="12.75"/>
    <row r="1302" s="59" customFormat="1" ht="12.75"/>
    <row r="1303" s="59" customFormat="1" ht="12.75"/>
    <row r="1304" s="59" customFormat="1" ht="12.75"/>
    <row r="1305" s="59" customFormat="1" ht="12.75"/>
    <row r="1306" s="59" customFormat="1" ht="12.75"/>
    <row r="1307" s="59" customFormat="1" ht="12.75"/>
    <row r="1308" s="59" customFormat="1" ht="12.75"/>
    <row r="1309" s="59" customFormat="1" ht="12.75"/>
    <row r="1310" s="59" customFormat="1" ht="12.75"/>
    <row r="1311" s="59" customFormat="1" ht="12.75"/>
    <row r="1312" s="59" customFormat="1" ht="12.75"/>
    <row r="1313" s="59" customFormat="1" ht="12.75"/>
    <row r="1314" s="59" customFormat="1" ht="12.75"/>
    <row r="1315" s="59" customFormat="1" ht="12.75"/>
    <row r="1316" s="59" customFormat="1" ht="12.75"/>
    <row r="1317" s="59" customFormat="1" ht="12.75"/>
    <row r="1318" s="59" customFormat="1" ht="12.75"/>
    <row r="1319" s="59" customFormat="1" ht="12.75"/>
    <row r="1320" s="59" customFormat="1" ht="12.75"/>
    <row r="1321" s="59" customFormat="1" ht="12.75"/>
    <row r="1322" s="59" customFormat="1" ht="12.75"/>
    <row r="1323" s="59" customFormat="1" ht="12.75"/>
    <row r="1324" s="59" customFormat="1" ht="12.75"/>
    <row r="1325" s="59" customFormat="1" ht="12.75"/>
    <row r="1326" s="59" customFormat="1" ht="12.75"/>
    <row r="1327" s="59" customFormat="1" ht="12.75"/>
    <row r="1328" s="59" customFormat="1" ht="12.75"/>
    <row r="1329" s="59" customFormat="1" ht="12.75"/>
    <row r="1330" s="59" customFormat="1" ht="12.75"/>
    <row r="1331" s="59" customFormat="1" ht="12.75"/>
    <row r="1332" s="59" customFormat="1" ht="12.75"/>
    <row r="1333" s="59" customFormat="1" ht="12.75"/>
    <row r="1334" s="59" customFormat="1" ht="12.75"/>
    <row r="1335" s="59" customFormat="1" ht="12.75"/>
    <row r="1336" s="59" customFormat="1" ht="12.75"/>
    <row r="1337" s="59" customFormat="1" ht="12.75"/>
    <row r="1338" s="59" customFormat="1" ht="12.75"/>
    <row r="1339" s="59" customFormat="1" ht="12.75"/>
    <row r="1340" s="59" customFormat="1" ht="12.75"/>
    <row r="1341" s="59" customFormat="1" ht="12.75"/>
    <row r="1342" s="59" customFormat="1" ht="12.75"/>
    <row r="1343" s="59" customFormat="1" ht="12.75"/>
    <row r="1344" s="59" customFormat="1" ht="12.75"/>
    <row r="1345" s="59" customFormat="1" ht="12.75"/>
    <row r="1346" s="59" customFormat="1" ht="12.75"/>
    <row r="1347" s="59" customFormat="1" ht="12.75"/>
    <row r="1348" s="59" customFormat="1" ht="12.75"/>
    <row r="1349" s="59" customFormat="1" ht="12.75"/>
    <row r="1350" s="59" customFormat="1" ht="12.75"/>
    <row r="1351" s="59" customFormat="1" ht="12.75"/>
    <row r="1352" s="59" customFormat="1" ht="12.75"/>
    <row r="1353" s="59" customFormat="1" ht="12.75"/>
    <row r="1354" s="59" customFormat="1" ht="12.75"/>
    <row r="1355" s="59" customFormat="1" ht="12.75"/>
    <row r="1356" s="59" customFormat="1" ht="12.75"/>
    <row r="1357" s="59" customFormat="1" ht="12.75"/>
    <row r="1358" s="59" customFormat="1" ht="12.75"/>
    <row r="1359" s="59" customFormat="1" ht="12.75"/>
    <row r="1360" s="59" customFormat="1" ht="12.75"/>
    <row r="1361" s="59" customFormat="1" ht="12.75"/>
    <row r="1362" s="59" customFormat="1" ht="12.75"/>
    <row r="1363" s="59" customFormat="1" ht="12.75"/>
    <row r="1364" s="59" customFormat="1" ht="12.75"/>
    <row r="1365" s="59" customFormat="1" ht="12.75"/>
    <row r="1366" s="59" customFormat="1" ht="12.75"/>
    <row r="1367" s="59" customFormat="1" ht="12.75"/>
    <row r="1368" s="59" customFormat="1" ht="12.75"/>
    <row r="1369" s="59" customFormat="1" ht="12.75"/>
    <row r="1370" s="59" customFormat="1" ht="12.75"/>
    <row r="1371" s="59" customFormat="1" ht="12.75"/>
    <row r="1372" s="59" customFormat="1" ht="12.75"/>
    <row r="1373" s="59" customFormat="1" ht="12.75"/>
    <row r="1374" s="59" customFormat="1" ht="12.75"/>
    <row r="1375" s="59" customFormat="1" ht="12.75"/>
    <row r="1376" s="59" customFormat="1" ht="12.75"/>
    <row r="1377" s="59" customFormat="1" ht="12.75"/>
    <row r="1378" s="59" customFormat="1" ht="12.75"/>
    <row r="1379" s="59" customFormat="1" ht="12.75"/>
    <row r="1380" s="59" customFormat="1" ht="12.75"/>
    <row r="1381" s="59" customFormat="1" ht="12.75"/>
    <row r="1382" s="59" customFormat="1" ht="12.75"/>
    <row r="1383" s="59" customFormat="1" ht="12.75"/>
    <row r="1384" s="59" customFormat="1" ht="12.75"/>
    <row r="1385" s="59" customFormat="1" ht="12.75"/>
    <row r="1386" s="59" customFormat="1" ht="12.75"/>
    <row r="1387" s="59" customFormat="1" ht="12.75"/>
    <row r="1388" s="59" customFormat="1" ht="12.75"/>
    <row r="1389" s="59" customFormat="1" ht="12.75"/>
    <row r="1390" s="59" customFormat="1" ht="12.75"/>
    <row r="1391" s="59" customFormat="1" ht="12.75"/>
    <row r="1392" s="59" customFormat="1" ht="12.75"/>
    <row r="1393" s="59" customFormat="1" ht="12.75"/>
    <row r="1394" s="59" customFormat="1" ht="12.75"/>
    <row r="1395" s="59" customFormat="1" ht="12.75"/>
    <row r="1396" s="59" customFormat="1" ht="12.75"/>
    <row r="1397" s="59" customFormat="1" ht="12.75"/>
    <row r="1398" s="59" customFormat="1" ht="12.75"/>
    <row r="1399" s="59" customFormat="1" ht="12.75"/>
    <row r="1400" s="59" customFormat="1" ht="12.75"/>
    <row r="1401" s="59" customFormat="1" ht="12.75"/>
    <row r="1402" s="59" customFormat="1" ht="12.75"/>
    <row r="1403" s="59" customFormat="1" ht="12.75"/>
    <row r="1404" s="59" customFormat="1" ht="12.75"/>
    <row r="1405" s="59" customFormat="1" ht="12.75"/>
    <row r="1406" s="59" customFormat="1" ht="12.75"/>
    <row r="1407" s="59" customFormat="1" ht="12.75"/>
    <row r="1408" s="59" customFormat="1" ht="12.75"/>
    <row r="1409" s="59" customFormat="1" ht="12.75"/>
    <row r="1410" s="59" customFormat="1" ht="12.75"/>
    <row r="1411" s="59" customFormat="1" ht="12.75"/>
    <row r="1412" s="59" customFormat="1" ht="12.75"/>
    <row r="1413" s="59" customFormat="1" ht="12.75"/>
    <row r="1414" s="59" customFormat="1" ht="12.75"/>
    <row r="1415" s="59" customFormat="1" ht="12.75"/>
    <row r="1416" s="59" customFormat="1" ht="12.75"/>
    <row r="1417" s="59" customFormat="1" ht="12.75"/>
    <row r="1418" s="59" customFormat="1" ht="12.75"/>
    <row r="1419" s="59" customFormat="1" ht="12.75"/>
    <row r="1420" s="59" customFormat="1" ht="12.75"/>
    <row r="1421" s="59" customFormat="1" ht="12.75"/>
    <row r="1422" s="59" customFormat="1" ht="12.75"/>
    <row r="1423" s="59" customFormat="1" ht="12.75"/>
    <row r="1424" s="59" customFormat="1" ht="12.75"/>
    <row r="1425" s="59" customFormat="1" ht="12.75"/>
    <row r="1426" s="59" customFormat="1" ht="12.75"/>
    <row r="1427" s="59" customFormat="1" ht="12.75"/>
    <row r="1428" s="59" customFormat="1" ht="12.75"/>
    <row r="1429" s="59" customFormat="1" ht="12.75"/>
    <row r="1430" s="59" customFormat="1" ht="12.75"/>
    <row r="1431" s="59" customFormat="1" ht="12.75"/>
    <row r="1432" s="59" customFormat="1" ht="12.75"/>
    <row r="1433" s="59" customFormat="1" ht="12.75"/>
    <row r="1434" s="59" customFormat="1" ht="12.75"/>
    <row r="1435" s="59" customFormat="1" ht="12.75"/>
    <row r="1436" s="59" customFormat="1" ht="12.75"/>
    <row r="1437" s="59" customFormat="1" ht="12.75"/>
    <row r="1438" s="59" customFormat="1" ht="12.75"/>
    <row r="1439" s="59" customFormat="1" ht="12.75"/>
    <row r="1440" s="59" customFormat="1" ht="12.75"/>
    <row r="1441" s="59" customFormat="1" ht="12.75"/>
    <row r="1442" s="59" customFormat="1" ht="12.75"/>
    <row r="1443" s="59" customFormat="1" ht="12.75"/>
    <row r="1444" s="59" customFormat="1" ht="12.75"/>
    <row r="1445" s="59" customFormat="1" ht="12.75"/>
    <row r="1446" s="59" customFormat="1" ht="12.75"/>
    <row r="1447" s="59" customFormat="1" ht="12.75"/>
    <row r="1448" s="59" customFormat="1" ht="12.75"/>
    <row r="1449" s="59" customFormat="1" ht="12.75"/>
    <row r="1450" s="59" customFormat="1" ht="12.75"/>
    <row r="1451" s="59" customFormat="1" ht="12.75"/>
    <row r="1452" s="59" customFormat="1" ht="12.75"/>
    <row r="1453" s="59" customFormat="1" ht="12.75"/>
    <row r="1454" s="59" customFormat="1" ht="12.75"/>
    <row r="1455" s="59" customFormat="1" ht="12.75"/>
    <row r="1456" s="59" customFormat="1" ht="12.75"/>
    <row r="1457" s="59" customFormat="1" ht="12.75"/>
    <row r="1458" s="59" customFormat="1" ht="12.75"/>
    <row r="1459" s="59" customFormat="1" ht="12.75"/>
    <row r="1460" s="59" customFormat="1" ht="12.75"/>
    <row r="1461" s="59" customFormat="1" ht="12.75"/>
    <row r="1462" s="59" customFormat="1" ht="12.75"/>
    <row r="1463" s="59" customFormat="1" ht="12.75"/>
    <row r="1464" s="59" customFormat="1" ht="12.75"/>
    <row r="1465" s="59" customFormat="1" ht="12.75"/>
    <row r="1466" s="59" customFormat="1" ht="12.75"/>
    <row r="1467" s="59" customFormat="1" ht="12.75"/>
    <row r="1468" s="59" customFormat="1" ht="12.75"/>
    <row r="1469" s="59" customFormat="1" ht="12.75"/>
    <row r="1470" s="59" customFormat="1" ht="12.75"/>
    <row r="1471" s="59" customFormat="1" ht="12.75"/>
    <row r="1472" s="59" customFormat="1" ht="12.75"/>
    <row r="1473" s="59" customFormat="1" ht="12.75"/>
    <row r="1474" s="59" customFormat="1" ht="12.75"/>
    <row r="1475" s="59" customFormat="1" ht="12.75"/>
    <row r="1476" s="59" customFormat="1" ht="12.75"/>
    <row r="1477" s="59" customFormat="1" ht="12.75"/>
    <row r="1478" s="59" customFormat="1" ht="12.75"/>
    <row r="1479" s="59" customFormat="1" ht="12.75"/>
    <row r="1480" s="59" customFormat="1" ht="12.75"/>
    <row r="1481" s="59" customFormat="1" ht="12.75"/>
    <row r="1482" s="59" customFormat="1" ht="12.75"/>
    <row r="1483" s="59" customFormat="1" ht="12.75"/>
    <row r="1484" s="59" customFormat="1" ht="12.75"/>
    <row r="1485" s="59" customFormat="1" ht="12.75"/>
    <row r="1486" s="59" customFormat="1" ht="12.75"/>
    <row r="1487" s="59" customFormat="1" ht="12.75"/>
    <row r="1488" s="59" customFormat="1" ht="12.75"/>
    <row r="1489" s="59" customFormat="1" ht="12.75"/>
    <row r="1490" s="59" customFormat="1" ht="12.75"/>
    <row r="1491" s="59" customFormat="1" ht="12.75"/>
    <row r="1492" s="59" customFormat="1" ht="12.75"/>
    <row r="1493" s="59" customFormat="1" ht="12.75"/>
    <row r="1494" s="59" customFormat="1" ht="12.75"/>
    <row r="1495" s="59" customFormat="1" ht="12.75"/>
    <row r="1496" s="59" customFormat="1" ht="12.75"/>
    <row r="1497" s="59" customFormat="1" ht="12.75"/>
    <row r="1498" s="59" customFormat="1" ht="12.75"/>
    <row r="1499" s="59" customFormat="1" ht="12.75"/>
    <row r="1500" s="59" customFormat="1" ht="12.75"/>
    <row r="1501" s="59" customFormat="1" ht="12.75"/>
    <row r="1502" s="59" customFormat="1" ht="12.75"/>
    <row r="1503" s="59" customFormat="1" ht="12.75"/>
    <row r="1504" s="59" customFormat="1" ht="12.75"/>
    <row r="1505" s="59" customFormat="1" ht="12.75"/>
    <row r="1506" s="59" customFormat="1" ht="12.75"/>
    <row r="1507" s="59" customFormat="1" ht="12.75"/>
    <row r="1508" s="59" customFormat="1" ht="12.75"/>
    <row r="1509" s="59" customFormat="1" ht="12.75"/>
    <row r="1510" s="59" customFormat="1" ht="12.75"/>
    <row r="1511" s="59" customFormat="1" ht="12.75"/>
    <row r="1512" s="59" customFormat="1" ht="12.75"/>
    <row r="1513" s="59" customFormat="1" ht="12.75"/>
    <row r="1514" s="59" customFormat="1" ht="12.75"/>
    <row r="1515" s="59" customFormat="1" ht="12.75"/>
    <row r="1516" s="59" customFormat="1" ht="12.75"/>
    <row r="1517" s="59" customFormat="1" ht="12.75"/>
    <row r="1518" s="59" customFormat="1" ht="12.75"/>
    <row r="1519" s="59" customFormat="1" ht="12.75"/>
    <row r="1520" s="59" customFormat="1" ht="12.75"/>
    <row r="1521" s="59" customFormat="1" ht="12.75"/>
    <row r="1522" s="59" customFormat="1" ht="12.75"/>
    <row r="1523" s="59" customFormat="1" ht="12.75"/>
    <row r="1524" s="59" customFormat="1" ht="12.75"/>
    <row r="1525" s="59" customFormat="1" ht="12.75"/>
    <row r="1526" s="59" customFormat="1" ht="12.75"/>
    <row r="1527" s="59" customFormat="1" ht="12.75"/>
    <row r="1528" s="59" customFormat="1" ht="12.75"/>
    <row r="1529" s="59" customFormat="1" ht="12.75"/>
    <row r="1530" s="59" customFormat="1" ht="12.75"/>
  </sheetData>
  <printOptions/>
  <pageMargins left="1" right="0.75" top="0.75" bottom="0" header="0.5" footer="0.5"/>
  <pageSetup horizontalDpi="300" verticalDpi="300" orientation="portrait" paperSize="9" scale="70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oem</cp:lastModifiedBy>
  <cp:lastPrinted>2004-08-27T02:59:56Z</cp:lastPrinted>
  <dcterms:created xsi:type="dcterms:W3CDTF">2002-11-11T05:40:34Z</dcterms:created>
  <dcterms:modified xsi:type="dcterms:W3CDTF">2004-08-30T10:37:10Z</dcterms:modified>
  <cp:category/>
  <cp:version/>
  <cp:contentType/>
  <cp:contentStatus/>
</cp:coreProperties>
</file>