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105" windowWidth="10875" windowHeight="9015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Sheet'!$B$1:$H$70</definedName>
    <definedName name="_xlnm.Print_Area" localSheetId="4">'Cashflow'!$B$1:$H$65</definedName>
    <definedName name="_xlnm.Print_Area" localSheetId="1">'Comprehensive'!$C$1:$L$39</definedName>
    <definedName name="_xlnm.Print_Area" localSheetId="3">'Equity Change'!$B$2:$R$55</definedName>
    <definedName name="_xlnm.Print_Area" localSheetId="0">'Income Statemen'!$C$1:$L$59</definedName>
    <definedName name="_xlnm.Print_Area">'Cashflow'!$A$3:$E$65</definedName>
  </definedNames>
  <calcPr fullCalcOnLoad="1"/>
</workbook>
</file>

<file path=xl/sharedStrings.xml><?xml version="1.0" encoding="utf-8"?>
<sst xmlns="http://schemas.openxmlformats.org/spreadsheetml/2006/main" count="229" uniqueCount="166">
  <si>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</si>
  <si>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</si>
  <si>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</si>
  <si>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</si>
  <si>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</si>
  <si>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</si>
  <si>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</si>
  <si>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</si>
  <si>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</si>
  <si>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</si>
  <si>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</si>
  <si>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</si>
  <si>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</si>
  <si>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</si>
  <si>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</si>
  <si>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</si>
  <si>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</si>
  <si>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</si>
  <si>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</si>
  <si>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</si>
  <si>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</si>
  <si>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</si>
  <si>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</si>
  <si>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</si>
  <si>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</si>
  <si>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</si>
  <si>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</si>
  <si>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</si>
  <si>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</si>
  <si>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</si>
  <si>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</si>
  <si>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</si>
  <si>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</si>
  <si>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</si>
  <si>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</si>
  <si>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</si>
  <si>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</si>
  <si>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</si>
  <si>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</si>
  <si>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</si>
  <si>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</si>
  <si>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</si>
  <si>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</si>
  <si>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</si>
  <si>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</si>
  <si>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</si>
  <si>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</si>
  <si>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</si>
  <si>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</si>
  <si>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</si>
  <si>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</si>
  <si>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</si>
  <si>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</si>
  <si>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</si>
  <si>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</si>
  <si>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</si>
  <si>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</si>
  <si>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</si>
  <si>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</si>
  <si>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</si>
  <si>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 xml:space="preserve">Effects of exchange rate changes on cash &amp; 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</si>
  <si>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</si>
  <si>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</si>
  <si>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</si>
  <si>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</si>
  <si>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</si>
  <si>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</si>
  <si>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</si>
  <si>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</si>
  <si>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</si>
  <si>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</si>
  <si>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</si>
  <si>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</si>
  <si>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</si>
  <si>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</si>
  <si>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</si>
  <si>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Current 3 months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</si>
  <si>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</si>
  <si>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</si>
  <si>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</si>
  <si>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</si>
  <si>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</si>
  <si>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</si>
  <si>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3 months quarter</t>
  </si>
  <si>
    <t>3 months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</si>
  <si>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</si>
  <si>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</si>
  <si>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</si>
  <si>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</si>
  <si>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</si>
  <si>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</si>
  <si>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</si>
  <si>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</si>
  <si>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</si>
  <si>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Profit Attributable to :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</si>
  <si>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</si>
  <si>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</si>
  <si>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</si>
  <si>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</si>
  <si>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</si>
  <si>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</si>
  <si>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</si>
  <si>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</si>
  <si>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</si>
  <si>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</si>
  <si>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</si>
  <si>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</si>
  <si>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</si>
  <si>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</si>
  <si>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</si>
  <si>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</si>
  <si>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</si>
  <si>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</si>
  <si>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</si>
  <si>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</si>
  <si>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</si>
  <si>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</si>
  <si>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</si>
  <si>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</si>
  <si>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Profit  for the period</t>
  </si>
  <si>
    <t>Owner of  the Parent</t>
  </si>
  <si>
    <t>Effect of adopting FRS 139</t>
  </si>
  <si>
    <t>Balance as at 1 Apr 2010</t>
  </si>
  <si>
    <t>- as restated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</si>
  <si>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</si>
  <si>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</si>
  <si>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</si>
  <si>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</si>
  <si>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</si>
  <si>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</si>
  <si>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</si>
  <si>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</si>
  <si>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</si>
  <si>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</si>
  <si>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</si>
  <si>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</si>
  <si>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</si>
  <si>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</si>
  <si>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</si>
  <si>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</si>
  <si>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</si>
  <si>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Cash &amp; cash equivalents comprise the following:</t>
  </si>
  <si>
    <t>Bank overdraft</t>
  </si>
  <si>
    <t>Balance as at 1 Apr 2011</t>
  </si>
  <si>
    <t>Development properties</t>
  </si>
  <si>
    <t>ended 30 June 2012</t>
  </si>
  <si>
    <t xml:space="preserve">  year as at 1 Apr. 2012</t>
  </si>
  <si>
    <t>Proceeds from disposal of land held for development</t>
  </si>
  <si>
    <t>FOR THE QUARTER ENDED 30 JUNE 2013</t>
  </si>
  <si>
    <t xml:space="preserve"> the Audited Financial Statements for the year ended 31st March 2013)</t>
  </si>
  <si>
    <t>AS AT 30 JUNE  2013</t>
  </si>
  <si>
    <t>ended 30 June 2013</t>
  </si>
  <si>
    <t>Preceding Period</t>
  </si>
  <si>
    <t xml:space="preserve">Items that may be reclassified </t>
  </si>
  <si>
    <t xml:space="preserve">  subsequently to profit or loss :</t>
  </si>
  <si>
    <t xml:space="preserve">CONDENSED CONSOLIDATED STATEMENTS OF PROFIT OR LOSS </t>
  </si>
  <si>
    <t xml:space="preserve">  year as at 1 Apr. 2013</t>
  </si>
  <si>
    <t>Total comprehensive income</t>
  </si>
  <si>
    <t>Cash &amp; cash equivalents at beginning of period</t>
  </si>
  <si>
    <t>Net cash flows used in investing activities</t>
  </si>
  <si>
    <t xml:space="preserve">Net cash outflow from acquisition of Associates </t>
  </si>
  <si>
    <t>Total Comprehensive Income Attributable to :</t>
  </si>
  <si>
    <t>Cash generated from operations</t>
  </si>
  <si>
    <t>Net cash flows generated from operating activities</t>
  </si>
  <si>
    <t>cash equivalents at end of period</t>
  </si>
  <si>
    <t>Net cash flows (used in) / generated from financing activities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</si>
</sst>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142875</xdr:rowOff>
    </xdr:from>
    <xdr:to>
      <xdr:col>8</xdr:col>
      <xdr:colOff>638175</xdr:colOff>
      <xdr:row>10</xdr:row>
      <xdr:rowOff>142875</xdr:rowOff>
    </xdr:to>
    <xdr:sp>
      <xdr:nvSpPr>
        <xdr:cNvPr id="2" name="Line 7"/>
        <xdr:cNvSpPr>
          <a:spLocks/>
        </xdr:cNvSpPr>
      </xdr:nvSpPr>
      <xdr:spPr>
        <a:xfrm flipV="1">
          <a:off x="7781925" y="2409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924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238125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1933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zoomScalePageLayoutView="0" workbookViewId="0" topLeftCell="B1">
      <selection activeCell="C11" sqref="C11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36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.75">
      <c r="A4" s="2"/>
      <c r="B4" s="8"/>
      <c r="C4" s="8" t="s">
        <v>51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155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148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8"/>
      <c r="D10" s="8"/>
      <c r="E10" s="34">
        <v>2013</v>
      </c>
      <c r="F10" s="34"/>
      <c r="G10" s="34">
        <v>2012</v>
      </c>
      <c r="H10" s="8"/>
      <c r="I10" s="34">
        <f>+E10</f>
        <v>2013</v>
      </c>
      <c r="J10" s="8"/>
      <c r="K10" s="34">
        <f>+G10</f>
        <v>2012</v>
      </c>
      <c r="L10" s="34"/>
      <c r="M10" s="8"/>
      <c r="N10" s="29"/>
      <c r="O10" s="29"/>
      <c r="P10" s="29"/>
      <c r="Q10" s="29"/>
      <c r="R10" s="29"/>
    </row>
    <row r="11" spans="1:13" ht="15.75">
      <c r="A11" s="2"/>
      <c r="B11" s="8"/>
      <c r="C11" s="8"/>
      <c r="E11" s="64" t="s">
        <v>43</v>
      </c>
      <c r="F11" s="64"/>
      <c r="G11" s="64" t="s">
        <v>152</v>
      </c>
      <c r="H11" s="64"/>
      <c r="I11" s="64" t="s">
        <v>76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41</v>
      </c>
      <c r="F12" s="64"/>
      <c r="G12" s="64" t="str">
        <f>+E12</f>
        <v> Quarter Ended</v>
      </c>
      <c r="H12" s="64"/>
      <c r="I12" s="64" t="s">
        <v>69</v>
      </c>
      <c r="J12" s="64"/>
      <c r="K12" s="64" t="s">
        <v>70</v>
      </c>
      <c r="L12" s="12"/>
      <c r="M12" s="8"/>
    </row>
    <row r="13" spans="1:13" ht="15.7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77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+I17-0</f>
        <v>47392</v>
      </c>
      <c r="F17" s="18"/>
      <c r="G17" s="18">
        <f>+K17-0</f>
        <v>55197</v>
      </c>
      <c r="H17" s="66"/>
      <c r="I17" s="18">
        <v>47392</v>
      </c>
      <c r="J17" s="18"/>
      <c r="K17" s="18">
        <v>55197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18">
        <f>-+E17-E21-E23-E25-E27+E30</f>
        <v>-43324.4</v>
      </c>
      <c r="F19" s="18"/>
      <c r="G19" s="18">
        <f>-+G17-G21-G23-G25-G27+G30</f>
        <v>-52507</v>
      </c>
      <c r="H19" s="18"/>
      <c r="I19" s="18">
        <f>-+I17-I21-I23-I25-I27+I30</f>
        <v>-43324.4</v>
      </c>
      <c r="J19" s="18"/>
      <c r="K19" s="18">
        <f>-+K17-K21-K23-K25-K27+K30</f>
        <v>-52507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+I21-0</f>
        <v>92.9</v>
      </c>
      <c r="F21" s="18"/>
      <c r="G21" s="18">
        <f>+K21-0</f>
        <v>434</v>
      </c>
      <c r="H21" s="66"/>
      <c r="I21" s="18">
        <v>92.9</v>
      </c>
      <c r="J21" s="18"/>
      <c r="K21" s="18">
        <v>434</v>
      </c>
      <c r="L21" s="18"/>
      <c r="M21" s="17"/>
    </row>
    <row r="22" spans="1:13" ht="15.7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.75">
      <c r="A23" s="2"/>
      <c r="B23" s="8"/>
      <c r="C23" s="8" t="s">
        <v>55</v>
      </c>
      <c r="D23" s="8"/>
      <c r="E23" s="18">
        <f>+I23+0</f>
        <v>-880</v>
      </c>
      <c r="F23" s="18"/>
      <c r="G23" s="18">
        <f>+K23+0</f>
        <v>-894</v>
      </c>
      <c r="H23" s="66"/>
      <c r="I23" s="18">
        <v>-880</v>
      </c>
      <c r="J23" s="18"/>
      <c r="K23" s="18">
        <v>-894</v>
      </c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.75">
      <c r="A25" s="2"/>
      <c r="B25" s="8"/>
      <c r="C25" s="8" t="s">
        <v>3</v>
      </c>
      <c r="D25" s="8"/>
      <c r="E25" s="18">
        <f>+I25+0</f>
        <v>-2627</v>
      </c>
      <c r="F25" s="18"/>
      <c r="G25" s="18">
        <f>+K25+0</f>
        <v>-1938</v>
      </c>
      <c r="H25" s="66"/>
      <c r="I25" s="18">
        <v>-2627</v>
      </c>
      <c r="J25" s="18"/>
      <c r="K25" s="18">
        <v>-1938</v>
      </c>
      <c r="L25" s="31"/>
      <c r="M25" s="17"/>
    </row>
    <row r="26" spans="1:13" ht="15.7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.75">
      <c r="A27" s="2"/>
      <c r="B27" s="8"/>
      <c r="C27" s="8" t="s">
        <v>91</v>
      </c>
      <c r="D27" s="8"/>
      <c r="E27" s="18">
        <f>+I27-0</f>
        <v>7.9</v>
      </c>
      <c r="F27" s="18"/>
      <c r="G27" s="18">
        <f>+K27-0</f>
        <v>-19</v>
      </c>
      <c r="H27" s="66"/>
      <c r="I27" s="18">
        <v>7.9</v>
      </c>
      <c r="J27" s="18"/>
      <c r="K27" s="18">
        <v>-19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.75">
      <c r="A30" s="2"/>
      <c r="B30" s="8"/>
      <c r="C30" s="28" t="s">
        <v>68</v>
      </c>
      <c r="D30" s="8"/>
      <c r="E30" s="68">
        <f>+I30-0</f>
        <v>661.4</v>
      </c>
      <c r="F30" s="18"/>
      <c r="G30" s="68">
        <f>+K30-0</f>
        <v>273</v>
      </c>
      <c r="H30" s="66"/>
      <c r="I30" s="68">
        <v>661.4</v>
      </c>
      <c r="J30" s="18"/>
      <c r="K30" s="68">
        <v>273</v>
      </c>
      <c r="L30" s="30"/>
      <c r="M30" s="17"/>
    </row>
    <row r="31" spans="1:13" ht="15.7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.75">
      <c r="A32" s="2"/>
      <c r="B32" s="8"/>
      <c r="C32" s="8" t="s">
        <v>4</v>
      </c>
      <c r="D32" s="8"/>
      <c r="E32" s="18">
        <f>+I32+0</f>
        <v>-128.5</v>
      </c>
      <c r="F32" s="18"/>
      <c r="G32" s="18">
        <f>+K32+0</f>
        <v>-135</v>
      </c>
      <c r="H32" s="66"/>
      <c r="I32" s="18">
        <v>-128.5</v>
      </c>
      <c r="J32" s="18"/>
      <c r="K32" s="18">
        <v>-135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.75" hidden="1">
      <c r="A35" s="2"/>
      <c r="B35" s="8"/>
      <c r="C35" s="28" t="s">
        <v>78</v>
      </c>
      <c r="D35" s="8"/>
      <c r="E35" s="68">
        <f>+E32+E30</f>
        <v>532.9</v>
      </c>
      <c r="F35" s="18"/>
      <c r="G35" s="68">
        <f>+G32+G30</f>
        <v>138</v>
      </c>
      <c r="H35" s="66"/>
      <c r="I35" s="68">
        <f>+I32+I30</f>
        <v>532.9</v>
      </c>
      <c r="J35" s="18"/>
      <c r="K35" s="68">
        <f>+K32+K30</f>
        <v>138</v>
      </c>
      <c r="L35" s="30"/>
      <c r="M35" s="17"/>
    </row>
    <row r="36" spans="1:13" ht="15.7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.75" hidden="1">
      <c r="A37" s="2"/>
      <c r="B37" s="8"/>
      <c r="C37" s="28" t="s">
        <v>79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.75" hidden="1">
      <c r="A38" s="2"/>
      <c r="B38" s="8"/>
      <c r="C38" s="8" t="s">
        <v>80</v>
      </c>
      <c r="D38" s="8"/>
      <c r="E38" s="69" t="s">
        <v>82</v>
      </c>
      <c r="F38" s="18"/>
      <c r="G38" s="69" t="s">
        <v>82</v>
      </c>
      <c r="H38" s="66"/>
      <c r="I38" s="69" t="s">
        <v>82</v>
      </c>
      <c r="J38" s="18"/>
      <c r="K38" s="69" t="s">
        <v>82</v>
      </c>
      <c r="L38" s="31"/>
      <c r="M38" s="17"/>
    </row>
    <row r="39" spans="1:13" ht="15.75" hidden="1">
      <c r="A39" s="2"/>
      <c r="B39" s="8"/>
      <c r="C39" s="8" t="s">
        <v>81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6.5" thickBot="1">
      <c r="A41" s="2"/>
      <c r="B41" s="8"/>
      <c r="C41" s="28" t="s">
        <v>119</v>
      </c>
      <c r="D41" s="8"/>
      <c r="E41" s="70">
        <f>SUM(E35:E40)</f>
        <v>532.9</v>
      </c>
      <c r="F41" s="18"/>
      <c r="G41" s="70">
        <f>SUM(G35:G40)</f>
        <v>138</v>
      </c>
      <c r="H41" s="66"/>
      <c r="I41" s="70">
        <f>SUM(I35:I40)</f>
        <v>532.9</v>
      </c>
      <c r="J41" s="18"/>
      <c r="K41" s="70">
        <f>SUM(K35:K40)</f>
        <v>138</v>
      </c>
      <c r="L41" s="30"/>
      <c r="M41" s="17"/>
    </row>
    <row r="42" spans="1:13" ht="15.7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.7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.75">
      <c r="A44" s="2"/>
      <c r="B44" s="8"/>
      <c r="C44" s="28" t="s">
        <v>94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.75">
      <c r="A45" s="2"/>
      <c r="B45" s="8"/>
      <c r="C45" s="8" t="s">
        <v>120</v>
      </c>
      <c r="D45" s="8"/>
      <c r="E45" s="18">
        <f>+I45-0</f>
        <v>438.9</v>
      </c>
      <c r="F45" s="18"/>
      <c r="G45" s="18">
        <f>+K45-0</f>
        <v>213</v>
      </c>
      <c r="H45" s="18"/>
      <c r="I45" s="18">
        <f>+I47-I46</f>
        <v>438.9</v>
      </c>
      <c r="J45" s="18"/>
      <c r="K45" s="18">
        <f>+K47-K46</f>
        <v>213</v>
      </c>
      <c r="L45" s="24"/>
      <c r="M45" s="17"/>
    </row>
    <row r="46" spans="1:13" ht="16.5" thickBot="1">
      <c r="A46" s="2"/>
      <c r="B46" s="8"/>
      <c r="C46" s="8" t="s">
        <v>95</v>
      </c>
      <c r="D46" s="8"/>
      <c r="E46" s="18">
        <f>+I46-0</f>
        <v>94</v>
      </c>
      <c r="F46" s="66"/>
      <c r="G46" s="18">
        <f>+K46-0</f>
        <v>-75</v>
      </c>
      <c r="H46" s="66"/>
      <c r="I46" s="18">
        <v>94</v>
      </c>
      <c r="J46" s="66"/>
      <c r="K46" s="18">
        <v>-75</v>
      </c>
      <c r="L46" s="24"/>
      <c r="M46" s="17"/>
    </row>
    <row r="47" spans="1:13" ht="16.5" thickBot="1">
      <c r="A47" s="2"/>
      <c r="B47" s="8"/>
      <c r="C47" s="28"/>
      <c r="D47" s="8"/>
      <c r="E47" s="72">
        <f>+E41</f>
        <v>532.9</v>
      </c>
      <c r="F47" s="18"/>
      <c r="G47" s="72">
        <f>+G41</f>
        <v>138</v>
      </c>
      <c r="H47" s="66"/>
      <c r="I47" s="72">
        <f>+I41</f>
        <v>532.9</v>
      </c>
      <c r="J47" s="18"/>
      <c r="K47" s="72">
        <f>+K41</f>
        <v>138</v>
      </c>
      <c r="L47" s="24"/>
      <c r="M47" s="17"/>
    </row>
    <row r="48" spans="1:13" ht="15.7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.75" hidden="1">
      <c r="A49" s="2"/>
      <c r="B49" s="8"/>
      <c r="C49" s="59" t="s">
        <v>88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.75" hidden="1">
      <c r="A50" s="2"/>
      <c r="B50" s="8"/>
      <c r="C50" s="25" t="s">
        <v>85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6.5" hidden="1" thickBot="1">
      <c r="A51" s="2"/>
      <c r="B51" s="8"/>
      <c r="C51" s="25" t="s">
        <v>86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6.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6.5" thickBot="1">
      <c r="A53" s="5"/>
      <c r="B53" s="25"/>
      <c r="C53" s="59" t="s">
        <v>88</v>
      </c>
      <c r="D53" s="25"/>
      <c r="E53" s="74">
        <f>+I53</f>
        <v>0.05</v>
      </c>
      <c r="F53" s="59"/>
      <c r="G53" s="74">
        <f>+K53</f>
        <v>0.02</v>
      </c>
      <c r="H53" s="59"/>
      <c r="I53" s="74">
        <v>0.05</v>
      </c>
      <c r="J53" s="59"/>
      <c r="K53" s="74">
        <v>0.02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.7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.75">
      <c r="A55" s="2"/>
      <c r="B55" s="8"/>
      <c r="C55" s="28" t="s">
        <v>87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.7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2"/>
      <c r="B57" s="8"/>
      <c r="C57" s="28" t="s">
        <v>140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2"/>
      <c r="B58" s="8"/>
      <c r="C58" s="28" t="s">
        <v>149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.7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.7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.7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.7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.7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.7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.7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.7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.7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.7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.7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.7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.7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.7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.7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.7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.7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.7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.7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.7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.7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.7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.7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.7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.7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.7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.7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.7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.7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.7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.7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.7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.7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.7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.7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.7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.7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.7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.7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.7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.7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.7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.7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.7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.7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.7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.7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.7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.7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8"/>
  <sheetViews>
    <sheetView showOutlineSymbols="0" zoomScalePageLayoutView="0" workbookViewId="0" topLeftCell="B16">
      <selection activeCell="C32" sqref="C32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36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51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135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Statemen'!C7</f>
        <v>FOR THE QUARTER ENDED 30 JUNE 2013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8"/>
      <c r="D10" s="8"/>
      <c r="E10" s="34">
        <f>+'Income Statemen'!E10</f>
        <v>2013</v>
      </c>
      <c r="F10" s="8"/>
      <c r="G10" s="34">
        <f>+'Income Statemen'!G10</f>
        <v>2012</v>
      </c>
      <c r="H10" s="8"/>
      <c r="I10" s="34">
        <f>+E10</f>
        <v>2013</v>
      </c>
      <c r="J10" s="8"/>
      <c r="K10" s="34">
        <f>+G10</f>
        <v>2012</v>
      </c>
      <c r="L10" s="34"/>
      <c r="M10" s="8"/>
    </row>
    <row r="11" spans="1:13" ht="15.75">
      <c r="A11" s="2"/>
      <c r="B11" s="8"/>
      <c r="C11" s="8"/>
      <c r="E11" s="64" t="s">
        <v>43</v>
      </c>
      <c r="F11" s="64"/>
      <c r="G11" s="64" t="s">
        <v>152</v>
      </c>
      <c r="H11" s="64"/>
      <c r="I11" s="64" t="s">
        <v>76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41</v>
      </c>
      <c r="F12" s="64"/>
      <c r="G12" s="64" t="str">
        <f>+E12</f>
        <v> Quarter Ended</v>
      </c>
      <c r="H12" s="64"/>
      <c r="I12" s="64" t="s">
        <v>69</v>
      </c>
      <c r="J12" s="64"/>
      <c r="K12" s="64" t="s">
        <v>70</v>
      </c>
      <c r="L12" s="12"/>
      <c r="M12" s="8"/>
    </row>
    <row r="13" spans="1:13" ht="15.7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77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tr">
        <f>+'Income Statemen'!C41</f>
        <v>Profit  for the period</v>
      </c>
      <c r="D17" s="8"/>
      <c r="E17" s="18">
        <f>+'Income Statemen'!E41</f>
        <v>532.9</v>
      </c>
      <c r="F17" s="18"/>
      <c r="G17" s="8">
        <f>+'Income Statemen'!G41</f>
        <v>138</v>
      </c>
      <c r="H17" s="66"/>
      <c r="I17" s="18">
        <f>+'Income Statemen'!I41</f>
        <v>532.9</v>
      </c>
      <c r="J17" s="18"/>
      <c r="K17" s="8">
        <f>+'Income Statemen'!K41</f>
        <v>138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153</v>
      </c>
      <c r="D19" s="8"/>
      <c r="E19" s="18"/>
      <c r="F19" s="18"/>
      <c r="G19" s="18"/>
      <c r="H19" s="66"/>
      <c r="I19" s="18"/>
      <c r="J19" s="18"/>
      <c r="K19" s="18"/>
      <c r="L19" s="18"/>
      <c r="M19" s="17"/>
    </row>
    <row r="20" spans="1:13" ht="15.75">
      <c r="A20" s="2"/>
      <c r="B20" s="8"/>
      <c r="C20" s="8" t="s">
        <v>154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.75">
      <c r="A22" s="2"/>
      <c r="B22" s="8"/>
      <c r="C22" s="8" t="s">
        <v>96</v>
      </c>
      <c r="D22" s="8"/>
      <c r="E22" s="18">
        <f>+I22-0</f>
        <v>197</v>
      </c>
      <c r="F22" s="18"/>
      <c r="G22" s="18">
        <f>+K22-0</f>
        <v>789</v>
      </c>
      <c r="H22" s="66"/>
      <c r="I22" s="18">
        <f>'Equity Change'!G30</f>
        <v>197</v>
      </c>
      <c r="J22" s="18"/>
      <c r="K22" s="18">
        <f>'Equity Change'!G47</f>
        <v>789</v>
      </c>
      <c r="L22" s="18"/>
      <c r="M22" s="17"/>
    </row>
    <row r="23" spans="1:13" ht="15.75">
      <c r="A23" s="2"/>
      <c r="B23" s="8"/>
      <c r="C23" s="8" t="s">
        <v>97</v>
      </c>
      <c r="D23" s="8"/>
      <c r="E23" s="18"/>
      <c r="F23" s="18"/>
      <c r="G23" s="18"/>
      <c r="H23" s="66"/>
      <c r="I23" s="18"/>
      <c r="J23" s="18"/>
      <c r="K23" s="18"/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18"/>
      <c r="M24" s="17"/>
    </row>
    <row r="25" spans="1:13" ht="15.75">
      <c r="A25" s="2"/>
      <c r="B25" s="8"/>
      <c r="C25" s="8" t="s">
        <v>127</v>
      </c>
      <c r="D25" s="8"/>
      <c r="E25" s="18">
        <f>+I25+0</f>
        <v>-9</v>
      </c>
      <c r="F25" s="18"/>
      <c r="G25" s="18">
        <f>+K25+0</f>
        <v>6</v>
      </c>
      <c r="H25" s="66"/>
      <c r="I25" s="18">
        <f>'Equity Change'!H30</f>
        <v>-9</v>
      </c>
      <c r="J25" s="18"/>
      <c r="K25" s="18">
        <v>6</v>
      </c>
      <c r="L25" s="18"/>
      <c r="M25" s="17"/>
    </row>
    <row r="26" spans="1:13" ht="15" customHeight="1">
      <c r="A26" s="2"/>
      <c r="B26" s="8"/>
      <c r="C26" s="8" t="s">
        <v>126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 customHeight="1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" customHeight="1" thickBot="1">
      <c r="A28" s="2"/>
      <c r="B28" s="8"/>
      <c r="C28" s="28" t="s">
        <v>157</v>
      </c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16.5" thickBot="1">
      <c r="A29" s="2"/>
      <c r="B29" s="8"/>
      <c r="C29" s="56" t="s">
        <v>98</v>
      </c>
      <c r="D29" s="8"/>
      <c r="E29" s="70">
        <f>SUM(E17:E28)</f>
        <v>720.9</v>
      </c>
      <c r="F29" s="18"/>
      <c r="G29" s="70">
        <f>SUM(G17:G28)</f>
        <v>933</v>
      </c>
      <c r="H29" s="66"/>
      <c r="I29" s="70">
        <f>SUM(I17:I28)</f>
        <v>720.9</v>
      </c>
      <c r="J29" s="18"/>
      <c r="K29" s="70">
        <f>SUM(K17:K28)</f>
        <v>933</v>
      </c>
      <c r="L29" s="30"/>
      <c r="M29" s="17"/>
    </row>
    <row r="30" spans="1:13" ht="15.75">
      <c r="A30" s="2"/>
      <c r="B30" s="8"/>
      <c r="C30" s="8"/>
      <c r="D30" s="8"/>
      <c r="E30" s="71"/>
      <c r="F30" s="18"/>
      <c r="G30" s="71"/>
      <c r="H30" s="66"/>
      <c r="I30" s="71"/>
      <c r="J30" s="18"/>
      <c r="K30" s="71"/>
      <c r="L30" s="31"/>
      <c r="M30" s="17"/>
    </row>
    <row r="31" spans="1:13" ht="15.75">
      <c r="A31" s="2"/>
      <c r="B31" s="8"/>
      <c r="C31" s="8"/>
      <c r="D31" s="8"/>
      <c r="E31" s="66"/>
      <c r="F31" s="66"/>
      <c r="G31" s="66"/>
      <c r="H31" s="66"/>
      <c r="I31" s="66"/>
      <c r="J31" s="66"/>
      <c r="K31" s="66"/>
      <c r="L31" s="24"/>
      <c r="M31" s="17"/>
    </row>
    <row r="32" spans="1:13" ht="15.75">
      <c r="A32" s="2"/>
      <c r="B32" s="8"/>
      <c r="C32" s="28" t="s">
        <v>161</v>
      </c>
      <c r="D32" s="8"/>
      <c r="E32" s="66"/>
      <c r="F32" s="66"/>
      <c r="G32" s="66"/>
      <c r="H32" s="66"/>
      <c r="I32" s="66"/>
      <c r="J32" s="66"/>
      <c r="K32" s="66"/>
      <c r="L32" s="24"/>
      <c r="M32" s="17"/>
    </row>
    <row r="33" spans="1:13" ht="15.75">
      <c r="A33" s="2"/>
      <c r="B33" s="8"/>
      <c r="C33" s="8" t="str">
        <f>+'Income Statemen'!C45</f>
        <v>Owner of  the Parent</v>
      </c>
      <c r="D33" s="8"/>
      <c r="E33" s="18">
        <f>+I33-0</f>
        <v>626.9</v>
      </c>
      <c r="F33" s="18"/>
      <c r="G33" s="18">
        <f>+K33-0</f>
        <v>1008</v>
      </c>
      <c r="H33" s="18"/>
      <c r="I33" s="18">
        <f>+I35-I34</f>
        <v>626.9</v>
      </c>
      <c r="J33" s="18"/>
      <c r="K33" s="18">
        <f>+K35-K34</f>
        <v>1008</v>
      </c>
      <c r="L33" s="24"/>
      <c r="M33" s="17"/>
    </row>
    <row r="34" spans="1:13" ht="16.5" thickBot="1">
      <c r="A34" s="2"/>
      <c r="B34" s="8"/>
      <c r="C34" s="8" t="str">
        <f>+'Income Statemen'!C46</f>
        <v>Non-controlling interest</v>
      </c>
      <c r="D34" s="8"/>
      <c r="E34" s="18">
        <f>+I34-0</f>
        <v>94</v>
      </c>
      <c r="F34" s="66"/>
      <c r="G34" s="18">
        <f>+K34-0</f>
        <v>-75</v>
      </c>
      <c r="H34" s="66"/>
      <c r="I34" s="18">
        <f>+'Income Statemen'!I46</f>
        <v>94</v>
      </c>
      <c r="J34" s="66"/>
      <c r="K34" s="18">
        <f>+'Income Statemen'!K46</f>
        <v>-75</v>
      </c>
      <c r="L34" s="24"/>
      <c r="M34" s="17"/>
    </row>
    <row r="35" spans="1:13" ht="16.5" thickBot="1">
      <c r="A35" s="2"/>
      <c r="B35" s="8"/>
      <c r="C35" s="28"/>
      <c r="D35" s="8"/>
      <c r="E35" s="72">
        <f>+E29</f>
        <v>720.9</v>
      </c>
      <c r="F35" s="18"/>
      <c r="G35" s="72">
        <f>+G29</f>
        <v>933</v>
      </c>
      <c r="H35" s="66"/>
      <c r="I35" s="72">
        <f>+I29</f>
        <v>720.9</v>
      </c>
      <c r="J35" s="18"/>
      <c r="K35" s="72">
        <f>+K29</f>
        <v>933</v>
      </c>
      <c r="L35" s="24"/>
      <c r="M35" s="17"/>
    </row>
    <row r="36" spans="1:13" ht="15.75">
      <c r="A36" s="2"/>
      <c r="B36" s="8"/>
      <c r="C36" s="8"/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>
      <c r="A37" s="2"/>
      <c r="B37" s="8"/>
      <c r="C37" s="28" t="s">
        <v>99</v>
      </c>
      <c r="D37" s="2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2"/>
      <c r="B38" s="8"/>
      <c r="C38" s="28" t="str">
        <f>+'Income Statemen'!C58</f>
        <v> the Audited Financial Statements for the year ended 31st March 2013)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2"/>
      <c r="B39" s="2"/>
      <c r="C39" s="8"/>
      <c r="D39" s="2"/>
      <c r="E39" s="2"/>
      <c r="G39" s="2"/>
      <c r="I39" s="2"/>
      <c r="K39" s="2"/>
      <c r="L39" s="2"/>
      <c r="M39" s="2"/>
    </row>
    <row r="40" spans="3:13" ht="15.75">
      <c r="C40" s="2"/>
      <c r="D40" s="2"/>
      <c r="E40" s="2"/>
      <c r="G40" s="2"/>
      <c r="I40" s="2"/>
      <c r="K40" s="2"/>
      <c r="L40" s="2"/>
      <c r="M40" s="2"/>
    </row>
    <row r="41" spans="3:13" ht="15.75">
      <c r="C41" s="2"/>
      <c r="D41" s="2"/>
      <c r="E41" s="2"/>
      <c r="G41" s="2"/>
      <c r="I41" s="2"/>
      <c r="K41" s="2"/>
      <c r="L41" s="2"/>
      <c r="M41" s="2"/>
    </row>
    <row r="42" spans="3:13" ht="15.75">
      <c r="C42" s="2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spans="3:13" ht="15.75">
      <c r="C85" s="2"/>
      <c r="D85" s="2"/>
      <c r="E85" s="2"/>
      <c r="G85" s="2"/>
      <c r="I85" s="2"/>
      <c r="K85" s="2"/>
      <c r="L85" s="2"/>
      <c r="M85" s="2"/>
    </row>
    <row r="86" spans="3:13" ht="15.75">
      <c r="C86" s="2"/>
      <c r="D86" s="2"/>
      <c r="E86" s="2"/>
      <c r="G86" s="2"/>
      <c r="I86" s="2"/>
      <c r="K86" s="2"/>
      <c r="L86" s="2"/>
      <c r="M86" s="2"/>
    </row>
    <row r="87" spans="3:13" ht="15.75">
      <c r="C87" s="2"/>
      <c r="D87" s="2"/>
      <c r="E87" s="2"/>
      <c r="G87" s="2"/>
      <c r="I87" s="2"/>
      <c r="K87" s="2"/>
      <c r="L87" s="2"/>
      <c r="M87" s="2"/>
    </row>
    <row r="88" ht="15.75">
      <c r="C88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5"/>
  <sheetViews>
    <sheetView showOutlineSymbols="0" zoomScale="60" zoomScaleNormal="60" zoomScalePageLayoutView="0" workbookViewId="0" topLeftCell="B10">
      <selection activeCell="E40" sqref="E40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19.5">
      <c r="B2" s="87" t="s">
        <v>36</v>
      </c>
      <c r="C2" s="88"/>
      <c r="D2" s="88"/>
    </row>
    <row r="3" ht="15">
      <c r="B3" s="89" t="s">
        <v>37</v>
      </c>
    </row>
    <row r="4" ht="15">
      <c r="B4" s="89"/>
    </row>
    <row r="5" spans="2:4" ht="18">
      <c r="B5" s="90" t="s">
        <v>115</v>
      </c>
      <c r="C5" s="91"/>
      <c r="D5" s="91"/>
    </row>
    <row r="6" spans="2:4" ht="18">
      <c r="B6" s="90" t="s">
        <v>150</v>
      </c>
      <c r="C6" s="91"/>
      <c r="D6" s="91"/>
    </row>
    <row r="7" spans="2:7" ht="15">
      <c r="B7" s="88"/>
      <c r="C7" s="88"/>
      <c r="D7" s="88"/>
      <c r="E7" s="92" t="s">
        <v>64</v>
      </c>
      <c r="G7" s="92" t="s">
        <v>64</v>
      </c>
    </row>
    <row r="8" spans="2:7" ht="15">
      <c r="B8" s="88"/>
      <c r="C8" s="88"/>
      <c r="D8" s="88"/>
      <c r="E8" s="93">
        <v>41455</v>
      </c>
      <c r="G8" s="93">
        <v>41364</v>
      </c>
    </row>
    <row r="9" spans="5:7" ht="15">
      <c r="E9" s="92" t="s">
        <v>5</v>
      </c>
      <c r="G9" s="92" t="s">
        <v>5</v>
      </c>
    </row>
    <row r="10" spans="2:7" ht="18">
      <c r="B10" s="90" t="s">
        <v>100</v>
      </c>
      <c r="E10" s="94" t="s">
        <v>125</v>
      </c>
      <c r="G10" s="94" t="s">
        <v>124</v>
      </c>
    </row>
    <row r="11" spans="2:7" ht="15">
      <c r="B11" s="91"/>
      <c r="G11" s="94"/>
    </row>
    <row r="12" spans="2:7" ht="18">
      <c r="B12" s="95" t="s">
        <v>71</v>
      </c>
      <c r="C12" s="96"/>
      <c r="D12" s="96"/>
      <c r="E12" s="97"/>
      <c r="F12" s="96"/>
      <c r="G12" s="119"/>
    </row>
    <row r="13" spans="2:7" ht="18" customHeight="1">
      <c r="B13" s="96" t="s">
        <v>47</v>
      </c>
      <c r="D13" s="96"/>
      <c r="E13" s="97">
        <v>230948</v>
      </c>
      <c r="F13" s="96"/>
      <c r="G13" s="119">
        <v>231540</v>
      </c>
    </row>
    <row r="14" spans="2:7" ht="18" customHeight="1">
      <c r="B14" s="96" t="s">
        <v>72</v>
      </c>
      <c r="D14" s="96"/>
      <c r="E14" s="97">
        <v>3888</v>
      </c>
      <c r="F14" s="96"/>
      <c r="G14" s="119">
        <v>3898</v>
      </c>
    </row>
    <row r="15" spans="2:7" ht="18">
      <c r="B15" s="96" t="s">
        <v>48</v>
      </c>
      <c r="D15" s="96"/>
      <c r="E15" s="97">
        <v>32035</v>
      </c>
      <c r="F15" s="96"/>
      <c r="G15" s="119">
        <v>32035</v>
      </c>
    </row>
    <row r="16" spans="2:7" ht="18" customHeight="1">
      <c r="B16" s="96" t="s">
        <v>90</v>
      </c>
      <c r="D16" s="96"/>
      <c r="E16" s="97">
        <v>36854</v>
      </c>
      <c r="F16" s="96"/>
      <c r="G16" s="120">
        <v>36846</v>
      </c>
    </row>
    <row r="17" spans="2:7" ht="18" customHeight="1">
      <c r="B17" s="96" t="s">
        <v>128</v>
      </c>
      <c r="D17" s="96"/>
      <c r="E17" s="97">
        <v>223</v>
      </c>
      <c r="F17" s="96"/>
      <c r="G17" s="119">
        <v>237</v>
      </c>
    </row>
    <row r="18" spans="2:7" ht="18" customHeight="1">
      <c r="B18" s="96" t="s">
        <v>8</v>
      </c>
      <c r="D18" s="96"/>
      <c r="E18" s="97">
        <v>205</v>
      </c>
      <c r="F18" s="96"/>
      <c r="G18" s="119">
        <v>215</v>
      </c>
    </row>
    <row r="19" spans="2:7" ht="18" customHeight="1">
      <c r="B19" s="96" t="s">
        <v>62</v>
      </c>
      <c r="D19" s="96"/>
      <c r="E19" s="97">
        <v>79502</v>
      </c>
      <c r="F19" s="96"/>
      <c r="G19" s="119">
        <v>79058</v>
      </c>
    </row>
    <row r="20" spans="2:7" ht="18" customHeight="1">
      <c r="B20" s="96" t="s">
        <v>61</v>
      </c>
      <c r="D20" s="96"/>
      <c r="E20" s="97">
        <v>221</v>
      </c>
      <c r="F20" s="96"/>
      <c r="G20" s="97">
        <v>221</v>
      </c>
    </row>
    <row r="21" spans="2:7" ht="18" customHeight="1">
      <c r="B21" s="95" t="s">
        <v>101</v>
      </c>
      <c r="D21" s="96"/>
      <c r="E21" s="98">
        <f>SUM(E12:E20)</f>
        <v>383876</v>
      </c>
      <c r="F21" s="95"/>
      <c r="G21" s="98">
        <f>SUM(G12:G20)</f>
        <v>384050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22467</v>
      </c>
      <c r="F24" s="96"/>
      <c r="G24" s="97">
        <v>22233</v>
      </c>
    </row>
    <row r="25" spans="2:7" ht="18" customHeight="1">
      <c r="B25" s="96" t="s">
        <v>45</v>
      </c>
      <c r="D25" s="96"/>
      <c r="E25" s="97">
        <v>92121</v>
      </c>
      <c r="F25" s="96"/>
      <c r="G25" s="97">
        <f>89550</f>
        <v>89550</v>
      </c>
    </row>
    <row r="26" spans="2:7" ht="18" customHeight="1">
      <c r="B26" s="96" t="s">
        <v>144</v>
      </c>
      <c r="D26" s="96"/>
      <c r="E26" s="97">
        <v>19115</v>
      </c>
      <c r="F26" s="96"/>
      <c r="G26" s="97">
        <v>18448</v>
      </c>
    </row>
    <row r="27" spans="2:7" ht="18" customHeight="1">
      <c r="B27" s="96" t="s">
        <v>44</v>
      </c>
      <c r="D27" s="96"/>
      <c r="E27" s="97">
        <v>18686</v>
      </c>
      <c r="F27" s="96"/>
      <c r="G27" s="97">
        <v>18503</v>
      </c>
    </row>
    <row r="28" spans="2:7" ht="18" customHeight="1">
      <c r="B28" s="96" t="s">
        <v>46</v>
      </c>
      <c r="D28" s="96"/>
      <c r="E28" s="97">
        <v>2829</v>
      </c>
      <c r="F28" s="96"/>
      <c r="G28" s="97">
        <v>2734</v>
      </c>
    </row>
    <row r="29" spans="2:7" ht="18">
      <c r="B29" s="95" t="s">
        <v>102</v>
      </c>
      <c r="C29" s="96"/>
      <c r="D29" s="96"/>
      <c r="E29" s="99">
        <f>SUM(E23:E28)</f>
        <v>155218</v>
      </c>
      <c r="F29" s="95"/>
      <c r="G29" s="99">
        <f>SUM(G23:G28)</f>
        <v>151468</v>
      </c>
    </row>
    <row r="30" spans="2:7" ht="18" customHeight="1">
      <c r="B30" s="96"/>
      <c r="C30" s="96"/>
      <c r="D30" s="96"/>
      <c r="E30" s="100"/>
      <c r="F30" s="96"/>
      <c r="G30" s="100"/>
    </row>
    <row r="31" spans="2:7" ht="18.75" customHeight="1" thickBot="1">
      <c r="B31" s="96"/>
      <c r="C31" s="96"/>
      <c r="D31" s="96"/>
      <c r="E31" s="97"/>
      <c r="F31" s="96"/>
      <c r="G31" s="97"/>
    </row>
    <row r="32" spans="2:7" ht="18.75" customHeight="1" thickBot="1">
      <c r="B32" s="95" t="s">
        <v>103</v>
      </c>
      <c r="C32" s="95"/>
      <c r="D32" s="95"/>
      <c r="E32" s="101">
        <f>+E29+E21</f>
        <v>539094</v>
      </c>
      <c r="F32" s="95"/>
      <c r="G32" s="101">
        <f>+G29+G21</f>
        <v>535518</v>
      </c>
    </row>
    <row r="33" spans="2:7" ht="18" customHeight="1">
      <c r="B33" s="96"/>
      <c r="C33" s="96"/>
      <c r="D33" s="96"/>
      <c r="E33" s="102"/>
      <c r="F33" s="96"/>
      <c r="G33" s="102"/>
    </row>
    <row r="34" spans="2:7" ht="18" customHeight="1">
      <c r="B34" s="96"/>
      <c r="C34" s="96"/>
      <c r="D34" s="96"/>
      <c r="E34" s="97"/>
      <c r="F34" s="96"/>
      <c r="G34" s="97"/>
    </row>
    <row r="35" spans="2:7" ht="18" customHeight="1">
      <c r="B35" s="95" t="s">
        <v>104</v>
      </c>
      <c r="C35" s="96"/>
      <c r="D35" s="96"/>
      <c r="E35" s="97"/>
      <c r="F35" s="96"/>
      <c r="G35" s="97"/>
    </row>
    <row r="36" spans="2:7" ht="18" customHeight="1">
      <c r="B36" s="95"/>
      <c r="C36" s="96"/>
      <c r="D36" s="96"/>
      <c r="E36" s="97"/>
      <c r="F36" s="96"/>
      <c r="G36" s="97"/>
    </row>
    <row r="37" spans="2:7" ht="18" customHeight="1">
      <c r="B37" s="95" t="s">
        <v>105</v>
      </c>
      <c r="C37" s="96"/>
      <c r="D37" s="96"/>
      <c r="E37" s="97"/>
      <c r="F37" s="96"/>
      <c r="G37" s="97"/>
    </row>
    <row r="38" spans="2:7" ht="18" customHeight="1">
      <c r="B38" s="96" t="s">
        <v>54</v>
      </c>
      <c r="D38" s="96"/>
      <c r="E38" s="97">
        <v>171710</v>
      </c>
      <c r="F38" s="96"/>
      <c r="G38" s="97">
        <v>171710</v>
      </c>
    </row>
    <row r="39" spans="2:7" ht="18">
      <c r="B39" s="96" t="s">
        <v>106</v>
      </c>
      <c r="D39" s="96"/>
      <c r="E39" s="97">
        <v>98368</v>
      </c>
      <c r="F39" s="96"/>
      <c r="G39" s="97">
        <f>19911+8930-4905+1133+73111</f>
        <v>98180</v>
      </c>
    </row>
    <row r="40" spans="2:7" ht="18">
      <c r="B40" s="96" t="s">
        <v>107</v>
      </c>
      <c r="D40" s="96"/>
      <c r="E40" s="97">
        <v>76493</v>
      </c>
      <c r="F40" s="96"/>
      <c r="G40" s="97">
        <v>76054</v>
      </c>
    </row>
    <row r="41" spans="2:7" ht="18" customHeight="1">
      <c r="B41" s="96" t="s">
        <v>89</v>
      </c>
      <c r="D41" s="96"/>
      <c r="E41" s="100">
        <f>SUM(E38:E40)</f>
        <v>346571</v>
      </c>
      <c r="F41" s="96"/>
      <c r="G41" s="100">
        <f>SUM(G38:G40)</f>
        <v>345944</v>
      </c>
    </row>
    <row r="42" spans="2:7" ht="18">
      <c r="B42" s="96"/>
      <c r="D42" s="96"/>
      <c r="E42" s="97"/>
      <c r="F42" s="96"/>
      <c r="G42" s="97"/>
    </row>
    <row r="43" spans="2:7" ht="18" customHeight="1">
      <c r="B43" s="95" t="s">
        <v>95</v>
      </c>
      <c r="C43" s="88"/>
      <c r="D43" s="95"/>
      <c r="E43" s="103">
        <v>5706</v>
      </c>
      <c r="F43" s="95"/>
      <c r="G43" s="103">
        <v>5612</v>
      </c>
    </row>
    <row r="44" spans="2:7" ht="18" customHeight="1">
      <c r="B44" s="96"/>
      <c r="D44" s="96"/>
      <c r="E44" s="104"/>
      <c r="F44" s="96"/>
      <c r="G44" s="104"/>
    </row>
    <row r="45" spans="2:7" ht="18" customHeight="1" thickBot="1">
      <c r="B45" s="95" t="s">
        <v>108</v>
      </c>
      <c r="C45" s="88"/>
      <c r="D45" s="95"/>
      <c r="E45" s="105">
        <f>+E43+E41</f>
        <v>352277</v>
      </c>
      <c r="F45" s="95"/>
      <c r="G45" s="105">
        <f>+G43+G41</f>
        <v>351556</v>
      </c>
    </row>
    <row r="46" spans="2:7" ht="18" customHeight="1">
      <c r="B46" s="96"/>
      <c r="C46" s="96"/>
      <c r="D46" s="96"/>
      <c r="E46" s="97"/>
      <c r="F46" s="96"/>
      <c r="G46" s="97"/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5" t="s">
        <v>111</v>
      </c>
      <c r="C48" s="96"/>
      <c r="D48" s="96"/>
      <c r="E48" s="97"/>
      <c r="F48" s="96"/>
      <c r="G48" s="97"/>
    </row>
    <row r="49" spans="2:7" ht="18" customHeight="1">
      <c r="B49" s="96" t="s">
        <v>35</v>
      </c>
      <c r="D49" s="96"/>
      <c r="E49" s="97">
        <v>81260</v>
      </c>
      <c r="F49" s="96"/>
      <c r="G49" s="97">
        <v>86533</v>
      </c>
    </row>
    <row r="50" spans="2:7" ht="18">
      <c r="B50" s="96" t="s">
        <v>38</v>
      </c>
      <c r="D50" s="96"/>
      <c r="E50" s="97">
        <v>183</v>
      </c>
      <c r="F50" s="96"/>
      <c r="G50" s="97">
        <v>205</v>
      </c>
    </row>
    <row r="51" spans="2:7" ht="18" customHeight="1">
      <c r="B51" s="96" t="s">
        <v>109</v>
      </c>
      <c r="D51" s="96"/>
      <c r="E51" s="97">
        <v>536</v>
      </c>
      <c r="F51" s="96"/>
      <c r="G51" s="97">
        <v>536</v>
      </c>
    </row>
    <row r="52" spans="2:7" ht="18.75" customHeight="1">
      <c r="B52" s="95" t="s">
        <v>112</v>
      </c>
      <c r="C52" s="96"/>
      <c r="D52" s="96"/>
      <c r="E52" s="98">
        <f>SUM(E48:E51)</f>
        <v>81979</v>
      </c>
      <c r="F52" s="95"/>
      <c r="G52" s="98">
        <f>SUM(G48:G51)</f>
        <v>87274</v>
      </c>
    </row>
    <row r="53" spans="2:7" ht="18.75" customHeight="1">
      <c r="B53" s="96"/>
      <c r="C53" s="96"/>
      <c r="D53" s="96"/>
      <c r="E53" s="106"/>
      <c r="F53" s="96"/>
      <c r="G53" s="106"/>
    </row>
    <row r="54" spans="2:7" ht="18.75" customHeight="1">
      <c r="B54" s="95" t="s">
        <v>10</v>
      </c>
      <c r="C54" s="96"/>
      <c r="D54" s="96"/>
      <c r="E54" s="97"/>
      <c r="F54" s="96"/>
      <c r="G54" s="97"/>
    </row>
    <row r="55" spans="2:7" ht="18.75" customHeight="1">
      <c r="B55" s="96" t="s">
        <v>49</v>
      </c>
      <c r="D55" s="96"/>
      <c r="E55" s="97">
        <v>24070</v>
      </c>
      <c r="F55" s="96"/>
      <c r="G55" s="97">
        <v>21232</v>
      </c>
    </row>
    <row r="56" spans="2:7" ht="18.75" customHeight="1">
      <c r="B56" s="96" t="s">
        <v>50</v>
      </c>
      <c r="D56" s="96"/>
      <c r="E56" s="97">
        <v>80047</v>
      </c>
      <c r="F56" s="96"/>
      <c r="G56" s="97">
        <v>74597</v>
      </c>
    </row>
    <row r="57" spans="2:7" ht="18.75" customHeight="1" hidden="1">
      <c r="B57" s="96" t="s">
        <v>39</v>
      </c>
      <c r="D57" s="96"/>
      <c r="E57" s="97">
        <v>0</v>
      </c>
      <c r="F57" s="96"/>
      <c r="G57" s="97">
        <v>0</v>
      </c>
    </row>
    <row r="58" spans="2:7" ht="18">
      <c r="B58" s="96" t="s">
        <v>38</v>
      </c>
      <c r="D58" s="96"/>
      <c r="E58" s="97">
        <v>118</v>
      </c>
      <c r="F58" s="96"/>
      <c r="G58" s="97">
        <v>118</v>
      </c>
    </row>
    <row r="59" spans="2:7" ht="18.75" customHeight="1">
      <c r="B59" s="96" t="s">
        <v>4</v>
      </c>
      <c r="D59" s="96"/>
      <c r="E59" s="97">
        <v>603</v>
      </c>
      <c r="F59" s="96"/>
      <c r="G59" s="97">
        <v>741</v>
      </c>
    </row>
    <row r="60" spans="2:7" ht="18.75" customHeight="1" hidden="1">
      <c r="B60" s="96" t="s">
        <v>129</v>
      </c>
      <c r="D60" s="96"/>
      <c r="E60" s="97">
        <v>0</v>
      </c>
      <c r="F60" s="96"/>
      <c r="G60" s="97">
        <v>0</v>
      </c>
    </row>
    <row r="61" spans="2:7" ht="18.75" customHeight="1">
      <c r="B61" s="95" t="s">
        <v>113</v>
      </c>
      <c r="C61" s="96"/>
      <c r="D61" s="96"/>
      <c r="E61" s="98">
        <f>SUM(E55:E60)</f>
        <v>104838</v>
      </c>
      <c r="F61" s="96"/>
      <c r="G61" s="98">
        <f>SUM(G55:G60)</f>
        <v>96688</v>
      </c>
    </row>
    <row r="62" spans="2:7" ht="18">
      <c r="B62" s="96"/>
      <c r="C62" s="96"/>
      <c r="D62" s="96"/>
      <c r="E62" s="106"/>
      <c r="F62" s="107"/>
      <c r="G62" s="106"/>
    </row>
    <row r="63" spans="2:7" ht="18.75" thickBot="1">
      <c r="B63" s="95" t="s">
        <v>114</v>
      </c>
      <c r="C63" s="95"/>
      <c r="D63" s="95"/>
      <c r="E63" s="105">
        <f>+E61+E52</f>
        <v>186817</v>
      </c>
      <c r="F63" s="108"/>
      <c r="G63" s="105">
        <f>+G61+G52</f>
        <v>183962</v>
      </c>
    </row>
    <row r="64" spans="2:7" ht="18">
      <c r="B64" s="96"/>
      <c r="C64" s="96"/>
      <c r="D64" s="96"/>
      <c r="E64" s="106"/>
      <c r="F64" s="107"/>
      <c r="G64" s="106"/>
    </row>
    <row r="65" spans="2:7" ht="18.75" thickBot="1">
      <c r="B65" s="96"/>
      <c r="C65" s="96"/>
      <c r="D65" s="96"/>
      <c r="E65" s="109"/>
      <c r="F65" s="107"/>
      <c r="G65" s="109"/>
    </row>
    <row r="66" spans="2:7" ht="18.75" thickBot="1">
      <c r="B66" s="95" t="s">
        <v>110</v>
      </c>
      <c r="C66" s="96"/>
      <c r="D66" s="96"/>
      <c r="E66" s="110">
        <f>+E63+E45</f>
        <v>539094</v>
      </c>
      <c r="F66" s="107"/>
      <c r="G66" s="110">
        <f>+G63+G45</f>
        <v>535518</v>
      </c>
    </row>
    <row r="67" spans="2:7" ht="18">
      <c r="B67" s="96"/>
      <c r="C67" s="96"/>
      <c r="D67" s="96"/>
      <c r="E67" s="106"/>
      <c r="F67" s="107"/>
      <c r="G67" s="106"/>
    </row>
    <row r="68" spans="2:7" ht="18">
      <c r="B68" s="96"/>
      <c r="C68" s="96"/>
      <c r="D68" s="96"/>
      <c r="E68" s="106"/>
      <c r="F68" s="107"/>
      <c r="G68" s="106"/>
    </row>
    <row r="69" spans="2:7" ht="15">
      <c r="B69" s="88" t="s">
        <v>139</v>
      </c>
      <c r="C69" s="88"/>
      <c r="D69" s="88"/>
      <c r="E69" s="111"/>
      <c r="F69" s="111"/>
      <c r="G69" s="111"/>
    </row>
    <row r="70" spans="2:7" ht="15">
      <c r="B70" s="88" t="str">
        <f>'Income Statemen'!C58</f>
        <v> the Audited Financial Statements for the year ended 31st March 2013)</v>
      </c>
      <c r="C70" s="88"/>
      <c r="D70" s="88"/>
      <c r="E70" s="111"/>
      <c r="F70" s="111"/>
      <c r="G70" s="111"/>
    </row>
    <row r="71" spans="5:7" ht="15">
      <c r="E71" s="111"/>
      <c r="F71" s="111"/>
      <c r="G71" s="111"/>
    </row>
    <row r="72" spans="2:10" ht="18">
      <c r="B72" s="96"/>
      <c r="C72" s="96"/>
      <c r="D72" s="96"/>
      <c r="E72" s="107"/>
      <c r="F72" s="107"/>
      <c r="G72" s="107"/>
      <c r="H72" s="96"/>
      <c r="I72" s="96"/>
      <c r="J72" s="96"/>
    </row>
    <row r="73" spans="2:10" ht="18">
      <c r="B73" s="96"/>
      <c r="C73" s="96"/>
      <c r="D73" s="96"/>
      <c r="E73" s="106"/>
      <c r="F73" s="107"/>
      <c r="G73" s="106"/>
      <c r="H73" s="96"/>
      <c r="I73" s="96"/>
      <c r="J73" s="96"/>
    </row>
    <row r="74" spans="2:10" ht="18">
      <c r="B74" s="96"/>
      <c r="C74" s="96"/>
      <c r="D74" s="96"/>
      <c r="E74" s="106"/>
      <c r="F74" s="106"/>
      <c r="G74" s="106"/>
      <c r="H74" s="96"/>
      <c r="I74" s="96"/>
      <c r="J74" s="96"/>
    </row>
    <row r="75" spans="2:10" ht="18">
      <c r="B75" s="96"/>
      <c r="C75" s="96"/>
      <c r="D75" s="96"/>
      <c r="E75" s="106"/>
      <c r="F75" s="107"/>
      <c r="G75" s="106"/>
      <c r="H75" s="96"/>
      <c r="I75" s="96"/>
      <c r="J75" s="96"/>
    </row>
    <row r="76" spans="2:10" ht="18">
      <c r="B76" s="96"/>
      <c r="C76" s="96"/>
      <c r="D76" s="96"/>
      <c r="E76" s="106">
        <f>+E32-E66</f>
        <v>0</v>
      </c>
      <c r="F76" s="107"/>
      <c r="G76" s="106">
        <f>+G32-G66</f>
        <v>0</v>
      </c>
      <c r="H76" s="96"/>
      <c r="I76" s="96"/>
      <c r="J76" s="96"/>
    </row>
    <row r="77" spans="2:10" ht="18">
      <c r="B77" s="96"/>
      <c r="C77" s="96"/>
      <c r="D77" s="96"/>
      <c r="E77" s="106"/>
      <c r="F77" s="107"/>
      <c r="G77" s="106"/>
      <c r="H77" s="96"/>
      <c r="I77" s="96"/>
      <c r="J77" s="96"/>
    </row>
    <row r="78" spans="2:10" ht="18">
      <c r="B78" s="96"/>
      <c r="C78" s="96"/>
      <c r="D78" s="96"/>
      <c r="E78" s="106"/>
      <c r="F78" s="107"/>
      <c r="G78" s="106"/>
      <c r="H78" s="96"/>
      <c r="I78" s="96"/>
      <c r="J78" s="96"/>
    </row>
    <row r="79" spans="2:10" ht="18">
      <c r="B79" s="96"/>
      <c r="C79" s="96"/>
      <c r="D79" s="96"/>
      <c r="E79" s="106"/>
      <c r="F79" s="107"/>
      <c r="G79" s="106"/>
      <c r="H79" s="96"/>
      <c r="I79" s="96"/>
      <c r="J79" s="96"/>
    </row>
    <row r="80" spans="2:10" ht="18">
      <c r="B80" s="96"/>
      <c r="C80" s="96"/>
      <c r="D80" s="96"/>
      <c r="E80" s="112"/>
      <c r="F80" s="108"/>
      <c r="G80" s="112"/>
      <c r="H80" s="96"/>
      <c r="I80" s="96"/>
      <c r="J80" s="96"/>
    </row>
    <row r="81" spans="2:10" ht="18">
      <c r="B81" s="96"/>
      <c r="C81" s="96"/>
      <c r="D81" s="96"/>
      <c r="E81" s="107"/>
      <c r="F81" s="107"/>
      <c r="G81" s="107"/>
      <c r="H81" s="96"/>
      <c r="I81" s="96"/>
      <c r="J81" s="96"/>
    </row>
    <row r="82" spans="2:10" ht="18">
      <c r="B82" s="96"/>
      <c r="C82" s="96"/>
      <c r="D82" s="96"/>
      <c r="E82" s="113"/>
      <c r="F82" s="107"/>
      <c r="G82" s="113"/>
      <c r="H82" s="96"/>
      <c r="I82" s="96"/>
      <c r="J82" s="96"/>
    </row>
    <row r="83" spans="2:10" ht="18">
      <c r="B83" s="96"/>
      <c r="C83" s="96"/>
      <c r="D83" s="96"/>
      <c r="E83" s="106"/>
      <c r="F83" s="107"/>
      <c r="G83" s="106"/>
      <c r="H83" s="96"/>
      <c r="I83" s="96"/>
      <c r="J83" s="96"/>
    </row>
    <row r="84" spans="2:10" ht="18">
      <c r="B84" s="96"/>
      <c r="C84" s="96"/>
      <c r="D84" s="96"/>
      <c r="E84" s="106"/>
      <c r="F84" s="107"/>
      <c r="G84" s="106"/>
      <c r="H84" s="96"/>
      <c r="I84" s="96"/>
      <c r="J84" s="96"/>
    </row>
    <row r="85" spans="2:10" ht="18">
      <c r="B85" s="96"/>
      <c r="C85" s="96"/>
      <c r="D85" s="96"/>
      <c r="E85" s="106"/>
      <c r="F85" s="107"/>
      <c r="G85" s="106"/>
      <c r="H85" s="96"/>
      <c r="I85" s="96"/>
      <c r="J85" s="96"/>
    </row>
    <row r="86" spans="2:10" ht="18">
      <c r="B86" s="96"/>
      <c r="C86" s="96"/>
      <c r="D86" s="96"/>
      <c r="E86" s="112"/>
      <c r="F86" s="108"/>
      <c r="G86" s="112"/>
      <c r="H86" s="96"/>
      <c r="I86" s="96"/>
      <c r="J86" s="96"/>
    </row>
    <row r="87" spans="2:10" ht="18">
      <c r="B87" s="96"/>
      <c r="C87" s="96"/>
      <c r="D87" s="96"/>
      <c r="E87" s="107"/>
      <c r="F87" s="107"/>
      <c r="G87" s="107"/>
      <c r="H87" s="96"/>
      <c r="I87" s="96"/>
      <c r="J87" s="96"/>
    </row>
    <row r="88" spans="2:10" ht="18">
      <c r="B88" s="96"/>
      <c r="C88" s="96"/>
      <c r="D88" s="96"/>
      <c r="E88" s="114"/>
      <c r="F88" s="114"/>
      <c r="G88" s="114"/>
      <c r="H88" s="96"/>
      <c r="I88" s="96"/>
      <c r="J88" s="96"/>
    </row>
    <row r="89" spans="2:10" ht="18">
      <c r="B89" s="96"/>
      <c r="C89" s="96"/>
      <c r="D89" s="96"/>
      <c r="E89" s="107"/>
      <c r="F89" s="107"/>
      <c r="G89" s="107"/>
      <c r="H89" s="96"/>
      <c r="I89" s="96"/>
      <c r="J89" s="96"/>
    </row>
    <row r="90" spans="2:10" ht="18">
      <c r="B90" s="96"/>
      <c r="C90" s="96"/>
      <c r="D90" s="96"/>
      <c r="E90" s="107"/>
      <c r="F90" s="107"/>
      <c r="G90" s="107"/>
      <c r="H90" s="96"/>
      <c r="I90" s="96"/>
      <c r="J90" s="96"/>
    </row>
    <row r="91" spans="2:10" ht="18">
      <c r="B91" s="96"/>
      <c r="C91" s="96"/>
      <c r="D91" s="96"/>
      <c r="E91" s="107"/>
      <c r="F91" s="107"/>
      <c r="G91" s="107"/>
      <c r="H91" s="96"/>
      <c r="I91" s="96"/>
      <c r="J91" s="96"/>
    </row>
    <row r="92" spans="2:10" ht="18">
      <c r="B92" s="96"/>
      <c r="C92" s="96"/>
      <c r="D92" s="96"/>
      <c r="E92" s="107"/>
      <c r="F92" s="107"/>
      <c r="G92" s="107"/>
      <c r="H92" s="96"/>
      <c r="I92" s="96"/>
      <c r="J92" s="96"/>
    </row>
    <row r="93" spans="2:10" ht="18">
      <c r="B93" s="96"/>
      <c r="C93" s="96"/>
      <c r="D93" s="96"/>
      <c r="E93" s="107"/>
      <c r="F93" s="107"/>
      <c r="G93" s="107"/>
      <c r="H93" s="96"/>
      <c r="I93" s="96"/>
      <c r="J93" s="96"/>
    </row>
    <row r="94" spans="2:10" ht="18">
      <c r="B94" s="96"/>
      <c r="C94" s="96"/>
      <c r="D94" s="96"/>
      <c r="E94" s="107"/>
      <c r="F94" s="107"/>
      <c r="G94" s="107"/>
      <c r="H94" s="96"/>
      <c r="I94" s="96"/>
      <c r="J94" s="96"/>
    </row>
    <row r="95" spans="2:10" ht="18">
      <c r="B95" s="96"/>
      <c r="C95" s="96"/>
      <c r="D95" s="96"/>
      <c r="E95" s="107"/>
      <c r="F95" s="107"/>
      <c r="G95" s="107"/>
      <c r="H95" s="96"/>
      <c r="I95" s="96"/>
      <c r="J95" s="96"/>
    </row>
    <row r="96" spans="2:10" ht="18">
      <c r="B96" s="96"/>
      <c r="C96" s="96"/>
      <c r="D96" s="96"/>
      <c r="E96" s="96"/>
      <c r="F96" s="96"/>
      <c r="G96" s="96"/>
      <c r="H96" s="96"/>
      <c r="I96" s="96"/>
      <c r="J96" s="96"/>
    </row>
    <row r="97" spans="2:10" ht="18">
      <c r="B97" s="96"/>
      <c r="C97" s="96"/>
      <c r="D97" s="96"/>
      <c r="E97" s="96"/>
      <c r="F97" s="96"/>
      <c r="G97" s="96"/>
      <c r="H97" s="96"/>
      <c r="I97" s="96"/>
      <c r="J97" s="96"/>
    </row>
    <row r="98" spans="2:10" ht="18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8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8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8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8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8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8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8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8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8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8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8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8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8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8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8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8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8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8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8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8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8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8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8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8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8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8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8">
      <c r="B125" s="96"/>
      <c r="C125" s="96"/>
      <c r="D125" s="96"/>
      <c r="E125" s="96"/>
      <c r="F125" s="96"/>
      <c r="G125" s="96"/>
      <c r="H125" s="96"/>
      <c r="I125" s="96"/>
      <c r="J125" s="96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3"/>
  <sheetViews>
    <sheetView showOutlineSymbols="0" zoomScale="60" zoomScaleNormal="60" zoomScalePageLayoutView="0" workbookViewId="0" topLeftCell="A10">
      <selection activeCell="B52" sqref="B52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39" t="s">
        <v>36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37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136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Statemen'!C7</f>
        <v>FOR THE QUARTER ENDED 30 JUNE 2013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56" t="s">
        <v>93</v>
      </c>
      <c r="F9" s="8"/>
      <c r="G9" s="8"/>
      <c r="H9" s="8"/>
      <c r="I9" s="8"/>
      <c r="J9" s="8"/>
      <c r="K9" s="8"/>
      <c r="L9" s="8"/>
      <c r="O9" s="57" t="s">
        <v>117</v>
      </c>
      <c r="P9" s="57"/>
      <c r="Q9" s="57" t="s">
        <v>24</v>
      </c>
    </row>
    <row r="10" spans="1:17" ht="18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118</v>
      </c>
      <c r="P10" s="57"/>
      <c r="Q10" s="57" t="s">
        <v>74</v>
      </c>
    </row>
    <row r="11" spans="1:17" ht="18">
      <c r="A11" s="8"/>
      <c r="B11" s="10"/>
      <c r="C11" s="8"/>
      <c r="D11" s="27"/>
      <c r="E11" s="28" t="s">
        <v>116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73</v>
      </c>
      <c r="P11" s="28"/>
      <c r="Q11" s="28"/>
    </row>
    <row r="12" spans="1:253" ht="15.7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130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52</v>
      </c>
      <c r="H15" s="13" t="s">
        <v>131</v>
      </c>
      <c r="I15" s="13" t="s">
        <v>92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8">
      <c r="A18" s="8"/>
      <c r="B18" s="27" t="s">
        <v>83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8">
      <c r="A19" s="8"/>
      <c r="B19" s="10" t="s">
        <v>151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8">
      <c r="A20" s="8"/>
      <c r="B20" s="11" t="s">
        <v>13</v>
      </c>
      <c r="C20" s="16">
        <f>'Balance Sheet'!G38</f>
        <v>171710</v>
      </c>
      <c r="D20" s="16"/>
      <c r="E20" s="16">
        <v>19911</v>
      </c>
      <c r="F20" s="16">
        <v>8930</v>
      </c>
      <c r="G20" s="16">
        <v>1133</v>
      </c>
      <c r="H20" s="16">
        <v>-4905</v>
      </c>
      <c r="I20" s="16">
        <v>73111</v>
      </c>
      <c r="J20" s="16"/>
      <c r="K20" s="16">
        <f>+'Balance Sheet'!G40</f>
        <v>76054</v>
      </c>
      <c r="L20" s="16"/>
      <c r="M20" s="16">
        <f>SUM(C20:K20)</f>
        <v>345944</v>
      </c>
      <c r="O20" s="16">
        <f>+'Balance Sheet'!G43</f>
        <v>5612</v>
      </c>
      <c r="P20" s="16"/>
      <c r="Q20" s="16">
        <f>+O20+M20</f>
        <v>351556</v>
      </c>
    </row>
    <row r="21" spans="1:17" ht="18">
      <c r="A21" s="8"/>
      <c r="B21" s="11" t="s">
        <v>156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8">
      <c r="A22" s="8"/>
      <c r="B22" s="115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8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8" hidden="1">
      <c r="A24" s="8"/>
      <c r="B24" s="11" t="s">
        <v>121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.75" hidden="1" thickBot="1">
      <c r="A25" s="8"/>
      <c r="B25" s="11"/>
      <c r="C25" s="118"/>
      <c r="D25" s="16"/>
      <c r="E25" s="118"/>
      <c r="F25" s="118"/>
      <c r="G25" s="118"/>
      <c r="H25" s="118"/>
      <c r="I25" s="118"/>
      <c r="J25" s="16"/>
      <c r="K25" s="118"/>
      <c r="L25" s="16"/>
      <c r="M25" s="118"/>
      <c r="O25" s="118"/>
      <c r="P25" s="16"/>
      <c r="Q25" s="118"/>
    </row>
    <row r="26" spans="1:17" ht="18" hidden="1">
      <c r="A26" s="8"/>
      <c r="B26" s="51" t="s">
        <v>143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" hidden="1">
      <c r="A27" s="8"/>
      <c r="B27" s="116" t="s">
        <v>123</v>
      </c>
      <c r="C27" s="117">
        <f>SUM(C20:C25)</f>
        <v>171710</v>
      </c>
      <c r="D27" s="16"/>
      <c r="E27" s="117">
        <f>SUM(E20:E25)</f>
        <v>19911</v>
      </c>
      <c r="F27" s="117">
        <f>SUM(F20:F25)</f>
        <v>8930</v>
      </c>
      <c r="G27" s="117">
        <f>SUM(G20:G25)</f>
        <v>1133</v>
      </c>
      <c r="H27" s="117">
        <f>SUM(H20:H25)</f>
        <v>-4905</v>
      </c>
      <c r="I27" s="117">
        <f>SUM(I20:I25)</f>
        <v>73111</v>
      </c>
      <c r="J27" s="16"/>
      <c r="K27" s="117">
        <f>SUM(K20:K25)</f>
        <v>76054</v>
      </c>
      <c r="L27" s="16"/>
      <c r="M27" s="117">
        <f>SUM(M20:M25)</f>
        <v>345944</v>
      </c>
      <c r="O27" s="117">
        <f>SUM(O20:O25)</f>
        <v>5612</v>
      </c>
      <c r="P27" s="16"/>
      <c r="Q27" s="117">
        <f>SUM(Q20:Q25)</f>
        <v>351556</v>
      </c>
    </row>
    <row r="28" spans="1:17" ht="18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8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8">
      <c r="A30" s="8"/>
      <c r="B30" s="11" t="s">
        <v>132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197</v>
      </c>
      <c r="H30" s="26">
        <v>-9</v>
      </c>
      <c r="I30" s="26">
        <v>0</v>
      </c>
      <c r="J30" s="16"/>
      <c r="K30" s="26">
        <f>'Income Statemen'!I45</f>
        <v>438.9</v>
      </c>
      <c r="L30" s="16"/>
      <c r="M30" s="16">
        <f>SUM(C30:K30)</f>
        <v>626.9</v>
      </c>
      <c r="O30" s="26">
        <f>'Income Statemen'!I46</f>
        <v>94</v>
      </c>
      <c r="P30" s="16"/>
      <c r="Q30" s="16">
        <f>+O30+M30</f>
        <v>720.9</v>
      </c>
    </row>
    <row r="31" spans="1:17" ht="18">
      <c r="A31" s="8"/>
      <c r="B31" s="11" t="s">
        <v>133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.75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.75" thickBot="1">
      <c r="A33" s="8"/>
      <c r="B33" s="27" t="s">
        <v>65</v>
      </c>
      <c r="C33" s="22">
        <f>'Balance Sheet'!E38</f>
        <v>171710</v>
      </c>
      <c r="D33" s="19"/>
      <c r="E33" s="22">
        <v>19911</v>
      </c>
      <c r="F33" s="22">
        <f>SUM(F26:F31)</f>
        <v>8930</v>
      </c>
      <c r="G33" s="22">
        <f>SUM(G26:G31)</f>
        <v>1330</v>
      </c>
      <c r="H33" s="22">
        <f>SUM(H26:H31)</f>
        <v>-4914</v>
      </c>
      <c r="I33" s="22">
        <f>SUM(I26:I31)</f>
        <v>73111</v>
      </c>
      <c r="J33" s="21"/>
      <c r="K33" s="22">
        <f>SUM(K26:K31)</f>
        <v>76492.9</v>
      </c>
      <c r="L33" s="21"/>
      <c r="M33" s="22">
        <f>SUM(M26:M31)</f>
        <v>346570.9</v>
      </c>
      <c r="O33" s="22">
        <f>SUM(O26:O31)</f>
        <v>5706</v>
      </c>
      <c r="P33" s="21"/>
      <c r="Q33" s="22">
        <f>SUM(Q26:Q31)</f>
        <v>352276.9</v>
      </c>
    </row>
    <row r="34" spans="1:17" ht="18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8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8">
      <c r="A36" s="8"/>
      <c r="B36" s="51" t="str">
        <f>+B18</f>
        <v>3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8">
      <c r="A37" s="8"/>
      <c r="B37" s="10" t="s">
        <v>145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8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8">
      <c r="A39" s="8"/>
      <c r="B39" s="11" t="s">
        <v>146</v>
      </c>
      <c r="C39" s="16">
        <v>171710</v>
      </c>
      <c r="D39" s="20"/>
      <c r="E39" s="16">
        <v>19911</v>
      </c>
      <c r="F39" s="16">
        <v>8930</v>
      </c>
      <c r="G39" s="16">
        <v>652</v>
      </c>
      <c r="H39" s="16">
        <v>-4512</v>
      </c>
      <c r="I39" s="16">
        <v>73111</v>
      </c>
      <c r="J39" s="16"/>
      <c r="K39" s="16">
        <v>74279</v>
      </c>
      <c r="L39" s="16"/>
      <c r="M39" s="16">
        <f>SUM(C39:K39)</f>
        <v>344081</v>
      </c>
      <c r="O39" s="16">
        <v>5407</v>
      </c>
      <c r="P39" s="16"/>
      <c r="Q39" s="16">
        <f>+O39+M39</f>
        <v>349488</v>
      </c>
    </row>
    <row r="40" spans="1:17" ht="18">
      <c r="A40" s="8"/>
      <c r="B40" s="115"/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8">
      <c r="A41" s="8"/>
      <c r="B41" s="11"/>
      <c r="C41" s="16"/>
      <c r="D41" s="16"/>
      <c r="E41" s="16"/>
      <c r="F41" s="16"/>
      <c r="G41" s="16"/>
      <c r="H41" s="16"/>
      <c r="I41" s="16"/>
      <c r="J41" s="16"/>
      <c r="L41" s="16"/>
      <c r="M41" s="16"/>
      <c r="O41" s="16"/>
      <c r="P41" s="16"/>
      <c r="Q41" s="16"/>
    </row>
    <row r="42" spans="1:17" ht="18" hidden="1">
      <c r="A42" s="8"/>
      <c r="B42" s="11" t="s">
        <v>121</v>
      </c>
      <c r="C42" s="16"/>
      <c r="D42" s="16"/>
      <c r="E42" s="16"/>
      <c r="F42" s="16"/>
      <c r="G42" s="16"/>
      <c r="H42" s="16"/>
      <c r="I42" s="16"/>
      <c r="J42" s="16"/>
      <c r="K42" s="26">
        <v>0</v>
      </c>
      <c r="L42" s="16"/>
      <c r="M42" s="16">
        <f>SUM(C42:K42)</f>
        <v>0</v>
      </c>
      <c r="O42" s="16"/>
      <c r="P42" s="16"/>
      <c r="Q42" s="16">
        <f>+O42+M42</f>
        <v>0</v>
      </c>
    </row>
    <row r="43" spans="1:17" ht="18.75" hidden="1" thickBot="1">
      <c r="A43" s="8"/>
      <c r="B43" s="11"/>
      <c r="C43" s="118"/>
      <c r="D43" s="16"/>
      <c r="E43" s="118"/>
      <c r="F43" s="118"/>
      <c r="G43" s="118"/>
      <c r="H43" s="118"/>
      <c r="I43" s="118"/>
      <c r="J43" s="16"/>
      <c r="K43" s="118"/>
      <c r="L43" s="16"/>
      <c r="M43" s="118"/>
      <c r="O43" s="118"/>
      <c r="P43" s="16"/>
      <c r="Q43" s="118"/>
    </row>
    <row r="44" spans="1:17" ht="18" hidden="1">
      <c r="A44" s="8"/>
      <c r="B44" s="51" t="s">
        <v>122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8" hidden="1">
      <c r="A45" s="8"/>
      <c r="B45" s="116" t="s">
        <v>123</v>
      </c>
      <c r="C45" s="117">
        <f>SUM(C38:C43)</f>
        <v>171710</v>
      </c>
      <c r="D45" s="16"/>
      <c r="E45" s="117">
        <f>SUM(E38:E43)</f>
        <v>19911</v>
      </c>
      <c r="F45" s="117">
        <f>SUM(F38:F43)</f>
        <v>8930</v>
      </c>
      <c r="G45" s="117">
        <f>SUM(G38:G43)</f>
        <v>652</v>
      </c>
      <c r="H45" s="117">
        <f>SUM(H38:H43)</f>
        <v>-4512</v>
      </c>
      <c r="I45" s="117">
        <f>SUM(I38:I43)</f>
        <v>73111</v>
      </c>
      <c r="J45" s="16"/>
      <c r="K45" s="117">
        <f>SUM(K38:K43)</f>
        <v>74279</v>
      </c>
      <c r="L45" s="16"/>
      <c r="M45" s="117">
        <f>SUM(M38:M43)</f>
        <v>344081</v>
      </c>
      <c r="O45" s="117">
        <f>SUM(O38:O43)</f>
        <v>5407</v>
      </c>
      <c r="P45" s="16"/>
      <c r="Q45" s="117">
        <f>SUM(Q38:Q43)</f>
        <v>349488</v>
      </c>
    </row>
    <row r="46" spans="1:17" ht="18" hidden="1">
      <c r="A46" s="8"/>
      <c r="B46" s="116"/>
      <c r="C46" s="117"/>
      <c r="D46" s="16"/>
      <c r="E46" s="117"/>
      <c r="F46" s="117"/>
      <c r="G46" s="117"/>
      <c r="H46" s="117"/>
      <c r="I46" s="117"/>
      <c r="J46" s="16"/>
      <c r="K46" s="117"/>
      <c r="L46" s="16"/>
      <c r="M46" s="117"/>
      <c r="O46" s="117"/>
      <c r="P46" s="16"/>
      <c r="Q46" s="117"/>
    </row>
    <row r="47" spans="1:17" ht="18">
      <c r="A47" s="8"/>
      <c r="B47" s="11" t="s">
        <v>132</v>
      </c>
      <c r="C47" s="26">
        <f>C51-C39</f>
        <v>0</v>
      </c>
      <c r="D47" s="53"/>
      <c r="E47" s="26">
        <f>E51-E39</f>
        <v>0</v>
      </c>
      <c r="F47" s="26">
        <f>F51-F39</f>
        <v>0</v>
      </c>
      <c r="G47" s="26">
        <f>+G51-G39-G49</f>
        <v>789</v>
      </c>
      <c r="H47" s="26">
        <f>+H51-H39-H49</f>
        <v>6</v>
      </c>
      <c r="I47" s="26">
        <f>+I51-I39-I49</f>
        <v>0</v>
      </c>
      <c r="J47" s="16"/>
      <c r="K47" s="26">
        <f>'Income Statemen'!K45</f>
        <v>213</v>
      </c>
      <c r="L47" s="16"/>
      <c r="M47" s="16">
        <f>SUM(C47:K47)</f>
        <v>1008</v>
      </c>
      <c r="O47" s="26">
        <v>-75</v>
      </c>
      <c r="P47" s="16"/>
      <c r="Q47" s="16">
        <f>+O47+M47</f>
        <v>933</v>
      </c>
    </row>
    <row r="48" spans="1:17" ht="18">
      <c r="A48" s="8"/>
      <c r="B48" s="11" t="s">
        <v>133</v>
      </c>
      <c r="C48" s="42"/>
      <c r="D48" s="55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</row>
    <row r="49" spans="1:17" ht="18">
      <c r="A49" s="8"/>
      <c r="B49" s="11"/>
      <c r="C49" s="42"/>
      <c r="D49" s="55"/>
      <c r="E49" s="16"/>
      <c r="F49" s="16"/>
      <c r="G49" s="16"/>
      <c r="H49" s="16"/>
      <c r="I49" s="16"/>
      <c r="J49" s="16"/>
      <c r="K49" s="16"/>
      <c r="L49" s="16"/>
      <c r="M49" s="16"/>
      <c r="O49" s="26"/>
      <c r="P49" s="16"/>
      <c r="Q49" s="16"/>
    </row>
    <row r="50" spans="1:17" ht="18.75" thickBot="1">
      <c r="A50" s="8"/>
      <c r="B50" s="27" t="s">
        <v>66</v>
      </c>
      <c r="C50" s="16"/>
      <c r="D50" s="20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</row>
    <row r="51" spans="1:17" ht="18.75" thickBot="1">
      <c r="A51" s="8"/>
      <c r="B51" s="8"/>
      <c r="C51" s="22">
        <v>171710</v>
      </c>
      <c r="D51" s="19"/>
      <c r="E51" s="22">
        <v>19911</v>
      </c>
      <c r="F51" s="22">
        <v>8930</v>
      </c>
      <c r="G51" s="22">
        <v>1441</v>
      </c>
      <c r="H51" s="22">
        <v>-4506</v>
      </c>
      <c r="I51" s="22">
        <v>73111</v>
      </c>
      <c r="J51" s="21"/>
      <c r="K51" s="22">
        <v>74492</v>
      </c>
      <c r="L51" s="21"/>
      <c r="M51" s="22">
        <f>SUM(C51:K51)</f>
        <v>345089</v>
      </c>
      <c r="O51" s="22">
        <v>5332</v>
      </c>
      <c r="P51" s="21"/>
      <c r="Q51" s="22">
        <f>SUM(Q44:Q50)</f>
        <v>350421</v>
      </c>
    </row>
    <row r="52" spans="1:17" ht="18">
      <c r="A52" s="8"/>
      <c r="B52" s="8"/>
      <c r="C52" s="23"/>
      <c r="D52" s="16"/>
      <c r="E52" s="23"/>
      <c r="F52" s="23"/>
      <c r="G52" s="23"/>
      <c r="H52" s="23"/>
      <c r="I52" s="23"/>
      <c r="J52" s="16"/>
      <c r="K52" s="23"/>
      <c r="L52" s="16"/>
      <c r="M52" s="23"/>
      <c r="O52" s="23"/>
      <c r="P52" s="16"/>
      <c r="Q52" s="23"/>
    </row>
    <row r="53" spans="1:17" ht="15">
      <c r="A53" s="8"/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O53" s="18"/>
      <c r="P53" s="18"/>
      <c r="Q53" s="18"/>
    </row>
    <row r="54" spans="1:17" ht="18">
      <c r="A54" s="8"/>
      <c r="B54" s="27" t="s">
        <v>137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"/>
      <c r="O54" s="18"/>
      <c r="P54" s="18"/>
      <c r="Q54" s="8"/>
    </row>
    <row r="55" spans="1:17" ht="18">
      <c r="A55" s="8"/>
      <c r="B55" s="27" t="str">
        <f>+'Balance Sheet'!B70</f>
        <v> the Audited Financial Statements for the year ended 31st March 2013)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8"/>
      <c r="P55" s="8"/>
      <c r="Q55" s="8"/>
    </row>
    <row r="56" spans="1:17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8"/>
      <c r="P56" s="8"/>
      <c r="Q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O61" s="8"/>
      <c r="P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>
      <c r="A69" s="8"/>
      <c r="B69" s="2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09"/>
  <sheetViews>
    <sheetView showOutlineSymbols="0" zoomScaleSheetLayoutView="100" zoomScalePageLayoutView="0" workbookViewId="0" topLeftCell="A1">
      <selection activeCell="B47" sqref="B47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3.25">
      <c r="A3" s="8"/>
      <c r="B3" s="39" t="s">
        <v>36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37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8">
      <c r="A6" s="8"/>
      <c r="B6" s="38" t="s">
        <v>134</v>
      </c>
      <c r="C6" s="10"/>
      <c r="D6" s="10"/>
      <c r="E6" s="8"/>
      <c r="F6" s="52"/>
      <c r="G6" s="8"/>
      <c r="H6" s="8"/>
      <c r="I6" s="8"/>
    </row>
    <row r="7" spans="1:9" ht="18">
      <c r="A7" s="8"/>
      <c r="B7" s="38" t="str">
        <f>'Equity Change'!B6</f>
        <v>FOR THE QUARTER ENDED 30 JUNE 2013</v>
      </c>
      <c r="C7" s="10"/>
      <c r="D7" s="10"/>
      <c r="E7" s="11"/>
      <c r="F7" s="46"/>
      <c r="G7" s="11"/>
      <c r="H7" s="11"/>
      <c r="I7" s="8"/>
    </row>
    <row r="8" spans="1:9" ht="18">
      <c r="A8" s="8"/>
      <c r="B8" s="27"/>
      <c r="C8" s="27"/>
      <c r="D8" s="27"/>
      <c r="E8" s="54"/>
      <c r="F8" s="54"/>
      <c r="G8" s="54"/>
      <c r="H8" s="37"/>
      <c r="I8" s="8"/>
    </row>
    <row r="9" spans="1:9" ht="18">
      <c r="A9" s="8"/>
      <c r="B9" s="27"/>
      <c r="C9" s="27"/>
      <c r="D9" s="27"/>
      <c r="E9" s="12">
        <v>2013</v>
      </c>
      <c r="F9" s="44"/>
      <c r="G9" s="12">
        <v>2012</v>
      </c>
      <c r="H9" s="43"/>
      <c r="I9" s="8"/>
    </row>
    <row r="10" spans="1:9" ht="18">
      <c r="A10" s="8"/>
      <c r="B10" s="27"/>
      <c r="C10" s="27"/>
      <c r="D10" s="27"/>
      <c r="E10" s="78" t="s">
        <v>84</v>
      </c>
      <c r="F10" s="79"/>
      <c r="G10" s="78" t="s">
        <v>84</v>
      </c>
      <c r="H10" s="43"/>
      <c r="I10" s="8"/>
    </row>
    <row r="11" spans="1:9" ht="18">
      <c r="A11" s="8"/>
      <c r="B11" s="27"/>
      <c r="C11" s="11"/>
      <c r="D11" s="27"/>
      <c r="E11" s="12" t="s">
        <v>53</v>
      </c>
      <c r="F11" s="44"/>
      <c r="G11" s="12" t="s">
        <v>53</v>
      </c>
      <c r="H11" s="43"/>
      <c r="I11" s="8"/>
    </row>
    <row r="12" spans="1:9" ht="18">
      <c r="A12" s="8"/>
      <c r="B12" s="27"/>
      <c r="C12" s="11"/>
      <c r="D12" s="27"/>
      <c r="E12" s="14">
        <f>'Income Statemen'!E13</f>
        <v>39263</v>
      </c>
      <c r="F12" s="80"/>
      <c r="G12" s="14">
        <f>'Income Statemen'!G13</f>
        <v>39263</v>
      </c>
      <c r="H12" s="43"/>
      <c r="I12" s="8"/>
    </row>
    <row r="13" spans="1:9" ht="18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8">
      <c r="A14" s="8"/>
      <c r="B14" s="28" t="s">
        <v>56</v>
      </c>
      <c r="C14" s="29"/>
      <c r="D14" s="8"/>
      <c r="E14" s="81"/>
      <c r="F14" s="82"/>
      <c r="G14" s="81"/>
      <c r="H14" s="45"/>
      <c r="I14" s="8"/>
    </row>
    <row r="15" spans="1:9" ht="18">
      <c r="A15" s="8"/>
      <c r="B15" s="8" t="s">
        <v>75</v>
      </c>
      <c r="C15" s="29"/>
      <c r="D15" s="8"/>
      <c r="E15" s="18">
        <f>'Income Statemen'!I30</f>
        <v>661.4</v>
      </c>
      <c r="F15" s="31"/>
      <c r="G15" s="18">
        <f>'Income Statemen'!K30</f>
        <v>273</v>
      </c>
      <c r="H15" s="45"/>
      <c r="I15" s="8"/>
    </row>
    <row r="16" spans="1:9" ht="18">
      <c r="A16" s="8"/>
      <c r="B16" s="8"/>
      <c r="C16" s="8"/>
      <c r="D16" s="8"/>
      <c r="E16" s="29"/>
      <c r="F16" s="29"/>
      <c r="G16" s="29"/>
      <c r="H16" s="20"/>
      <c r="I16" s="8"/>
    </row>
    <row r="17" spans="1:9" ht="18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8">
      <c r="A18" s="8"/>
      <c r="B18" s="8"/>
      <c r="C18" s="8" t="s">
        <v>28</v>
      </c>
      <c r="D18" s="8"/>
      <c r="E18" s="18">
        <v>872</v>
      </c>
      <c r="F18" s="31"/>
      <c r="G18" s="18">
        <v>621</v>
      </c>
      <c r="H18" s="20"/>
      <c r="I18" s="8"/>
    </row>
    <row r="19" spans="1:9" ht="18">
      <c r="A19" s="8"/>
      <c r="B19" s="8"/>
      <c r="C19" s="8" t="s">
        <v>29</v>
      </c>
      <c r="D19" s="8"/>
      <c r="E19" s="18">
        <v>-3</v>
      </c>
      <c r="F19" s="83"/>
      <c r="G19" s="18">
        <v>-13</v>
      </c>
      <c r="H19" s="20"/>
      <c r="I19" s="8"/>
    </row>
    <row r="20" spans="1:9" ht="18">
      <c r="A20" s="8"/>
      <c r="B20" s="8"/>
      <c r="C20" s="8"/>
      <c r="D20" s="8"/>
      <c r="E20" s="18"/>
      <c r="F20" s="31"/>
      <c r="G20" s="18"/>
      <c r="H20" s="20"/>
      <c r="I20" s="8"/>
    </row>
    <row r="21" spans="1:9" ht="18">
      <c r="A21" s="8"/>
      <c r="B21" s="8" t="s">
        <v>26</v>
      </c>
      <c r="C21" s="8"/>
      <c r="D21" s="8"/>
      <c r="E21" s="67">
        <f>SUM(E15:E20)</f>
        <v>1530.4</v>
      </c>
      <c r="F21" s="31"/>
      <c r="G21" s="67">
        <f>SUM(G15:G20)</f>
        <v>881</v>
      </c>
      <c r="H21" s="20"/>
      <c r="I21" s="8"/>
    </row>
    <row r="22" spans="1:9" ht="18">
      <c r="A22" s="8"/>
      <c r="B22" s="8"/>
      <c r="C22" s="8"/>
      <c r="D22" s="8"/>
      <c r="E22" s="18"/>
      <c r="F22" s="31"/>
      <c r="G22" s="18"/>
      <c r="H22" s="20"/>
      <c r="I22" s="8"/>
    </row>
    <row r="23" spans="1:9" ht="18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8">
      <c r="A24" s="8"/>
      <c r="B24" s="8"/>
      <c r="C24" s="8" t="s">
        <v>30</v>
      </c>
      <c r="D24" s="8"/>
      <c r="E24" s="18">
        <v>-3254</v>
      </c>
      <c r="F24" s="31"/>
      <c r="G24" s="18">
        <v>12002</v>
      </c>
      <c r="H24" s="20"/>
      <c r="I24" s="8"/>
    </row>
    <row r="25" spans="1:9" ht="18">
      <c r="A25" s="8"/>
      <c r="B25" s="8"/>
      <c r="C25" s="8" t="s">
        <v>31</v>
      </c>
      <c r="D25" s="8"/>
      <c r="E25" s="84">
        <v>2393</v>
      </c>
      <c r="F25" s="31"/>
      <c r="G25" s="84">
        <v>2333</v>
      </c>
      <c r="H25" s="20"/>
      <c r="I25" s="8"/>
    </row>
    <row r="26" spans="1:9" ht="18">
      <c r="A26" s="8"/>
      <c r="B26" s="8"/>
      <c r="C26" s="8"/>
      <c r="D26" s="8"/>
      <c r="E26" s="18"/>
      <c r="F26" s="31"/>
      <c r="G26" s="18"/>
      <c r="H26" s="20"/>
      <c r="I26" s="8"/>
    </row>
    <row r="27" spans="1:9" ht="18">
      <c r="A27" s="8"/>
      <c r="B27" s="8" t="s">
        <v>162</v>
      </c>
      <c r="C27" s="8"/>
      <c r="D27" s="8"/>
      <c r="E27" s="67">
        <f>SUM(E21:E26)</f>
        <v>669.4000000000001</v>
      </c>
      <c r="F27" s="31"/>
      <c r="G27" s="67">
        <f>SUM(G21:G26)</f>
        <v>15216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8" hidden="1">
      <c r="A29" s="8"/>
      <c r="B29" s="8"/>
      <c r="C29" s="8" t="s">
        <v>32</v>
      </c>
      <c r="D29" s="8"/>
      <c r="E29" s="18"/>
      <c r="F29" s="31"/>
      <c r="G29" s="18"/>
      <c r="H29" s="20"/>
      <c r="I29" s="8"/>
    </row>
    <row r="30" spans="1:9" ht="18">
      <c r="A30" s="8"/>
      <c r="B30" s="8"/>
      <c r="C30" s="8" t="s">
        <v>40</v>
      </c>
      <c r="D30" s="8"/>
      <c r="E30" s="18">
        <v>-177</v>
      </c>
      <c r="F30" s="31"/>
      <c r="G30" s="18">
        <v>-117</v>
      </c>
      <c r="H30" s="20"/>
      <c r="I30" s="8"/>
    </row>
    <row r="31" spans="1:9" ht="18">
      <c r="A31" s="8"/>
      <c r="B31" s="8"/>
      <c r="C31" s="8"/>
      <c r="D31" s="8"/>
      <c r="E31" s="18"/>
      <c r="F31" s="31"/>
      <c r="G31" s="18"/>
      <c r="H31" s="20"/>
      <c r="I31" s="8"/>
    </row>
    <row r="32" spans="1:9" ht="18">
      <c r="A32" s="8"/>
      <c r="B32" s="8" t="s">
        <v>163</v>
      </c>
      <c r="C32" s="8"/>
      <c r="D32" s="8"/>
      <c r="E32" s="67">
        <f>SUM(E27:E31)</f>
        <v>492.4000000000001</v>
      </c>
      <c r="F32" s="31"/>
      <c r="G32" s="67">
        <f>SUM(G27:G31)</f>
        <v>15099</v>
      </c>
      <c r="H32" s="20"/>
      <c r="I32" s="8"/>
    </row>
    <row r="33" spans="1:9" ht="18">
      <c r="A33" s="8"/>
      <c r="B33" s="8"/>
      <c r="C33" s="8"/>
      <c r="D33" s="8"/>
      <c r="E33" s="67"/>
      <c r="F33" s="31"/>
      <c r="G33" s="67"/>
      <c r="H33" s="20"/>
      <c r="I33" s="8"/>
    </row>
    <row r="34" spans="1:9" ht="18">
      <c r="A34" s="8"/>
      <c r="B34" s="28" t="s">
        <v>57</v>
      </c>
      <c r="C34" s="8"/>
      <c r="D34" s="8"/>
      <c r="E34" s="18"/>
      <c r="F34" s="31"/>
      <c r="G34" s="18"/>
      <c r="H34" s="20"/>
      <c r="I34" s="8"/>
    </row>
    <row r="35" spans="1:9" ht="18">
      <c r="A35" s="8"/>
      <c r="B35" s="8"/>
      <c r="C35" s="8" t="s">
        <v>42</v>
      </c>
      <c r="D35" s="8"/>
      <c r="E35" s="18">
        <v>3</v>
      </c>
      <c r="F35" s="31"/>
      <c r="G35" s="18">
        <v>13</v>
      </c>
      <c r="H35" s="20"/>
      <c r="I35" s="8"/>
    </row>
    <row r="36" spans="1:9" ht="18">
      <c r="A36" s="8"/>
      <c r="B36" s="8"/>
      <c r="C36" s="8" t="s">
        <v>147</v>
      </c>
      <c r="D36" s="8"/>
      <c r="E36" s="18">
        <v>0</v>
      </c>
      <c r="F36" s="31"/>
      <c r="G36" s="18">
        <v>9180</v>
      </c>
      <c r="H36" s="20"/>
      <c r="I36" s="8"/>
    </row>
    <row r="37" spans="1:9" ht="18">
      <c r="A37" s="8"/>
      <c r="B37" s="8"/>
      <c r="C37" s="8" t="s">
        <v>33</v>
      </c>
      <c r="D37" s="8"/>
      <c r="E37" s="18">
        <v>-290</v>
      </c>
      <c r="F37" s="31"/>
      <c r="G37" s="18">
        <v>-1674</v>
      </c>
      <c r="H37" s="20"/>
      <c r="I37" s="8"/>
    </row>
    <row r="38" spans="1:9" ht="18" hidden="1">
      <c r="A38" s="8"/>
      <c r="B38" s="8"/>
      <c r="C38" s="8" t="s">
        <v>63</v>
      </c>
      <c r="D38" s="8"/>
      <c r="E38" s="18">
        <v>0</v>
      </c>
      <c r="F38" s="31"/>
      <c r="G38" s="18">
        <v>0</v>
      </c>
      <c r="H38" s="20"/>
      <c r="I38" s="8"/>
    </row>
    <row r="39" spans="1:9" ht="18">
      <c r="A39" s="8"/>
      <c r="B39" s="8"/>
      <c r="C39" s="8" t="s">
        <v>160</v>
      </c>
      <c r="D39" s="8"/>
      <c r="E39" s="18">
        <v>0</v>
      </c>
      <c r="F39" s="31"/>
      <c r="G39" s="18">
        <v>-36399</v>
      </c>
      <c r="H39" s="20"/>
      <c r="I39" s="8"/>
    </row>
    <row r="40" spans="1:9" ht="18">
      <c r="A40" s="8"/>
      <c r="B40" s="8"/>
      <c r="C40" s="8"/>
      <c r="D40" s="8"/>
      <c r="E40" s="18"/>
      <c r="F40" s="31"/>
      <c r="G40" s="18"/>
      <c r="H40" s="20"/>
      <c r="I40" s="8"/>
    </row>
    <row r="41" spans="1:9" ht="18">
      <c r="A41" s="8"/>
      <c r="B41" s="8" t="s">
        <v>159</v>
      </c>
      <c r="C41" s="8"/>
      <c r="D41" s="8"/>
      <c r="E41" s="67">
        <f>SUM(E34:E39)</f>
        <v>-287</v>
      </c>
      <c r="F41" s="31"/>
      <c r="G41" s="67">
        <f>SUM(G34:G39)</f>
        <v>-28880</v>
      </c>
      <c r="H41" s="20"/>
      <c r="I41" s="8"/>
    </row>
    <row r="42" spans="1:9" ht="18">
      <c r="A42" s="8"/>
      <c r="B42" s="8"/>
      <c r="C42" s="8"/>
      <c r="D42" s="8"/>
      <c r="E42" s="67"/>
      <c r="F42" s="31"/>
      <c r="G42" s="67"/>
      <c r="H42" s="20"/>
      <c r="I42" s="8"/>
    </row>
    <row r="43" spans="1:9" ht="18">
      <c r="A43" s="8"/>
      <c r="B43" s="28" t="s">
        <v>58</v>
      </c>
      <c r="C43" s="8"/>
      <c r="D43" s="8"/>
      <c r="E43" s="18"/>
      <c r="F43" s="31"/>
      <c r="G43" s="18"/>
      <c r="H43" s="20"/>
      <c r="I43" s="8"/>
    </row>
    <row r="44" spans="1:9" ht="18">
      <c r="A44" s="8"/>
      <c r="B44" s="8"/>
      <c r="C44" s="8" t="s">
        <v>34</v>
      </c>
      <c r="D44" s="8"/>
      <c r="E44" s="18">
        <v>-7421</v>
      </c>
      <c r="F44" s="31"/>
      <c r="G44" s="18">
        <v>10269</v>
      </c>
      <c r="H44" s="20"/>
      <c r="I44" s="8"/>
    </row>
    <row r="45" spans="1:9" ht="18">
      <c r="A45" s="8"/>
      <c r="B45" s="8"/>
      <c r="C45" s="8"/>
      <c r="D45" s="8"/>
      <c r="E45" s="18"/>
      <c r="F45" s="31"/>
      <c r="G45" s="18"/>
      <c r="H45" s="20"/>
      <c r="I45" s="8"/>
    </row>
    <row r="46" spans="1:9" ht="18">
      <c r="A46" s="8"/>
      <c r="B46" s="8" t="s">
        <v>165</v>
      </c>
      <c r="C46" s="8"/>
      <c r="D46" s="8"/>
      <c r="E46" s="67">
        <f>SUM(E43:E45)</f>
        <v>-7421</v>
      </c>
      <c r="F46" s="31"/>
      <c r="G46" s="67">
        <f>SUM(G43:G45)</f>
        <v>10269</v>
      </c>
      <c r="H46" s="20"/>
      <c r="I46" s="8"/>
    </row>
    <row r="47" spans="1:9" ht="18">
      <c r="A47" s="8"/>
      <c r="B47" s="8"/>
      <c r="C47" s="8"/>
      <c r="D47" s="8"/>
      <c r="E47" s="67"/>
      <c r="F47" s="31"/>
      <c r="G47" s="67"/>
      <c r="H47" s="20"/>
      <c r="I47" s="8"/>
    </row>
    <row r="48" spans="1:9" ht="18">
      <c r="A48" s="8"/>
      <c r="B48" s="28" t="s">
        <v>59</v>
      </c>
      <c r="C48" s="28"/>
      <c r="D48" s="28"/>
      <c r="E48" s="68">
        <f>E46+E41+E32</f>
        <v>-7215.6</v>
      </c>
      <c r="F48" s="30"/>
      <c r="G48" s="68">
        <f>G46+G41+G32</f>
        <v>-3512</v>
      </c>
      <c r="H48" s="19"/>
      <c r="I48" s="8"/>
    </row>
    <row r="49" spans="1:9" ht="18">
      <c r="A49" s="8"/>
      <c r="B49" s="8"/>
      <c r="C49" s="8"/>
      <c r="D49" s="8"/>
      <c r="E49" s="18"/>
      <c r="F49" s="31"/>
      <c r="G49" s="18"/>
      <c r="H49" s="20"/>
      <c r="I49" s="8"/>
    </row>
    <row r="50" spans="1:9" ht="18">
      <c r="A50" s="8"/>
      <c r="B50" s="8" t="s">
        <v>158</v>
      </c>
      <c r="C50" s="8"/>
      <c r="D50" s="8"/>
      <c r="E50" s="84">
        <v>-16823</v>
      </c>
      <c r="F50" s="85"/>
      <c r="G50" s="84">
        <v>-22424</v>
      </c>
      <c r="H50" s="20"/>
      <c r="I50" s="8"/>
    </row>
    <row r="51" spans="1:9" ht="18">
      <c r="A51" s="8"/>
      <c r="B51" s="8"/>
      <c r="C51" s="8"/>
      <c r="D51" s="8"/>
      <c r="E51" s="18"/>
      <c r="F51" s="31"/>
      <c r="G51" s="18"/>
      <c r="H51" s="20"/>
      <c r="I51" s="8"/>
    </row>
    <row r="52" spans="1:9" ht="18">
      <c r="A52" s="8"/>
      <c r="B52" s="8" t="s">
        <v>60</v>
      </c>
      <c r="C52" s="8"/>
      <c r="D52" s="8"/>
      <c r="E52" s="18">
        <v>-81</v>
      </c>
      <c r="F52" s="31"/>
      <c r="G52" s="18">
        <v>-30</v>
      </c>
      <c r="H52" s="20"/>
      <c r="I52" s="8"/>
    </row>
    <row r="53" spans="1:9" ht="18">
      <c r="A53" s="8"/>
      <c r="B53" s="8"/>
      <c r="C53" s="8" t="s">
        <v>164</v>
      </c>
      <c r="D53" s="8"/>
      <c r="E53" s="18"/>
      <c r="F53" s="31"/>
      <c r="G53" s="18"/>
      <c r="H53" s="20"/>
      <c r="I53" s="8"/>
    </row>
    <row r="54" spans="1:9" ht="18.75" thickBot="1">
      <c r="A54" s="8"/>
      <c r="B54" s="8"/>
      <c r="C54" s="8"/>
      <c r="D54" s="8"/>
      <c r="E54" s="18"/>
      <c r="F54" s="31"/>
      <c r="G54" s="18"/>
      <c r="H54" s="20"/>
      <c r="I54" s="8"/>
    </row>
    <row r="55" spans="1:9" ht="18.75" thickBot="1">
      <c r="A55" s="8"/>
      <c r="B55" s="28" t="s">
        <v>67</v>
      </c>
      <c r="C55" s="28"/>
      <c r="D55" s="28"/>
      <c r="E55" s="72">
        <f>SUM(E47:E54)</f>
        <v>-24119.6</v>
      </c>
      <c r="F55" s="30"/>
      <c r="G55" s="72">
        <f>SUM(G47:G54)</f>
        <v>-25966</v>
      </c>
      <c r="H55" s="19"/>
      <c r="I55" s="8"/>
    </row>
    <row r="56" spans="1:9" ht="18">
      <c r="A56" s="8"/>
      <c r="B56" s="8"/>
      <c r="C56" s="8"/>
      <c r="D56" s="8"/>
      <c r="E56" s="29"/>
      <c r="F56" s="31"/>
      <c r="G56" s="29"/>
      <c r="H56" s="20"/>
      <c r="I56" s="8"/>
    </row>
    <row r="57" spans="1:9" ht="18">
      <c r="A57" s="8"/>
      <c r="B57" s="8"/>
      <c r="C57" s="8"/>
      <c r="D57" s="8"/>
      <c r="E57" s="31"/>
      <c r="F57" s="8"/>
      <c r="G57" s="31"/>
      <c r="H57" s="46"/>
      <c r="I57" s="8"/>
    </row>
    <row r="58" spans="1:9" ht="18">
      <c r="A58" s="8"/>
      <c r="B58" s="28" t="s">
        <v>141</v>
      </c>
      <c r="C58" s="8"/>
      <c r="D58" s="8"/>
      <c r="E58" s="31"/>
      <c r="F58" s="8"/>
      <c r="G58" s="31"/>
      <c r="H58" s="46"/>
      <c r="I58" s="8"/>
    </row>
    <row r="59" spans="1:9" ht="18">
      <c r="A59" s="8"/>
      <c r="B59" s="86" t="s">
        <v>44</v>
      </c>
      <c r="C59" s="8"/>
      <c r="D59" s="8"/>
      <c r="E59" s="31">
        <f>'Balance Sheet'!E27</f>
        <v>18686</v>
      </c>
      <c r="F59" s="8"/>
      <c r="G59" s="31">
        <v>16072</v>
      </c>
      <c r="H59" s="46"/>
      <c r="I59" s="8"/>
    </row>
    <row r="60" spans="1:9" ht="18">
      <c r="A60" s="8"/>
      <c r="B60" s="86" t="s">
        <v>46</v>
      </c>
      <c r="C60" s="8"/>
      <c r="D60" s="8"/>
      <c r="E60" s="31">
        <f>'Balance Sheet'!E28</f>
        <v>2829</v>
      </c>
      <c r="F60" s="8"/>
      <c r="G60" s="31">
        <v>2469</v>
      </c>
      <c r="H60" s="46"/>
      <c r="I60" s="8"/>
    </row>
    <row r="61" spans="1:9" ht="18.75" thickBot="1">
      <c r="A61" s="8"/>
      <c r="B61" s="8" t="s">
        <v>142</v>
      </c>
      <c r="C61" s="8"/>
      <c r="D61" s="8"/>
      <c r="E61" s="31">
        <v>-45635</v>
      </c>
      <c r="F61" s="8"/>
      <c r="G61" s="31">
        <v>-44507</v>
      </c>
      <c r="H61" s="46"/>
      <c r="I61" s="8"/>
    </row>
    <row r="62" spans="1:9" ht="18.75" thickBot="1">
      <c r="A62" s="8"/>
      <c r="B62" s="8"/>
      <c r="C62" s="8"/>
      <c r="D62" s="8"/>
      <c r="E62" s="72">
        <f>SUM(E59:E61)</f>
        <v>-24120</v>
      </c>
      <c r="F62" s="30"/>
      <c r="G62" s="72">
        <f>SUM(G59:G61)</f>
        <v>-25966</v>
      </c>
      <c r="H62" s="46"/>
      <c r="I62" s="8"/>
    </row>
    <row r="63" spans="1:9" ht="18">
      <c r="A63" s="8"/>
      <c r="B63" s="8"/>
      <c r="C63" s="8"/>
      <c r="D63" s="8"/>
      <c r="E63" s="31"/>
      <c r="F63" s="8"/>
      <c r="G63" s="31"/>
      <c r="H63" s="46"/>
      <c r="I63" s="8"/>
    </row>
    <row r="64" spans="1:9" ht="18">
      <c r="A64" s="8"/>
      <c r="B64" s="28" t="s">
        <v>138</v>
      </c>
      <c r="C64" s="28"/>
      <c r="D64" s="27"/>
      <c r="E64" s="11"/>
      <c r="F64" s="11"/>
      <c r="G64" s="11"/>
      <c r="H64" s="46"/>
      <c r="I64" s="8"/>
    </row>
    <row r="65" spans="1:9" ht="18">
      <c r="A65" s="8"/>
      <c r="B65" s="28" t="str">
        <f>+'Equity Change'!B55</f>
        <v> the Audited Financial Statements for the year ended 31st March 2013)</v>
      </c>
      <c r="C65" s="28"/>
      <c r="D65" s="27"/>
      <c r="E65" s="11"/>
      <c r="F65" s="11"/>
      <c r="G65" s="11"/>
      <c r="H65" s="46"/>
      <c r="I65" s="8"/>
    </row>
    <row r="66" spans="1:9" ht="18">
      <c r="A66" s="8"/>
      <c r="B66" s="47"/>
      <c r="C66" s="27"/>
      <c r="D66" s="27"/>
      <c r="E66" s="11"/>
      <c r="F66" s="11"/>
      <c r="G66" s="11"/>
      <c r="H66" s="46"/>
      <c r="I66" s="8"/>
    </row>
    <row r="67" spans="1:8" ht="18.75">
      <c r="A67" s="2"/>
      <c r="B67" s="62"/>
      <c r="C67" s="63"/>
      <c r="D67" s="3"/>
      <c r="E67" s="3"/>
      <c r="F67" s="3"/>
      <c r="G67" s="3"/>
      <c r="H67" s="6"/>
    </row>
    <row r="68" spans="1:8" ht="18.75">
      <c r="A68" s="2"/>
      <c r="B68" s="62"/>
      <c r="C68" s="63"/>
      <c r="D68" s="3"/>
      <c r="E68" s="3"/>
      <c r="F68" s="3"/>
      <c r="G68" s="3"/>
      <c r="H68" s="6"/>
    </row>
    <row r="69" spans="1:8" ht="18.75">
      <c r="A69" s="2"/>
      <c r="B69" s="3"/>
      <c r="C69" s="3"/>
      <c r="D69" s="3"/>
      <c r="E69" s="3"/>
      <c r="F69" s="3"/>
      <c r="G69" s="3"/>
      <c r="H69" s="6"/>
    </row>
    <row r="70" spans="1:8" ht="18.75">
      <c r="A70" s="2"/>
      <c r="B70" s="3"/>
      <c r="C70" s="3"/>
      <c r="D70" s="3"/>
      <c r="E70" s="3"/>
      <c r="F70" s="3"/>
      <c r="G70" s="3"/>
      <c r="H70" s="6"/>
    </row>
    <row r="71" ht="15">
      <c r="H71" s="7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2013-08-28T01:57:55Z</cp:lastPrinted>
  <dcterms:created xsi:type="dcterms:W3CDTF">2002-11-29T07:40:55Z</dcterms:created>
  <dcterms:modified xsi:type="dcterms:W3CDTF">2013-08-30T07:04:19Z</dcterms:modified>
  <cp:category/>
  <cp:version/>
  <cp:contentType/>
  <cp:contentStatus/>
</cp:coreProperties>
</file>