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Sheet'!$A$1:$I$65</definedName>
    <definedName name="_xlnm.Print_Area" localSheetId="3">'Cashflow'!$A$1:$H$60</definedName>
    <definedName name="_xlnm.Print_Area" localSheetId="2">'Equity Change'!$A$1:$P$45</definedName>
    <definedName name="_xlnm.Print_Area" localSheetId="0">'Income Statemen'!$A$1:$L$48</definedName>
    <definedName name="_xlnm.Print_Area">'Cashflow'!$A$3:$E$59</definedName>
  </definedNames>
  <calcPr fullCalcOnLoad="1"/>
</workbook>
</file>

<file path=xl/sharedStrings.xml><?xml version="1.0" encoding="utf-8"?>
<sst xmlns="http://schemas.openxmlformats.org/spreadsheetml/2006/main" count="161" uniqueCount="125">
  <si>
    <t>Revenue</t>
  </si>
  <si>
    <t>Operating Expenses</t>
  </si>
  <si>
    <t>Other Operating Income</t>
  </si>
  <si>
    <t>Finance Costs</t>
  </si>
  <si>
    <t>Taxation</t>
  </si>
  <si>
    <t>EPS - Basic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</si>
  <si>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</si>
  <si>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</si>
  <si>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</si>
  <si>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</si>
  <si>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</si>
  <si>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</si>
  <si>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</si>
  <si>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</si>
  <si>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</si>
  <si>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</si>
  <si>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</si>
  <si>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</si>
  <si>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</si>
  <si>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</si>
  <si>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</si>
  <si>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</si>
  <si>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</si>
  <si>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</si>
  <si>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</si>
  <si>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</si>
  <si>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</si>
  <si>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</si>
  <si>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</si>
  <si>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</si>
  <si>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</si>
  <si>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</si>
  <si>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</si>
  <si>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</si>
  <si>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</si>
  <si>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</si>
  <si>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</si>
  <si>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</si>
  <si>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</si>
  <si>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</si>
  <si>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</si>
  <si>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</si>
  <si>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</si>
  <si>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</si>
  <si>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</si>
  <si>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</si>
  <si>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</si>
  <si>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</si>
  <si>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</si>
  <si>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</si>
  <si>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Bonds issued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</si>
  <si>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</si>
  <si>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</si>
  <si>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</si>
  <si>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</si>
  <si>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</si>
  <si>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</si>
  <si>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</si>
  <si>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</si>
  <si>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</si>
  <si>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</si>
  <si>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</si>
  <si>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</si>
  <si>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</si>
  <si>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</si>
  <si>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</si>
  <si>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</si>
  <si>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</si>
  <si>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</si>
  <si>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</si>
  <si>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</si>
  <si>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 xml:space="preserve">        Non Distributable Reserves</t>
  </si>
  <si>
    <t>CONDENSED CONSOLIDATED BALANCE SHEET</t>
  </si>
  <si>
    <t>Minority interest</t>
  </si>
  <si>
    <t>Share capital</t>
  </si>
  <si>
    <t>Total share capital and reserves</t>
  </si>
  <si>
    <t>Long term and deferred liabilities</t>
  </si>
  <si>
    <t xml:space="preserve">      - Diluted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</si>
  <si>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</si>
  <si>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</si>
  <si>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</si>
  <si>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</si>
  <si>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</si>
  <si>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</si>
  <si>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</si>
  <si>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</si>
  <si>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</si>
  <si>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</si>
  <si>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</si>
  <si>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</si>
  <si>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Land held for development</t>
  </si>
  <si>
    <t>Purchase of land held for development</t>
  </si>
  <si>
    <t>As at</t>
  </si>
  <si>
    <t xml:space="preserve">  year as at 1 Apr. 2005</t>
  </si>
  <si>
    <t>Profit  before tax</t>
  </si>
  <si>
    <t>FOR THE QUARTER ENDED 30 JUNE 2006</t>
  </si>
  <si>
    <t>Current 3 months</t>
  </si>
  <si>
    <t>Cumulative to date</t>
  </si>
  <si>
    <t>Period Ended</t>
  </si>
  <si>
    <t>Net Profit  for the period</t>
  </si>
  <si>
    <t>Attributable to :</t>
  </si>
  <si>
    <t>Equity holders to the parent</t>
  </si>
  <si>
    <t>Minority interests</t>
  </si>
  <si>
    <t xml:space="preserve"> Annual Financial Report for the year ended 31st March 2006)</t>
  </si>
  <si>
    <t>AS AT 30 JUNE  2006</t>
  </si>
  <si>
    <t>Non Current Assets</t>
  </si>
  <si>
    <t>Investment property</t>
  </si>
  <si>
    <t xml:space="preserve">     Attributable to Equity Holders of the Parent</t>
  </si>
  <si>
    <t>Minority</t>
  </si>
  <si>
    <t xml:space="preserve">Total </t>
  </si>
  <si>
    <t>Interest</t>
  </si>
  <si>
    <t>Equity</t>
  </si>
  <si>
    <t>3 months quarter</t>
  </si>
  <si>
    <t>ended 30 June 2006</t>
  </si>
  <si>
    <t xml:space="preserve">  year as at 1 Apr. 2006</t>
  </si>
  <si>
    <t xml:space="preserve">Balance at end of period </t>
  </si>
  <si>
    <t>ended 30 June 2005</t>
  </si>
  <si>
    <t>Balance at end of period</t>
  </si>
  <si>
    <t xml:space="preserve"> the Annual Financial Report for the year ended 31st March 2006)</t>
  </si>
  <si>
    <t>3 months</t>
  </si>
  <si>
    <t>Cash &amp; cash equivalents at end of period</t>
  </si>
  <si>
    <t xml:space="preserve"> the Annual Financial Report for the year ended 31st  March 2006)</t>
  </si>
  <si>
    <t>Proceeds from property, plant and equipment</t>
  </si>
  <si>
    <t>Purchase of property, plant and equipment</t>
  </si>
  <si>
    <t>Profit  before taxation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</si>
</sst>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6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37" fontId="11" fillId="0" borderId="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37" fontId="13" fillId="0" borderId="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11</xdr:row>
      <xdr:rowOff>123825</xdr:rowOff>
    </xdr:from>
    <xdr:to>
      <xdr:col>4</xdr:col>
      <xdr:colOff>333375</xdr:colOff>
      <xdr:row>11</xdr:row>
      <xdr:rowOff>123825</xdr:rowOff>
    </xdr:to>
    <xdr:sp>
      <xdr:nvSpPr>
        <xdr:cNvPr id="1" name="Line 8"/>
        <xdr:cNvSpPr>
          <a:spLocks/>
        </xdr:cNvSpPr>
      </xdr:nvSpPr>
      <xdr:spPr>
        <a:xfrm flipH="1">
          <a:off x="4095750" y="2638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11</xdr:row>
      <xdr:rowOff>123825</xdr:rowOff>
    </xdr:from>
    <xdr:to>
      <xdr:col>7</xdr:col>
      <xdr:colOff>0</xdr:colOff>
      <xdr:row>11</xdr:row>
      <xdr:rowOff>123825</xdr:rowOff>
    </xdr:to>
    <xdr:sp>
      <xdr:nvSpPr>
        <xdr:cNvPr id="2" name="Line 9"/>
        <xdr:cNvSpPr>
          <a:spLocks/>
        </xdr:cNvSpPr>
      </xdr:nvSpPr>
      <xdr:spPr>
        <a:xfrm>
          <a:off x="6753225" y="263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123825</xdr:rowOff>
    </xdr:from>
    <xdr:to>
      <xdr:col>10</xdr:col>
      <xdr:colOff>876300</xdr:colOff>
      <xdr:row>9</xdr:row>
      <xdr:rowOff>123825</xdr:rowOff>
    </xdr:to>
    <xdr:sp>
      <xdr:nvSpPr>
        <xdr:cNvPr id="3" name="Line 10"/>
        <xdr:cNvSpPr>
          <a:spLocks/>
        </xdr:cNvSpPr>
      </xdr:nvSpPr>
      <xdr:spPr>
        <a:xfrm>
          <a:off x="8115300" y="21812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142875</xdr:rowOff>
    </xdr:from>
    <xdr:to>
      <xdr:col>4</xdr:col>
      <xdr:colOff>19050</xdr:colOff>
      <xdr:row>9</xdr:row>
      <xdr:rowOff>142875</xdr:rowOff>
    </xdr:to>
    <xdr:sp>
      <xdr:nvSpPr>
        <xdr:cNvPr id="4" name="Line 11"/>
        <xdr:cNvSpPr>
          <a:spLocks/>
        </xdr:cNvSpPr>
      </xdr:nvSpPr>
      <xdr:spPr>
        <a:xfrm flipH="1">
          <a:off x="3095625" y="2200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8"/>
  <sheetViews>
    <sheetView tabSelected="1" showOutlineSymbols="0" workbookViewId="0" topLeftCell="B3">
      <selection activeCell="G8" sqref="G8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4453125" style="1" customWidth="1"/>
    <col min="4" max="4" width="2.4453125" style="1" customWidth="1"/>
    <col min="5" max="5" width="14.10546875" style="1" customWidth="1"/>
    <col min="6" max="6" width="2.6640625" style="1" customWidth="1"/>
    <col min="7" max="7" width="15.77734375" style="1" customWidth="1"/>
    <col min="8" max="8" width="2.6640625" style="1" customWidth="1"/>
    <col min="9" max="9" width="17.5546875" style="1" customWidth="1"/>
    <col min="10" max="10" width="3.4453125" style="1" customWidth="1"/>
    <col min="11" max="11" width="15.445312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47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66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40" t="s">
        <v>67</v>
      </c>
      <c r="D6" s="46"/>
      <c r="E6" s="58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40" t="s">
        <v>95</v>
      </c>
      <c r="D7" s="46"/>
      <c r="E7" s="58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6"/>
      <c r="D8" s="46"/>
      <c r="E8" s="58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6"/>
      <c r="D9" s="46"/>
      <c r="E9" s="58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6"/>
      <c r="D10" s="10"/>
      <c r="E10" s="38">
        <v>2006</v>
      </c>
      <c r="F10" s="10"/>
      <c r="G10" s="38">
        <v>2005</v>
      </c>
      <c r="H10" s="10"/>
      <c r="I10" s="38">
        <f>+E10</f>
        <v>2006</v>
      </c>
      <c r="J10" s="10"/>
      <c r="K10" s="38">
        <f>+G10</f>
        <v>2005</v>
      </c>
      <c r="L10" s="38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74" t="s">
        <v>58</v>
      </c>
      <c r="F11" s="59"/>
      <c r="G11" s="74" t="s">
        <v>9</v>
      </c>
      <c r="H11" s="59"/>
      <c r="I11" s="74" t="s">
        <v>96</v>
      </c>
      <c r="J11" s="59"/>
      <c r="K11" s="59" t="s">
        <v>9</v>
      </c>
      <c r="L11" s="14"/>
      <c r="M11" s="10"/>
    </row>
    <row r="12" spans="1:13" ht="15.75">
      <c r="A12" s="2"/>
      <c r="B12" s="10"/>
      <c r="C12" s="10"/>
      <c r="D12" s="10"/>
      <c r="E12" s="74" t="s">
        <v>56</v>
      </c>
      <c r="F12" s="59"/>
      <c r="G12" s="59" t="str">
        <f>+E12</f>
        <v> Quarter Ended</v>
      </c>
      <c r="H12" s="59"/>
      <c r="I12" s="74" t="s">
        <v>97</v>
      </c>
      <c r="J12" s="59"/>
      <c r="K12" s="59" t="s">
        <v>98</v>
      </c>
      <c r="L12" s="14"/>
      <c r="M12" s="10"/>
    </row>
    <row r="13" spans="1:13" ht="15.75">
      <c r="A13" s="2"/>
      <c r="B13" s="10"/>
      <c r="C13" s="10"/>
      <c r="D13" s="10"/>
      <c r="E13" s="16">
        <v>38533</v>
      </c>
      <c r="F13" s="31"/>
      <c r="G13" s="16">
        <f>+E13</f>
        <v>38533</v>
      </c>
      <c r="H13" s="31"/>
      <c r="I13" s="16">
        <f>+G13</f>
        <v>38533</v>
      </c>
      <c r="J13" s="31"/>
      <c r="K13" s="16">
        <f>+I13</f>
        <v>38533</v>
      </c>
      <c r="L13" s="16"/>
      <c r="M13" s="10"/>
    </row>
    <row r="14" spans="1:13" ht="15.75">
      <c r="A14" s="2"/>
      <c r="B14" s="10"/>
      <c r="C14" s="10"/>
      <c r="D14" s="10"/>
      <c r="E14" s="59" t="s">
        <v>7</v>
      </c>
      <c r="F14" s="60"/>
      <c r="G14" s="59" t="s">
        <v>7</v>
      </c>
      <c r="H14" s="60"/>
      <c r="I14" s="59" t="s">
        <v>7</v>
      </c>
      <c r="J14" s="60"/>
      <c r="K14" s="59" t="s">
        <v>7</v>
      </c>
      <c r="L14" s="14"/>
      <c r="M14" s="10"/>
    </row>
    <row r="15" spans="1:13" ht="15.75">
      <c r="A15" s="2"/>
      <c r="B15" s="10"/>
      <c r="C15" s="10"/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f>+I16-0</f>
        <v>101724</v>
      </c>
      <c r="F16" s="18"/>
      <c r="G16" s="18">
        <f>+K16-0</f>
        <v>101497</v>
      </c>
      <c r="H16" s="61"/>
      <c r="I16" s="18">
        <v>101724</v>
      </c>
      <c r="J16" s="18"/>
      <c r="K16" s="18">
        <v>101497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1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-+E16+E28-E20-E22-E24</f>
        <v>-90978</v>
      </c>
      <c r="F18" s="18"/>
      <c r="G18" s="18">
        <f>-+G16+G28-G20-G22-G24</f>
        <v>-92279</v>
      </c>
      <c r="H18" s="61"/>
      <c r="I18" s="18">
        <f>-+I16+I28-I20-I22-I24</f>
        <v>-90978</v>
      </c>
      <c r="J18" s="18"/>
      <c r="K18" s="18">
        <f>-+K16+K28-K20-K22-K24</f>
        <v>-92279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1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f>+I20-0</f>
        <v>1096</v>
      </c>
      <c r="F20" s="18"/>
      <c r="G20" s="18">
        <f>+K20-0</f>
        <v>3353</v>
      </c>
      <c r="H20" s="61"/>
      <c r="I20" s="18">
        <v>1096</v>
      </c>
      <c r="J20" s="18"/>
      <c r="K20" s="18">
        <v>3353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1"/>
      <c r="I21" s="18"/>
      <c r="J21" s="18"/>
      <c r="K21" s="18"/>
      <c r="L21" s="20"/>
      <c r="M21" s="19"/>
    </row>
    <row r="22" spans="1:13" ht="18">
      <c r="A22" s="2"/>
      <c r="B22" s="10"/>
      <c r="C22" s="13" t="s">
        <v>80</v>
      </c>
      <c r="D22" s="13"/>
      <c r="E22" s="18">
        <f>+I22+0</f>
        <v>-1576</v>
      </c>
      <c r="F22" s="18"/>
      <c r="G22" s="18">
        <f>+K22+0</f>
        <v>-1759</v>
      </c>
      <c r="H22" s="61"/>
      <c r="I22" s="18">
        <v>-1576</v>
      </c>
      <c r="J22" s="18"/>
      <c r="K22" s="18">
        <v>-1759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61"/>
      <c r="I23" s="18"/>
      <c r="J23" s="18"/>
      <c r="K23" s="18"/>
      <c r="L23" s="34"/>
      <c r="M23" s="19"/>
    </row>
    <row r="24" spans="1:13" ht="18">
      <c r="A24" s="2"/>
      <c r="B24" s="10"/>
      <c r="C24" s="13" t="s">
        <v>3</v>
      </c>
      <c r="D24" s="13"/>
      <c r="E24" s="18">
        <f>+I24+0</f>
        <v>-7165</v>
      </c>
      <c r="F24" s="18"/>
      <c r="G24" s="18">
        <f>+K24+0</f>
        <v>-6702</v>
      </c>
      <c r="H24" s="61"/>
      <c r="I24" s="18">
        <v>-7165</v>
      </c>
      <c r="J24" s="18"/>
      <c r="K24" s="18">
        <v>-6702</v>
      </c>
      <c r="L24" s="34"/>
      <c r="M24" s="19"/>
    </row>
    <row r="25" spans="1:13" ht="18">
      <c r="A25" s="2"/>
      <c r="B25" s="10"/>
      <c r="C25" s="13"/>
      <c r="D25" s="13"/>
      <c r="E25" s="67"/>
      <c r="F25" s="18"/>
      <c r="G25" s="67"/>
      <c r="H25" s="61"/>
      <c r="I25" s="67"/>
      <c r="J25" s="18"/>
      <c r="K25" s="67"/>
      <c r="L25" s="34"/>
      <c r="M25" s="19"/>
    </row>
    <row r="26" spans="1:13" ht="18">
      <c r="A26" s="2"/>
      <c r="B26" s="10"/>
      <c r="C26" s="13"/>
      <c r="D26" s="13"/>
      <c r="E26" s="18"/>
      <c r="F26" s="18"/>
      <c r="G26" s="18"/>
      <c r="H26" s="61"/>
      <c r="I26" s="18"/>
      <c r="J26" s="18"/>
      <c r="K26" s="18"/>
      <c r="L26" s="34"/>
      <c r="M26" s="19"/>
    </row>
    <row r="27" spans="1:13" ht="18" hidden="1">
      <c r="A27" s="2"/>
      <c r="B27" s="10"/>
      <c r="C27" s="13"/>
      <c r="D27" s="13"/>
      <c r="E27" s="23"/>
      <c r="F27" s="18"/>
      <c r="G27" s="23"/>
      <c r="H27" s="61"/>
      <c r="I27" s="23"/>
      <c r="J27" s="18"/>
      <c r="K27" s="23"/>
      <c r="L27" s="34"/>
      <c r="M27" s="19"/>
    </row>
    <row r="28" spans="1:13" ht="18">
      <c r="A28" s="2"/>
      <c r="B28" s="10"/>
      <c r="C28" s="30" t="s">
        <v>94</v>
      </c>
      <c r="D28" s="13"/>
      <c r="E28" s="24">
        <f>+I28-0</f>
        <v>3101</v>
      </c>
      <c r="F28" s="18"/>
      <c r="G28" s="24">
        <f>+K28+0</f>
        <v>4110</v>
      </c>
      <c r="H28" s="61"/>
      <c r="I28" s="24">
        <v>3101</v>
      </c>
      <c r="J28" s="18"/>
      <c r="K28" s="24">
        <v>4110</v>
      </c>
      <c r="L28" s="33"/>
      <c r="M28" s="19"/>
    </row>
    <row r="29" spans="1:13" ht="18">
      <c r="A29" s="2"/>
      <c r="B29" s="10"/>
      <c r="C29" s="13"/>
      <c r="D29" s="13"/>
      <c r="E29" s="18"/>
      <c r="F29" s="18"/>
      <c r="G29" s="18"/>
      <c r="H29" s="61"/>
      <c r="I29" s="18"/>
      <c r="J29" s="18"/>
      <c r="K29" s="18"/>
      <c r="L29" s="34"/>
      <c r="M29" s="19"/>
    </row>
    <row r="30" spans="1:13" ht="18">
      <c r="A30" s="2"/>
      <c r="B30" s="10"/>
      <c r="C30" s="13" t="s">
        <v>4</v>
      </c>
      <c r="D30" s="13"/>
      <c r="E30" s="18">
        <f>+I30-0</f>
        <v>-377</v>
      </c>
      <c r="F30" s="18"/>
      <c r="G30" s="18">
        <f>+K30+0</f>
        <v>-119</v>
      </c>
      <c r="H30" s="61"/>
      <c r="I30" s="18">
        <v>-377</v>
      </c>
      <c r="J30" s="18"/>
      <c r="K30" s="18">
        <v>-119</v>
      </c>
      <c r="L30" s="34"/>
      <c r="M30" s="19"/>
    </row>
    <row r="31" spans="1:13" ht="18.75" thickBot="1">
      <c r="A31" s="2"/>
      <c r="B31" s="10"/>
      <c r="C31" s="13"/>
      <c r="D31" s="13"/>
      <c r="E31" s="18"/>
      <c r="F31" s="18"/>
      <c r="G31" s="18"/>
      <c r="H31" s="61"/>
      <c r="I31" s="18"/>
      <c r="J31" s="18"/>
      <c r="K31" s="18"/>
      <c r="L31" s="34"/>
      <c r="M31" s="19"/>
    </row>
    <row r="32" spans="1:13" ht="18.75" thickBot="1">
      <c r="A32" s="2"/>
      <c r="B32" s="10"/>
      <c r="C32" s="30" t="s">
        <v>99</v>
      </c>
      <c r="D32" s="13"/>
      <c r="E32" s="25">
        <f>SUM(E28:E31)</f>
        <v>2724</v>
      </c>
      <c r="F32" s="18"/>
      <c r="G32" s="25">
        <f>SUM(G28:G31)</f>
        <v>3991</v>
      </c>
      <c r="H32" s="61"/>
      <c r="I32" s="25">
        <f>SUM(I28:I31)</f>
        <v>2724</v>
      </c>
      <c r="J32" s="18"/>
      <c r="K32" s="25">
        <f>SUM(K28:K31)</f>
        <v>3991</v>
      </c>
      <c r="L32" s="33"/>
      <c r="M32" s="19"/>
    </row>
    <row r="33" spans="1:13" ht="18">
      <c r="A33" s="2"/>
      <c r="B33" s="10"/>
      <c r="C33" s="13"/>
      <c r="D33" s="13"/>
      <c r="E33" s="26"/>
      <c r="F33" s="18"/>
      <c r="G33" s="26"/>
      <c r="H33" s="61"/>
      <c r="I33" s="26"/>
      <c r="J33" s="18"/>
      <c r="K33" s="26"/>
      <c r="L33" s="34"/>
      <c r="M33" s="19"/>
    </row>
    <row r="34" spans="1:13" ht="18">
      <c r="A34" s="2"/>
      <c r="B34" s="10"/>
      <c r="C34" s="13"/>
      <c r="D34" s="13"/>
      <c r="E34" s="61"/>
      <c r="F34" s="61"/>
      <c r="G34" s="61"/>
      <c r="H34" s="61"/>
      <c r="I34" s="61"/>
      <c r="J34" s="61"/>
      <c r="K34" s="61"/>
      <c r="L34" s="27"/>
      <c r="M34" s="19"/>
    </row>
    <row r="35" spans="1:13" ht="18">
      <c r="A35" s="2"/>
      <c r="B35" s="10"/>
      <c r="C35" s="66" t="s">
        <v>100</v>
      </c>
      <c r="D35" s="13"/>
      <c r="E35" s="61"/>
      <c r="F35" s="61"/>
      <c r="G35" s="61"/>
      <c r="H35" s="61"/>
      <c r="I35" s="61"/>
      <c r="J35" s="61"/>
      <c r="K35" s="61"/>
      <c r="L35" s="27"/>
      <c r="M35" s="19"/>
    </row>
    <row r="36" spans="1:13" ht="18">
      <c r="A36" s="2"/>
      <c r="B36" s="10"/>
      <c r="C36" s="13" t="s">
        <v>101</v>
      </c>
      <c r="D36" s="13"/>
      <c r="E36" s="18">
        <f>+I36-0</f>
        <v>3035</v>
      </c>
      <c r="F36" s="18"/>
      <c r="G36" s="18">
        <f>+K36-0</f>
        <v>4502</v>
      </c>
      <c r="H36" s="61"/>
      <c r="I36" s="18">
        <v>3035</v>
      </c>
      <c r="J36" s="18"/>
      <c r="K36" s="18">
        <v>4502</v>
      </c>
      <c r="L36" s="27"/>
      <c r="M36" s="19"/>
    </row>
    <row r="37" spans="1:13" ht="18">
      <c r="A37" s="2"/>
      <c r="B37" s="10"/>
      <c r="C37" s="13" t="s">
        <v>102</v>
      </c>
      <c r="D37" s="13"/>
      <c r="E37" s="18">
        <f>+E39-E36</f>
        <v>-311</v>
      </c>
      <c r="F37" s="18"/>
      <c r="G37" s="18">
        <f>+G39-G36</f>
        <v>-511</v>
      </c>
      <c r="H37" s="61"/>
      <c r="I37" s="18">
        <f>+I39-I36</f>
        <v>-311</v>
      </c>
      <c r="J37" s="18"/>
      <c r="K37" s="18">
        <f>+K39-K36</f>
        <v>-511</v>
      </c>
      <c r="L37" s="27"/>
      <c r="M37" s="19"/>
    </row>
    <row r="38" spans="1:13" ht="18.75" thickBot="1">
      <c r="A38" s="2"/>
      <c r="B38" s="10"/>
      <c r="C38" s="13"/>
      <c r="D38" s="13"/>
      <c r="E38" s="18"/>
      <c r="F38" s="18"/>
      <c r="G38" s="18"/>
      <c r="H38" s="61"/>
      <c r="I38" s="18"/>
      <c r="J38" s="18"/>
      <c r="K38" s="18"/>
      <c r="L38" s="27"/>
      <c r="M38" s="19"/>
    </row>
    <row r="39" spans="1:13" ht="18.75" thickBot="1">
      <c r="A39" s="2"/>
      <c r="B39" s="10"/>
      <c r="C39" s="30"/>
      <c r="D39" s="13"/>
      <c r="E39" s="76">
        <f>+E32</f>
        <v>2724</v>
      </c>
      <c r="F39" s="18"/>
      <c r="G39" s="76">
        <f>+G32</f>
        <v>3991</v>
      </c>
      <c r="H39" s="61"/>
      <c r="I39" s="76">
        <f>+I32</f>
        <v>2724</v>
      </c>
      <c r="J39" s="18"/>
      <c r="K39" s="76">
        <f>+K32</f>
        <v>3991</v>
      </c>
      <c r="L39" s="27"/>
      <c r="M39" s="19"/>
    </row>
    <row r="40" spans="1:13" ht="18">
      <c r="A40" s="2"/>
      <c r="B40" s="10"/>
      <c r="C40" s="13"/>
      <c r="D40" s="13"/>
      <c r="E40" s="61"/>
      <c r="F40" s="61"/>
      <c r="G40" s="61"/>
      <c r="H40" s="61"/>
      <c r="I40" s="61"/>
      <c r="J40" s="61"/>
      <c r="K40" s="61"/>
      <c r="L40" s="27"/>
      <c r="M40" s="19"/>
    </row>
    <row r="41" spans="1:13" ht="18">
      <c r="A41" s="7"/>
      <c r="B41" s="10"/>
      <c r="C41" s="13"/>
      <c r="D41" s="13"/>
      <c r="E41" s="61"/>
      <c r="F41" s="61"/>
      <c r="G41" s="61"/>
      <c r="H41" s="61"/>
      <c r="I41" s="61"/>
      <c r="J41" s="61"/>
      <c r="K41" s="61"/>
      <c r="L41" s="27"/>
      <c r="M41" s="28"/>
    </row>
    <row r="42" spans="1:13" ht="18">
      <c r="A42" s="2"/>
      <c r="B42" s="28"/>
      <c r="C42" s="62" t="s">
        <v>5</v>
      </c>
      <c r="D42" s="62"/>
      <c r="E42" s="62">
        <v>1.77</v>
      </c>
      <c r="F42" s="62"/>
      <c r="G42" s="62">
        <v>2.62</v>
      </c>
      <c r="H42" s="62"/>
      <c r="I42" s="62">
        <v>1.77</v>
      </c>
      <c r="J42" s="62"/>
      <c r="K42" s="62">
        <v>2.62</v>
      </c>
      <c r="L42" s="35"/>
      <c r="M42" s="19"/>
    </row>
    <row r="43" spans="1:13" ht="18">
      <c r="A43" s="2"/>
      <c r="B43" s="10"/>
      <c r="C43" s="13" t="s">
        <v>77</v>
      </c>
      <c r="D43" s="13"/>
      <c r="E43" s="29" t="s">
        <v>8</v>
      </c>
      <c r="F43" s="18"/>
      <c r="G43" s="29" t="s">
        <v>8</v>
      </c>
      <c r="H43" s="63"/>
      <c r="I43" s="64" t="s">
        <v>8</v>
      </c>
      <c r="J43" s="63"/>
      <c r="K43" s="64" t="s">
        <v>8</v>
      </c>
      <c r="L43" s="36"/>
      <c r="M43" s="19"/>
    </row>
    <row r="44" spans="1:13" ht="18">
      <c r="A44" s="2"/>
      <c r="B44" s="10"/>
      <c r="C44" s="5"/>
      <c r="D44" s="13"/>
      <c r="E44" s="18"/>
      <c r="F44" s="18"/>
      <c r="G44" s="18"/>
      <c r="H44" s="63"/>
      <c r="I44" s="63"/>
      <c r="J44" s="63"/>
      <c r="K44" s="63"/>
      <c r="L44" s="19"/>
      <c r="M44" s="19"/>
    </row>
    <row r="45" spans="1:13" ht="15.75">
      <c r="A45" s="2"/>
      <c r="B45" s="10"/>
      <c r="C45" s="10"/>
      <c r="D45" s="10"/>
      <c r="E45" s="19"/>
      <c r="F45" s="19"/>
      <c r="G45" s="19"/>
      <c r="H45" s="19"/>
      <c r="I45" s="19"/>
      <c r="J45" s="19"/>
      <c r="K45" s="19"/>
      <c r="L45" s="19"/>
      <c r="M45" s="10"/>
    </row>
    <row r="46" spans="1:13" ht="15.75">
      <c r="A46" s="2"/>
      <c r="B46" s="10"/>
      <c r="C46" s="10"/>
      <c r="D46" s="3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2"/>
      <c r="B47" s="10"/>
      <c r="C47" s="30" t="s">
        <v>6</v>
      </c>
      <c r="D47" s="31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8">
      <c r="A48" s="2"/>
      <c r="B48" s="10"/>
      <c r="C48" s="30" t="s">
        <v>103</v>
      </c>
      <c r="D48" s="10"/>
      <c r="E48" s="10"/>
      <c r="F48" s="10"/>
      <c r="G48" s="10"/>
      <c r="H48" s="10"/>
      <c r="I48" s="10"/>
      <c r="J48" s="10"/>
      <c r="K48" s="10"/>
      <c r="L48" s="10"/>
      <c r="M48" s="2"/>
    </row>
    <row r="49" spans="2:13" ht="15.75">
      <c r="B49" s="2"/>
      <c r="C49" s="10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F50" s="37"/>
      <c r="G50" s="2"/>
      <c r="H50" s="37"/>
      <c r="I50" s="2"/>
      <c r="J50" s="37"/>
      <c r="K50" s="2"/>
      <c r="L50" s="2"/>
      <c r="M50" s="2"/>
    </row>
    <row r="51" spans="3:13" ht="15.75">
      <c r="C51" s="2"/>
      <c r="D51" s="2"/>
      <c r="E51" s="2"/>
      <c r="F51" s="37"/>
      <c r="G51" s="2"/>
      <c r="H51" s="37"/>
      <c r="I51" s="2"/>
      <c r="J51" s="37"/>
      <c r="K51" s="2"/>
      <c r="L51" s="2"/>
      <c r="M51" s="2"/>
    </row>
    <row r="52" spans="3:13" ht="15.75">
      <c r="C52" s="2"/>
      <c r="D52" s="2"/>
      <c r="E52" s="2"/>
      <c r="F52" s="37"/>
      <c r="G52" s="2"/>
      <c r="H52" s="37"/>
      <c r="I52" s="2"/>
      <c r="J52" s="37"/>
      <c r="K52" s="2"/>
      <c r="L52" s="2"/>
      <c r="M52" s="2"/>
    </row>
    <row r="53" spans="3:13" ht="15.75">
      <c r="C53" s="2"/>
      <c r="D53" s="2"/>
      <c r="E53" s="2"/>
      <c r="F53" s="37"/>
      <c r="G53" s="2"/>
      <c r="H53" s="37"/>
      <c r="I53" s="2"/>
      <c r="J53" s="37"/>
      <c r="K53" s="2"/>
      <c r="L53" s="2"/>
      <c r="M53" s="2"/>
    </row>
    <row r="54" spans="3:13" ht="15.75">
      <c r="C54" s="2"/>
      <c r="D54" s="2"/>
      <c r="E54" s="2"/>
      <c r="F54" s="37"/>
      <c r="G54" s="2"/>
      <c r="H54" s="37"/>
      <c r="I54" s="2"/>
      <c r="J54" s="37"/>
      <c r="K54" s="2"/>
      <c r="L54" s="2"/>
      <c r="M54" s="2"/>
    </row>
    <row r="55" spans="3:13" ht="15.75">
      <c r="C55" s="2"/>
      <c r="D55" s="2"/>
      <c r="E55" s="2"/>
      <c r="F55" s="37"/>
      <c r="G55" s="2"/>
      <c r="H55" s="37"/>
      <c r="I55" s="2"/>
      <c r="J55" s="37"/>
      <c r="K55" s="2"/>
      <c r="L55" s="2"/>
      <c r="M55" s="2"/>
    </row>
    <row r="56" spans="3:13" ht="15.75">
      <c r="C56" s="2"/>
      <c r="D56" s="2"/>
      <c r="E56" s="2"/>
      <c r="F56" s="37"/>
      <c r="G56" s="2"/>
      <c r="H56" s="37"/>
      <c r="I56" s="2"/>
      <c r="J56" s="37"/>
      <c r="K56" s="2"/>
      <c r="L56" s="2"/>
      <c r="M56" s="2"/>
    </row>
    <row r="57" spans="3:13" ht="15.75">
      <c r="C57" s="2"/>
      <c r="D57" s="2"/>
      <c r="E57" s="2"/>
      <c r="F57" s="37"/>
      <c r="G57" s="2"/>
      <c r="H57" s="37"/>
      <c r="I57" s="2"/>
      <c r="J57" s="37"/>
      <c r="K57" s="2"/>
      <c r="L57" s="2"/>
      <c r="M57" s="2"/>
    </row>
    <row r="58" spans="3:13" ht="15.75">
      <c r="C58" s="2"/>
      <c r="D58" s="2"/>
      <c r="E58" s="2"/>
      <c r="F58" s="37"/>
      <c r="G58" s="2"/>
      <c r="H58" s="37"/>
      <c r="I58" s="2"/>
      <c r="J58" s="37"/>
      <c r="K58" s="2"/>
      <c r="L58" s="2"/>
      <c r="M58" s="2"/>
    </row>
    <row r="59" spans="3:13" ht="15.75">
      <c r="C59" s="2"/>
      <c r="D59" s="2"/>
      <c r="E59" s="2"/>
      <c r="F59" s="37"/>
      <c r="G59" s="2"/>
      <c r="H59" s="37"/>
      <c r="I59" s="2"/>
      <c r="J59" s="37"/>
      <c r="K59" s="2"/>
      <c r="L59" s="2"/>
      <c r="M59" s="2"/>
    </row>
    <row r="60" spans="3:13" ht="15.75">
      <c r="C60" s="2"/>
      <c r="D60" s="2"/>
      <c r="E60" s="2"/>
      <c r="F60" s="37"/>
      <c r="G60" s="2"/>
      <c r="H60" s="37"/>
      <c r="I60" s="2"/>
      <c r="J60" s="37"/>
      <c r="K60" s="2"/>
      <c r="L60" s="2"/>
      <c r="M60" s="2"/>
    </row>
    <row r="61" spans="3:13" ht="15.75">
      <c r="C61" s="2"/>
      <c r="D61" s="2"/>
      <c r="E61" s="2"/>
      <c r="F61" s="37"/>
      <c r="G61" s="2"/>
      <c r="H61" s="37"/>
      <c r="I61" s="2"/>
      <c r="J61" s="37"/>
      <c r="K61" s="2"/>
      <c r="L61" s="2"/>
      <c r="M61" s="2"/>
    </row>
    <row r="62" spans="3:13" ht="15.75">
      <c r="C62" s="2"/>
      <c r="D62" s="2"/>
      <c r="E62" s="2"/>
      <c r="F62" s="37"/>
      <c r="G62" s="2"/>
      <c r="H62" s="37"/>
      <c r="I62" s="2"/>
      <c r="J62" s="37"/>
      <c r="K62" s="2"/>
      <c r="L62" s="2"/>
      <c r="M62" s="2"/>
    </row>
    <row r="63" spans="3:13" ht="15.75">
      <c r="C63" s="2"/>
      <c r="D63" s="2"/>
      <c r="E63" s="2"/>
      <c r="F63" s="37"/>
      <c r="G63" s="2"/>
      <c r="H63" s="37"/>
      <c r="I63" s="2"/>
      <c r="J63" s="37"/>
      <c r="K63" s="2"/>
      <c r="L63" s="2"/>
      <c r="M63" s="2"/>
    </row>
    <row r="64" spans="3:13" ht="15.75">
      <c r="C64" s="2"/>
      <c r="D64" s="2"/>
      <c r="E64" s="2"/>
      <c r="F64" s="37"/>
      <c r="G64" s="2"/>
      <c r="H64" s="37"/>
      <c r="I64" s="2"/>
      <c r="J64" s="37"/>
      <c r="K64" s="2"/>
      <c r="L64" s="2"/>
      <c r="M64" s="2"/>
    </row>
    <row r="65" spans="3:13" ht="15.75">
      <c r="C65" s="2"/>
      <c r="D65" s="2"/>
      <c r="E65" s="2"/>
      <c r="F65" s="37"/>
      <c r="G65" s="2"/>
      <c r="H65" s="37"/>
      <c r="I65" s="2"/>
      <c r="J65" s="37"/>
      <c r="K65" s="2"/>
      <c r="L65" s="2"/>
      <c r="M65" s="2"/>
    </row>
    <row r="66" spans="3:13" ht="15.75">
      <c r="C66" s="2"/>
      <c r="D66" s="2"/>
      <c r="E66" s="2"/>
      <c r="F66" s="37"/>
      <c r="G66" s="2"/>
      <c r="H66" s="37"/>
      <c r="I66" s="2"/>
      <c r="J66" s="37"/>
      <c r="K66" s="2"/>
      <c r="L66" s="2"/>
      <c r="M66" s="2"/>
    </row>
    <row r="67" spans="3:13" ht="15.75">
      <c r="C67" s="2"/>
      <c r="D67" s="2"/>
      <c r="E67" s="2"/>
      <c r="F67" s="37"/>
      <c r="G67" s="2"/>
      <c r="H67" s="37"/>
      <c r="I67" s="2"/>
      <c r="J67" s="37"/>
      <c r="K67" s="2"/>
      <c r="L67" s="2"/>
      <c r="M67" s="2"/>
    </row>
    <row r="68" spans="3:13" ht="15.75">
      <c r="C68" s="2"/>
      <c r="D68" s="2"/>
      <c r="E68" s="2"/>
      <c r="F68" s="37"/>
      <c r="G68" s="2"/>
      <c r="H68" s="37"/>
      <c r="I68" s="2"/>
      <c r="J68" s="37"/>
      <c r="K68" s="2"/>
      <c r="L68" s="2"/>
      <c r="M68" s="2"/>
    </row>
    <row r="69" spans="3:13" ht="15.75">
      <c r="C69" s="2"/>
      <c r="D69" s="2"/>
      <c r="E69" s="2"/>
      <c r="F69" s="37"/>
      <c r="G69" s="2"/>
      <c r="H69" s="37"/>
      <c r="I69" s="2"/>
      <c r="J69" s="37"/>
      <c r="K69" s="2"/>
      <c r="L69" s="2"/>
      <c r="M69" s="2"/>
    </row>
    <row r="70" spans="3:13" ht="15.75">
      <c r="C70" s="2"/>
      <c r="D70" s="2"/>
      <c r="E70" s="2"/>
      <c r="F70" s="37"/>
      <c r="G70" s="2"/>
      <c r="H70" s="37"/>
      <c r="I70" s="2"/>
      <c r="J70" s="37"/>
      <c r="K70" s="2"/>
      <c r="L70" s="2"/>
      <c r="M70" s="2"/>
    </row>
    <row r="71" spans="3:13" ht="15.75">
      <c r="C71" s="2"/>
      <c r="D71" s="2"/>
      <c r="E71" s="2"/>
      <c r="F71" s="37"/>
      <c r="G71" s="2"/>
      <c r="H71" s="37"/>
      <c r="I71" s="2"/>
      <c r="J71" s="37"/>
      <c r="K71" s="2"/>
      <c r="L71" s="2"/>
      <c r="M71" s="2"/>
    </row>
    <row r="72" spans="3:13" ht="15.75">
      <c r="C72" s="2"/>
      <c r="D72" s="2"/>
      <c r="E72" s="2"/>
      <c r="F72" s="37"/>
      <c r="G72" s="2"/>
      <c r="H72" s="37"/>
      <c r="I72" s="2"/>
      <c r="J72" s="37"/>
      <c r="K72" s="2"/>
      <c r="L72" s="2"/>
      <c r="M72" s="2"/>
    </row>
    <row r="73" spans="3:13" ht="15.75">
      <c r="C73" s="2"/>
      <c r="D73" s="2"/>
      <c r="E73" s="2"/>
      <c r="F73" s="37"/>
      <c r="G73" s="2"/>
      <c r="H73" s="37"/>
      <c r="I73" s="2"/>
      <c r="J73" s="37"/>
      <c r="K73" s="2"/>
      <c r="L73" s="2"/>
      <c r="M73" s="2"/>
    </row>
    <row r="74" spans="3:13" ht="15.75">
      <c r="C74" s="2"/>
      <c r="D74" s="2"/>
      <c r="E74" s="2"/>
      <c r="F74" s="37"/>
      <c r="G74" s="2"/>
      <c r="H74" s="37"/>
      <c r="I74" s="2"/>
      <c r="J74" s="37"/>
      <c r="K74" s="2"/>
      <c r="L74" s="2"/>
      <c r="M74" s="2"/>
    </row>
    <row r="75" spans="3:13" ht="15.75">
      <c r="C75" s="2"/>
      <c r="D75" s="2"/>
      <c r="E75" s="2"/>
      <c r="F75" s="37"/>
      <c r="G75" s="2"/>
      <c r="H75" s="37"/>
      <c r="I75" s="2"/>
      <c r="J75" s="37"/>
      <c r="K75" s="2"/>
      <c r="L75" s="2"/>
      <c r="M75" s="2"/>
    </row>
    <row r="76" spans="3:13" ht="15.75">
      <c r="C76" s="2"/>
      <c r="D76" s="2"/>
      <c r="E76" s="2"/>
      <c r="F76" s="37"/>
      <c r="G76" s="2"/>
      <c r="H76" s="37"/>
      <c r="I76" s="2"/>
      <c r="J76" s="37"/>
      <c r="K76" s="2"/>
      <c r="L76" s="2"/>
      <c r="M76" s="2"/>
    </row>
    <row r="77" spans="3:13" ht="15.75">
      <c r="C77" s="2"/>
      <c r="D77" s="2"/>
      <c r="E77" s="2"/>
      <c r="F77" s="37"/>
      <c r="G77" s="2"/>
      <c r="H77" s="37"/>
      <c r="I77" s="2"/>
      <c r="J77" s="37"/>
      <c r="K77" s="2"/>
      <c r="L77" s="2"/>
      <c r="M77" s="2"/>
    </row>
    <row r="78" spans="3:13" ht="15.75">
      <c r="C78" s="2"/>
      <c r="D78" s="2"/>
      <c r="E78" s="2"/>
      <c r="F78" s="37"/>
      <c r="G78" s="2"/>
      <c r="H78" s="37"/>
      <c r="I78" s="2"/>
      <c r="J78" s="37"/>
      <c r="K78" s="2"/>
      <c r="L78" s="2"/>
      <c r="M78" s="2"/>
    </row>
    <row r="79" spans="3:13" ht="15.75">
      <c r="C79" s="2"/>
      <c r="D79" s="2"/>
      <c r="E79" s="2"/>
      <c r="F79" s="37"/>
      <c r="G79" s="2"/>
      <c r="H79" s="37"/>
      <c r="I79" s="2"/>
      <c r="J79" s="37"/>
      <c r="K79" s="2"/>
      <c r="L79" s="2"/>
      <c r="M79" s="2"/>
    </row>
    <row r="80" spans="3:13" ht="15.75">
      <c r="C80" s="2"/>
      <c r="D80" s="2"/>
      <c r="E80" s="2"/>
      <c r="F80" s="37"/>
      <c r="G80" s="2"/>
      <c r="H80" s="37"/>
      <c r="I80" s="2"/>
      <c r="J80" s="37"/>
      <c r="K80" s="2"/>
      <c r="L80" s="2"/>
      <c r="M80" s="2"/>
    </row>
    <row r="81" spans="3:13" ht="15.75">
      <c r="C81" s="2"/>
      <c r="D81" s="2"/>
      <c r="E81" s="2"/>
      <c r="F81" s="37"/>
      <c r="G81" s="2"/>
      <c r="H81" s="37"/>
      <c r="I81" s="2"/>
      <c r="J81" s="37"/>
      <c r="K81" s="2"/>
      <c r="L81" s="2"/>
      <c r="M81" s="2"/>
    </row>
    <row r="82" spans="3:13" ht="15.75">
      <c r="C82" s="2"/>
      <c r="D82" s="2"/>
      <c r="E82" s="2"/>
      <c r="F82" s="37"/>
      <c r="G82" s="2"/>
      <c r="H82" s="37"/>
      <c r="I82" s="2"/>
      <c r="J82" s="37"/>
      <c r="K82" s="2"/>
      <c r="L82" s="2"/>
      <c r="M82" s="2"/>
    </row>
    <row r="83" spans="3:13" ht="15.75">
      <c r="C83" s="2"/>
      <c r="D83" s="2"/>
      <c r="E83" s="2"/>
      <c r="F83" s="37"/>
      <c r="G83" s="2"/>
      <c r="H83" s="37"/>
      <c r="I83" s="2"/>
      <c r="J83" s="37"/>
      <c r="K83" s="2"/>
      <c r="L83" s="2"/>
      <c r="M83" s="2"/>
    </row>
    <row r="84" spans="3:13" ht="15.75">
      <c r="C84" s="2"/>
      <c r="D84" s="2"/>
      <c r="E84" s="2"/>
      <c r="F84" s="37"/>
      <c r="G84" s="2"/>
      <c r="H84" s="37"/>
      <c r="I84" s="2"/>
      <c r="J84" s="37"/>
      <c r="K84" s="2"/>
      <c r="L84" s="2"/>
      <c r="M84" s="2"/>
    </row>
    <row r="85" spans="3:13" ht="15.75">
      <c r="C85" s="2"/>
      <c r="D85" s="2"/>
      <c r="E85" s="2"/>
      <c r="F85" s="37"/>
      <c r="G85" s="2"/>
      <c r="H85" s="37"/>
      <c r="I85" s="2"/>
      <c r="J85" s="37"/>
      <c r="K85" s="2"/>
      <c r="L85" s="2"/>
      <c r="M85" s="2"/>
    </row>
    <row r="86" spans="3:13" ht="15.75">
      <c r="C86" s="2"/>
      <c r="D86" s="2"/>
      <c r="E86" s="2"/>
      <c r="F86" s="37"/>
      <c r="G86" s="2"/>
      <c r="H86" s="37"/>
      <c r="I86" s="2"/>
      <c r="J86" s="37"/>
      <c r="K86" s="2"/>
      <c r="L86" s="2"/>
      <c r="M86" s="2"/>
    </row>
    <row r="87" spans="3:13" ht="15.75">
      <c r="C87" s="2"/>
      <c r="D87" s="2"/>
      <c r="E87" s="2"/>
      <c r="F87" s="37"/>
      <c r="G87" s="2"/>
      <c r="H87" s="37"/>
      <c r="I87" s="2"/>
      <c r="J87" s="37"/>
      <c r="K87" s="2"/>
      <c r="L87" s="2"/>
      <c r="M87" s="2"/>
    </row>
    <row r="88" spans="3:13" ht="15.75">
      <c r="C88" s="2"/>
      <c r="D88" s="2"/>
      <c r="E88" s="2"/>
      <c r="F88" s="37"/>
      <c r="G88" s="2"/>
      <c r="H88" s="37"/>
      <c r="I88" s="2"/>
      <c r="J88" s="37"/>
      <c r="K88" s="2"/>
      <c r="L88" s="2"/>
      <c r="M88" s="2"/>
    </row>
    <row r="89" spans="3:13" ht="15.75">
      <c r="C89" s="2"/>
      <c r="D89" s="2"/>
      <c r="E89" s="2"/>
      <c r="F89" s="37"/>
      <c r="G89" s="2"/>
      <c r="H89" s="37"/>
      <c r="I89" s="2"/>
      <c r="J89" s="37"/>
      <c r="K89" s="2"/>
      <c r="L89" s="2"/>
      <c r="M89" s="2"/>
    </row>
    <row r="90" spans="3:13" ht="15.75">
      <c r="C90" s="2"/>
      <c r="D90" s="2"/>
      <c r="E90" s="2"/>
      <c r="F90" s="37"/>
      <c r="G90" s="2"/>
      <c r="H90" s="37"/>
      <c r="I90" s="2"/>
      <c r="J90" s="37"/>
      <c r="K90" s="2"/>
      <c r="L90" s="2"/>
      <c r="M90" s="2"/>
    </row>
    <row r="91" spans="3:13" ht="15.75">
      <c r="C91" s="2"/>
      <c r="D91" s="2"/>
      <c r="E91" s="2"/>
      <c r="F91" s="37"/>
      <c r="G91" s="2"/>
      <c r="H91" s="37"/>
      <c r="I91" s="2"/>
      <c r="J91" s="37"/>
      <c r="K91" s="2"/>
      <c r="L91" s="2"/>
      <c r="M91" s="2"/>
    </row>
    <row r="92" spans="3:13" ht="15.75">
      <c r="C92" s="2"/>
      <c r="D92" s="2"/>
      <c r="E92" s="2"/>
      <c r="F92" s="37"/>
      <c r="G92" s="2"/>
      <c r="H92" s="37"/>
      <c r="I92" s="2"/>
      <c r="J92" s="37"/>
      <c r="K92" s="2"/>
      <c r="L92" s="2"/>
      <c r="M92" s="2"/>
    </row>
    <row r="93" spans="3:13" ht="15.75">
      <c r="C93" s="2"/>
      <c r="D93" s="2"/>
      <c r="E93" s="2"/>
      <c r="F93" s="37"/>
      <c r="G93" s="2"/>
      <c r="H93" s="37"/>
      <c r="I93" s="2"/>
      <c r="J93" s="37"/>
      <c r="K93" s="2"/>
      <c r="L93" s="2"/>
      <c r="M93" s="2"/>
    </row>
    <row r="94" spans="3:13" ht="15.75">
      <c r="C94" s="2"/>
      <c r="D94" s="2"/>
      <c r="E94" s="2"/>
      <c r="F94" s="37"/>
      <c r="G94" s="2"/>
      <c r="H94" s="37"/>
      <c r="I94" s="2"/>
      <c r="J94" s="37"/>
      <c r="K94" s="2"/>
      <c r="L94" s="2"/>
      <c r="M94" s="2"/>
    </row>
    <row r="95" spans="3:13" ht="15.75">
      <c r="C95" s="2"/>
      <c r="D95" s="2"/>
      <c r="E95" s="2"/>
      <c r="F95" s="37"/>
      <c r="G95" s="2"/>
      <c r="H95" s="37"/>
      <c r="I95" s="2"/>
      <c r="J95" s="37"/>
      <c r="K95" s="2"/>
      <c r="L95" s="2"/>
      <c r="M95" s="2"/>
    </row>
    <row r="96" spans="3:13" ht="15.75">
      <c r="C96" s="2"/>
      <c r="D96" s="2"/>
      <c r="E96" s="2"/>
      <c r="F96" s="37"/>
      <c r="G96" s="2"/>
      <c r="H96" s="37"/>
      <c r="I96" s="2"/>
      <c r="J96" s="37"/>
      <c r="K96" s="2"/>
      <c r="L96" s="2"/>
      <c r="M96" s="2"/>
    </row>
    <row r="97" spans="3:13" ht="15.75">
      <c r="C97" s="2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3:13" ht="1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</sheetData>
  <printOptions horizontalCentered="1"/>
  <pageMargins left="0.5" right="0.5" top="0.5" bottom="0.5" header="0.25" footer="0"/>
  <pageSetup horizontalDpi="300" verticalDpi="300" orientation="portrait" paperSize="9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9"/>
  <sheetViews>
    <sheetView showOutlineSymbols="0" zoomScale="60" zoomScaleNormal="60" workbookViewId="0" topLeftCell="A1">
      <selection activeCell="B7" sqref="B7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8.21484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47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1" t="s">
        <v>48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1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72</v>
      </c>
      <c r="C6" s="46"/>
      <c r="D6" s="46"/>
      <c r="E6" s="10"/>
      <c r="F6" s="10"/>
      <c r="G6" s="10"/>
      <c r="H6" s="10"/>
      <c r="I6" s="10"/>
      <c r="J6" s="10"/>
    </row>
    <row r="7" spans="1:10" ht="20.25">
      <c r="A7" s="10"/>
      <c r="B7" s="40" t="s">
        <v>104</v>
      </c>
      <c r="C7" s="46"/>
      <c r="D7" s="46"/>
      <c r="E7" s="10"/>
      <c r="F7" s="10"/>
      <c r="G7" s="10"/>
      <c r="H7" s="10"/>
      <c r="I7" s="10"/>
      <c r="J7" s="10"/>
    </row>
    <row r="8" spans="1:10" ht="15.75">
      <c r="A8" s="10"/>
      <c r="B8" s="10"/>
      <c r="C8" s="10"/>
      <c r="D8" s="10"/>
      <c r="E8" s="73"/>
      <c r="F8" s="73"/>
      <c r="G8" s="73"/>
      <c r="H8" s="10"/>
      <c r="I8" s="10"/>
      <c r="J8" s="10"/>
    </row>
    <row r="9" spans="1:10" ht="15.75">
      <c r="A9" s="10"/>
      <c r="B9" s="31"/>
      <c r="C9" s="31"/>
      <c r="D9" s="31"/>
      <c r="E9" s="14" t="s">
        <v>92</v>
      </c>
      <c r="F9" s="10"/>
      <c r="G9" s="14" t="s">
        <v>69</v>
      </c>
      <c r="H9" s="10"/>
      <c r="I9" s="10"/>
      <c r="J9" s="10"/>
    </row>
    <row r="10" spans="1:10" ht="15.75">
      <c r="A10" s="10"/>
      <c r="B10" s="31"/>
      <c r="C10" s="31"/>
      <c r="D10" s="31"/>
      <c r="E10" s="75">
        <v>38898</v>
      </c>
      <c r="F10" s="10"/>
      <c r="G10" s="75">
        <v>38807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7</v>
      </c>
      <c r="F11" s="10"/>
      <c r="G11" s="14" t="s">
        <v>7</v>
      </c>
      <c r="H11" s="10"/>
      <c r="I11" s="10"/>
      <c r="J11" s="10"/>
    </row>
    <row r="12" spans="1:10" ht="18">
      <c r="A12" s="10"/>
      <c r="B12" s="77" t="s">
        <v>105</v>
      </c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C13" s="13" t="s">
        <v>62</v>
      </c>
      <c r="D13" s="13"/>
      <c r="E13" s="43">
        <v>464376</v>
      </c>
      <c r="F13" s="13"/>
      <c r="G13" s="43">
        <v>455752</v>
      </c>
      <c r="H13" s="10"/>
      <c r="I13" s="10"/>
      <c r="J13" s="10"/>
    </row>
    <row r="14" spans="1:10" ht="18">
      <c r="A14" s="10"/>
      <c r="C14" s="13" t="s">
        <v>106</v>
      </c>
      <c r="D14" s="13"/>
      <c r="E14" s="43">
        <v>2182</v>
      </c>
      <c r="F14" s="13"/>
      <c r="G14" s="43">
        <v>2182</v>
      </c>
      <c r="H14" s="10"/>
      <c r="I14" s="10"/>
      <c r="J14" s="10"/>
    </row>
    <row r="15" spans="1:10" ht="18">
      <c r="A15" s="10"/>
      <c r="C15" s="13" t="s">
        <v>63</v>
      </c>
      <c r="D15" s="13"/>
      <c r="E15" s="43">
        <v>3958</v>
      </c>
      <c r="F15" s="13"/>
      <c r="G15" s="43">
        <v>3958</v>
      </c>
      <c r="H15" s="10"/>
      <c r="I15" s="10"/>
      <c r="J15" s="10"/>
    </row>
    <row r="16" spans="1:10" ht="18">
      <c r="A16" s="10"/>
      <c r="C16" s="13" t="s">
        <v>10</v>
      </c>
      <c r="D16" s="13"/>
      <c r="E16" s="43">
        <v>11610</v>
      </c>
      <c r="F16" s="13"/>
      <c r="G16" s="43">
        <v>11610</v>
      </c>
      <c r="H16" s="10"/>
      <c r="I16" s="10"/>
      <c r="J16" s="10"/>
    </row>
    <row r="17" spans="1:10" ht="18">
      <c r="A17" s="10"/>
      <c r="C17" s="13" t="s">
        <v>11</v>
      </c>
      <c r="D17" s="13"/>
      <c r="E17" s="43">
        <v>2551</v>
      </c>
      <c r="F17" s="13"/>
      <c r="G17" s="43">
        <v>2930</v>
      </c>
      <c r="H17" s="10"/>
      <c r="I17" s="10"/>
      <c r="J17" s="10"/>
    </row>
    <row r="18" spans="1:10" ht="18">
      <c r="A18" s="10"/>
      <c r="C18" s="13" t="s">
        <v>90</v>
      </c>
      <c r="D18" s="13"/>
      <c r="E18" s="43">
        <v>21537</v>
      </c>
      <c r="F18" s="13"/>
      <c r="G18" s="43">
        <v>21509</v>
      </c>
      <c r="H18" s="10"/>
      <c r="I18" s="10"/>
      <c r="J18" s="10"/>
    </row>
    <row r="19" spans="1:10" ht="18">
      <c r="A19" s="10"/>
      <c r="C19" s="13" t="s">
        <v>88</v>
      </c>
      <c r="D19" s="13"/>
      <c r="E19" s="43">
        <v>6601</v>
      </c>
      <c r="F19" s="13"/>
      <c r="G19" s="43">
        <v>6601</v>
      </c>
      <c r="H19" s="10"/>
      <c r="I19" s="10"/>
      <c r="J19" s="10"/>
    </row>
    <row r="20" spans="1:10" ht="18">
      <c r="A20" s="10"/>
      <c r="B20" s="13"/>
      <c r="C20" s="13"/>
      <c r="D20" s="13"/>
      <c r="E20" s="43"/>
      <c r="F20" s="13"/>
      <c r="G20" s="43"/>
      <c r="H20" s="10"/>
      <c r="I20" s="10"/>
      <c r="J20" s="10"/>
    </row>
    <row r="21" spans="1:10" ht="18">
      <c r="A21" s="10"/>
      <c r="B21" s="13" t="s">
        <v>12</v>
      </c>
      <c r="C21" s="13"/>
      <c r="D21" s="13"/>
      <c r="E21" s="43"/>
      <c r="F21" s="13"/>
      <c r="G21" s="43"/>
      <c r="H21" s="10"/>
      <c r="I21" s="10"/>
      <c r="J21" s="10"/>
    </row>
    <row r="22" spans="1:10" ht="18">
      <c r="A22" s="10"/>
      <c r="B22" s="13"/>
      <c r="C22" s="13" t="s">
        <v>16</v>
      </c>
      <c r="D22" s="13"/>
      <c r="E22" s="43">
        <v>9460</v>
      </c>
      <c r="F22" s="13"/>
      <c r="G22" s="43">
        <v>9273</v>
      </c>
      <c r="H22" s="10"/>
      <c r="I22" s="10"/>
      <c r="J22" s="10"/>
    </row>
    <row r="23" spans="1:10" ht="18">
      <c r="A23" s="10"/>
      <c r="B23" s="13"/>
      <c r="C23" s="13" t="s">
        <v>89</v>
      </c>
      <c r="D23" s="13"/>
      <c r="E23" s="43">
        <v>2051</v>
      </c>
      <c r="F23" s="13"/>
      <c r="G23" s="43">
        <v>2186</v>
      </c>
      <c r="H23" s="10"/>
      <c r="I23" s="10"/>
      <c r="J23" s="10"/>
    </row>
    <row r="24" spans="1:10" ht="18">
      <c r="A24" s="10"/>
      <c r="B24" s="13"/>
      <c r="C24" s="13" t="s">
        <v>60</v>
      </c>
      <c r="D24" s="13"/>
      <c r="E24" s="43">
        <v>166456</v>
      </c>
      <c r="F24" s="13"/>
      <c r="G24" s="43">
        <v>162315</v>
      </c>
      <c r="H24" s="10"/>
      <c r="I24" s="10"/>
      <c r="J24" s="10"/>
    </row>
    <row r="25" spans="1:10" ht="18">
      <c r="A25" s="10"/>
      <c r="B25" s="13"/>
      <c r="C25" s="13" t="s">
        <v>59</v>
      </c>
      <c r="D25" s="13"/>
      <c r="E25" s="43">
        <v>56962</v>
      </c>
      <c r="F25" s="13"/>
      <c r="G25" s="43">
        <v>37601</v>
      </c>
      <c r="H25" s="10"/>
      <c r="I25" s="10"/>
      <c r="J25" s="10"/>
    </row>
    <row r="26" spans="1:10" ht="18">
      <c r="A26" s="10"/>
      <c r="B26" s="13"/>
      <c r="C26" s="13" t="s">
        <v>61</v>
      </c>
      <c r="D26" s="13"/>
      <c r="E26" s="43">
        <v>24284</v>
      </c>
      <c r="F26" s="13"/>
      <c r="G26" s="43">
        <v>16751</v>
      </c>
      <c r="H26" s="10"/>
      <c r="I26" s="10"/>
      <c r="J26" s="10"/>
    </row>
    <row r="27" spans="1:10" ht="18">
      <c r="A27" s="10"/>
      <c r="B27" s="13"/>
      <c r="C27" s="13"/>
      <c r="D27" s="13"/>
      <c r="E27" s="43"/>
      <c r="F27" s="13"/>
      <c r="G27" s="43"/>
      <c r="H27" s="10"/>
      <c r="I27" s="10"/>
      <c r="J27" s="10"/>
    </row>
    <row r="28" spans="1:10" ht="18">
      <c r="A28" s="10"/>
      <c r="B28" s="13"/>
      <c r="C28" s="13"/>
      <c r="D28" s="13"/>
      <c r="E28" s="44">
        <f>SUM(E21:E26)</f>
        <v>259213</v>
      </c>
      <c r="F28" s="13"/>
      <c r="G28" s="44">
        <f>SUM(G21:G26)</f>
        <v>228126</v>
      </c>
      <c r="H28" s="10"/>
      <c r="I28" s="10"/>
      <c r="J28" s="10"/>
    </row>
    <row r="29" spans="1:10" ht="18">
      <c r="A29" s="10"/>
      <c r="B29" s="13"/>
      <c r="C29" s="13"/>
      <c r="D29" s="13"/>
      <c r="E29" s="44"/>
      <c r="F29" s="13"/>
      <c r="G29" s="44"/>
      <c r="H29" s="10"/>
      <c r="I29" s="10"/>
      <c r="J29" s="10"/>
    </row>
    <row r="30" spans="1:10" ht="18">
      <c r="A30" s="10"/>
      <c r="B30" s="13" t="s">
        <v>13</v>
      </c>
      <c r="C30" s="13"/>
      <c r="D30" s="13"/>
      <c r="E30" s="43"/>
      <c r="F30" s="13"/>
      <c r="G30" s="43"/>
      <c r="H30" s="10"/>
      <c r="I30" s="10"/>
      <c r="J30" s="10"/>
    </row>
    <row r="31" spans="1:10" ht="18">
      <c r="A31" s="10"/>
      <c r="B31" s="13"/>
      <c r="C31" s="13" t="s">
        <v>64</v>
      </c>
      <c r="D31" s="13"/>
      <c r="E31" s="43">
        <v>65346</v>
      </c>
      <c r="F31" s="13"/>
      <c r="G31" s="43">
        <v>61208</v>
      </c>
      <c r="H31" s="10"/>
      <c r="I31" s="10"/>
      <c r="J31" s="10"/>
    </row>
    <row r="32" spans="1:10" ht="18">
      <c r="A32" s="10"/>
      <c r="B32" s="13"/>
      <c r="C32" s="13" t="s">
        <v>65</v>
      </c>
      <c r="D32" s="13"/>
      <c r="E32" s="43">
        <v>65575</v>
      </c>
      <c r="F32" s="13"/>
      <c r="G32" s="43">
        <v>39691</v>
      </c>
      <c r="H32" s="10"/>
      <c r="I32" s="10"/>
      <c r="J32" s="10"/>
    </row>
    <row r="33" spans="1:10" ht="18">
      <c r="A33" s="10"/>
      <c r="B33" s="13"/>
      <c r="C33" s="13" t="s">
        <v>50</v>
      </c>
      <c r="D33" s="13"/>
      <c r="E33" s="43">
        <v>49754</v>
      </c>
      <c r="F33" s="13"/>
      <c r="G33" s="43">
        <v>49016</v>
      </c>
      <c r="H33" s="10"/>
      <c r="I33" s="10"/>
      <c r="J33" s="10"/>
    </row>
    <row r="34" spans="1:10" ht="18">
      <c r="A34" s="10"/>
      <c r="B34" s="13"/>
      <c r="C34" s="13" t="s">
        <v>49</v>
      </c>
      <c r="D34" s="13"/>
      <c r="E34" s="43">
        <v>155</v>
      </c>
      <c r="F34" s="13"/>
      <c r="G34" s="43">
        <v>158</v>
      </c>
      <c r="H34" s="10"/>
      <c r="I34" s="10"/>
      <c r="J34" s="10"/>
    </row>
    <row r="35" spans="1:10" ht="18">
      <c r="A35" s="10"/>
      <c r="B35" s="13"/>
      <c r="C35" s="13" t="s">
        <v>4</v>
      </c>
      <c r="D35" s="13"/>
      <c r="E35" s="43">
        <v>1160</v>
      </c>
      <c r="F35" s="13"/>
      <c r="G35" s="43">
        <v>1025</v>
      </c>
      <c r="H35" s="10"/>
      <c r="I35" s="10"/>
      <c r="J35" s="10"/>
    </row>
    <row r="36" spans="1:10" ht="18">
      <c r="A36" s="10"/>
      <c r="B36" s="13"/>
      <c r="C36" s="13"/>
      <c r="D36" s="13"/>
      <c r="E36" s="43"/>
      <c r="F36" s="13"/>
      <c r="G36" s="43"/>
      <c r="H36" s="10"/>
      <c r="I36" s="10"/>
      <c r="J36" s="10"/>
    </row>
    <row r="37" spans="1:10" ht="18">
      <c r="A37" s="10"/>
      <c r="B37" s="13"/>
      <c r="C37" s="13"/>
      <c r="D37" s="13"/>
      <c r="E37" s="44">
        <f>SUM(E29:E35)</f>
        <v>181990</v>
      </c>
      <c r="F37" s="13"/>
      <c r="G37" s="44">
        <f>SUM(G29:G35)</f>
        <v>151098</v>
      </c>
      <c r="H37" s="10"/>
      <c r="I37" s="10"/>
      <c r="J37" s="10"/>
    </row>
    <row r="38" spans="1:10" ht="18">
      <c r="A38" s="10"/>
      <c r="B38" s="13"/>
      <c r="C38" s="13"/>
      <c r="D38" s="13"/>
      <c r="E38" s="44"/>
      <c r="F38" s="13"/>
      <c r="G38" s="44"/>
      <c r="H38" s="10"/>
      <c r="I38" s="10"/>
      <c r="J38" s="10"/>
    </row>
    <row r="39" spans="1:10" ht="18">
      <c r="A39" s="10"/>
      <c r="B39" s="13" t="s">
        <v>14</v>
      </c>
      <c r="C39" s="13"/>
      <c r="D39" s="13"/>
      <c r="E39" s="43">
        <f>E28-E37</f>
        <v>77223</v>
      </c>
      <c r="F39" s="13"/>
      <c r="G39" s="43">
        <f>G28-G37</f>
        <v>77028</v>
      </c>
      <c r="H39" s="10"/>
      <c r="I39" s="10"/>
      <c r="J39" s="10"/>
    </row>
    <row r="40" spans="1:10" ht="18.75" thickBot="1">
      <c r="A40" s="10"/>
      <c r="B40" s="13"/>
      <c r="C40" s="13"/>
      <c r="D40" s="13"/>
      <c r="E40" s="43"/>
      <c r="F40" s="13"/>
      <c r="G40" s="43"/>
      <c r="H40" s="10"/>
      <c r="I40" s="10"/>
      <c r="J40" s="10"/>
    </row>
    <row r="41" spans="1:10" ht="18.75" thickBot="1">
      <c r="A41" s="10"/>
      <c r="B41" s="13"/>
      <c r="C41" s="13"/>
      <c r="D41" s="13"/>
      <c r="E41" s="45">
        <f>E39+SUM(E12:E20)</f>
        <v>590038</v>
      </c>
      <c r="F41" s="13"/>
      <c r="G41" s="45">
        <f>G39+SUM(G12:G20)</f>
        <v>581570</v>
      </c>
      <c r="H41" s="10"/>
      <c r="I41" s="10"/>
      <c r="J41" s="10"/>
    </row>
    <row r="42" spans="1:10" ht="18">
      <c r="A42" s="10"/>
      <c r="B42" s="13"/>
      <c r="C42" s="13"/>
      <c r="D42" s="13"/>
      <c r="E42" s="45"/>
      <c r="F42" s="13"/>
      <c r="G42" s="45"/>
      <c r="H42" s="10"/>
      <c r="I42" s="10"/>
      <c r="J42" s="10"/>
    </row>
    <row r="43" spans="1:10" ht="18">
      <c r="A43" s="10"/>
      <c r="B43" s="13"/>
      <c r="C43" s="13"/>
      <c r="D43" s="13"/>
      <c r="E43" s="43"/>
      <c r="F43" s="13"/>
      <c r="G43" s="43"/>
      <c r="H43" s="10"/>
      <c r="I43" s="10"/>
      <c r="J43" s="10"/>
    </row>
    <row r="44" spans="1:10" ht="18">
      <c r="A44" s="10"/>
      <c r="B44" s="13" t="s">
        <v>74</v>
      </c>
      <c r="C44" s="13"/>
      <c r="D44" s="13"/>
      <c r="E44" s="43">
        <v>171710</v>
      </c>
      <c r="F44" s="13"/>
      <c r="G44" s="43">
        <v>171710</v>
      </c>
      <c r="H44" s="10"/>
      <c r="I44" s="10"/>
      <c r="J44" s="10"/>
    </row>
    <row r="45" spans="1:10" ht="18">
      <c r="A45" s="10"/>
      <c r="B45" s="13"/>
      <c r="C45" s="13"/>
      <c r="D45" s="13"/>
      <c r="E45" s="43"/>
      <c r="F45" s="13"/>
      <c r="G45" s="72"/>
      <c r="H45" s="10"/>
      <c r="I45" s="10"/>
      <c r="J45" s="10"/>
    </row>
    <row r="46" spans="1:10" ht="18">
      <c r="A46" s="10"/>
      <c r="B46" s="13" t="s">
        <v>15</v>
      </c>
      <c r="C46" s="13"/>
      <c r="D46" s="13"/>
      <c r="E46" s="43">
        <f>+E48-E44</f>
        <v>93165</v>
      </c>
      <c r="F46" s="13"/>
      <c r="G46" s="43">
        <f>+G48-G44</f>
        <v>89781</v>
      </c>
      <c r="H46" s="10"/>
      <c r="I46" s="10"/>
      <c r="J46" s="10"/>
    </row>
    <row r="47" spans="1:10" ht="18">
      <c r="A47" s="10"/>
      <c r="B47" s="13"/>
      <c r="C47" s="13"/>
      <c r="D47" s="13"/>
      <c r="E47" s="18"/>
      <c r="F47" s="18"/>
      <c r="G47" s="18"/>
      <c r="H47" s="10"/>
      <c r="I47" s="10"/>
      <c r="J47" s="10"/>
    </row>
    <row r="48" spans="1:10" ht="18">
      <c r="A48" s="10"/>
      <c r="B48" s="13" t="s">
        <v>75</v>
      </c>
      <c r="C48" s="13"/>
      <c r="D48" s="13"/>
      <c r="E48" s="44">
        <v>264875</v>
      </c>
      <c r="F48" s="13"/>
      <c r="G48" s="44">
        <v>261491</v>
      </c>
      <c r="H48" s="10"/>
      <c r="I48" s="10"/>
      <c r="J48" s="10"/>
    </row>
    <row r="49" spans="1:10" ht="18">
      <c r="A49" s="10"/>
      <c r="B49" s="13"/>
      <c r="C49" s="13"/>
      <c r="D49" s="13"/>
      <c r="E49" s="43"/>
      <c r="F49" s="13"/>
      <c r="G49" s="43"/>
      <c r="H49" s="10"/>
      <c r="I49" s="10"/>
      <c r="J49" s="10"/>
    </row>
    <row r="50" spans="1:10" ht="18">
      <c r="A50" s="10"/>
      <c r="B50" s="13" t="s">
        <v>73</v>
      </c>
      <c r="C50" s="13"/>
      <c r="D50" s="13"/>
      <c r="E50" s="18">
        <v>-4331</v>
      </c>
      <c r="F50" s="13"/>
      <c r="G50" s="18">
        <v>-4020</v>
      </c>
      <c r="H50" s="10"/>
      <c r="I50" s="10"/>
      <c r="J50" s="10"/>
    </row>
    <row r="51" spans="1:10" ht="18">
      <c r="A51" s="10"/>
      <c r="B51" s="13"/>
      <c r="C51" s="13"/>
      <c r="D51" s="13"/>
      <c r="E51" s="43"/>
      <c r="F51" s="13"/>
      <c r="G51" s="43"/>
      <c r="H51" s="10"/>
      <c r="I51" s="10"/>
      <c r="J51" s="10"/>
    </row>
    <row r="52" spans="1:10" ht="18">
      <c r="A52" s="10"/>
      <c r="B52" s="13" t="s">
        <v>76</v>
      </c>
      <c r="C52" s="13"/>
      <c r="D52" s="13"/>
      <c r="E52" s="43"/>
      <c r="F52" s="13"/>
      <c r="G52" s="43"/>
      <c r="H52" s="10"/>
      <c r="I52" s="10"/>
      <c r="J52" s="10"/>
    </row>
    <row r="53" spans="1:10" ht="18">
      <c r="A53" s="10"/>
      <c r="B53" s="13"/>
      <c r="C53" s="13" t="s">
        <v>79</v>
      </c>
      <c r="D53" s="13"/>
      <c r="E53" s="43">
        <v>70153</v>
      </c>
      <c r="F53" s="13"/>
      <c r="G53" s="43">
        <v>67843</v>
      </c>
      <c r="H53" s="10"/>
      <c r="I53" s="10"/>
      <c r="J53" s="10"/>
    </row>
    <row r="54" spans="1:10" ht="18">
      <c r="A54" s="10"/>
      <c r="B54" s="13"/>
      <c r="C54" s="13" t="s">
        <v>46</v>
      </c>
      <c r="D54" s="13"/>
      <c r="E54" s="43">
        <v>169161</v>
      </c>
      <c r="F54" s="13"/>
      <c r="G54" s="43">
        <v>166014</v>
      </c>
      <c r="H54" s="10"/>
      <c r="I54" s="10"/>
      <c r="J54" s="10"/>
    </row>
    <row r="55" spans="1:10" ht="18">
      <c r="A55" s="10"/>
      <c r="B55" s="13"/>
      <c r="C55" s="13" t="s">
        <v>49</v>
      </c>
      <c r="D55" s="13"/>
      <c r="E55" s="43">
        <v>38</v>
      </c>
      <c r="F55" s="13"/>
      <c r="G55" s="43">
        <v>100</v>
      </c>
      <c r="H55" s="10"/>
      <c r="I55" s="10"/>
      <c r="J55" s="10"/>
    </row>
    <row r="56" spans="1:10" ht="18">
      <c r="A56" s="10"/>
      <c r="B56" s="13"/>
      <c r="C56" s="13" t="s">
        <v>54</v>
      </c>
      <c r="D56" s="13"/>
      <c r="E56" s="43">
        <v>90000</v>
      </c>
      <c r="F56" s="13"/>
      <c r="G56" s="43">
        <v>90000</v>
      </c>
      <c r="H56" s="10"/>
      <c r="I56" s="10"/>
      <c r="J56" s="10"/>
    </row>
    <row r="57" spans="1:10" ht="18">
      <c r="A57" s="10"/>
      <c r="B57" s="13"/>
      <c r="C57" s="13" t="s">
        <v>51</v>
      </c>
      <c r="D57" s="13"/>
      <c r="E57" s="43">
        <v>142</v>
      </c>
      <c r="F57" s="13"/>
      <c r="G57" s="43">
        <v>142</v>
      </c>
      <c r="H57" s="10"/>
      <c r="I57" s="10"/>
      <c r="J57" s="10"/>
    </row>
    <row r="58" spans="1:10" ht="18.75" thickBot="1">
      <c r="A58" s="10"/>
      <c r="B58" s="13"/>
      <c r="C58" s="13"/>
      <c r="D58" s="13"/>
      <c r="E58" s="43"/>
      <c r="F58" s="13"/>
      <c r="G58" s="43"/>
      <c r="H58" s="10"/>
      <c r="I58" s="10"/>
      <c r="J58" s="10"/>
    </row>
    <row r="59" spans="1:10" ht="18.75" thickBot="1">
      <c r="A59" s="10"/>
      <c r="B59" s="13"/>
      <c r="C59" s="13"/>
      <c r="D59" s="13"/>
      <c r="E59" s="45">
        <f>SUM(E48:E57)</f>
        <v>590038</v>
      </c>
      <c r="F59" s="13"/>
      <c r="G59" s="45">
        <f>SUM(G48:G57)</f>
        <v>581570</v>
      </c>
      <c r="H59" s="10"/>
      <c r="I59" s="10"/>
      <c r="J59" s="10"/>
    </row>
    <row r="60" spans="1:10" ht="18">
      <c r="A60" s="10"/>
      <c r="B60" s="13"/>
      <c r="C60" s="13"/>
      <c r="D60" s="13"/>
      <c r="E60" s="45"/>
      <c r="F60" s="13"/>
      <c r="G60" s="45"/>
      <c r="H60" s="10"/>
      <c r="I60" s="10"/>
      <c r="J60" s="10"/>
    </row>
    <row r="61" spans="1:10" ht="18">
      <c r="A61" s="10"/>
      <c r="B61" s="13"/>
      <c r="C61" s="13"/>
      <c r="D61" s="13"/>
      <c r="E61" s="13"/>
      <c r="F61" s="13"/>
      <c r="G61" s="13"/>
      <c r="H61" s="10"/>
      <c r="I61" s="10"/>
      <c r="J61" s="10"/>
    </row>
    <row r="62" spans="1:10" ht="15.75">
      <c r="A62" s="10"/>
      <c r="B62" s="31" t="s">
        <v>78</v>
      </c>
      <c r="C62" s="31"/>
      <c r="D62" s="31"/>
      <c r="E62" s="10"/>
      <c r="F62" s="10"/>
      <c r="G62" s="10"/>
      <c r="H62" s="10"/>
      <c r="I62" s="10"/>
      <c r="J62" s="10"/>
    </row>
    <row r="63" spans="1:10" ht="15.75">
      <c r="A63" s="10"/>
      <c r="B63" s="31" t="str">
        <f>+'Income Statemen'!C48</f>
        <v> Annual Financial Report for the year ended 31st March 2006)</v>
      </c>
      <c r="C63" s="31"/>
      <c r="D63" s="31"/>
      <c r="E63" s="10"/>
      <c r="F63" s="10"/>
      <c r="G63" s="10"/>
      <c r="H63" s="10"/>
      <c r="I63" s="10"/>
      <c r="J63" s="10"/>
    </row>
    <row r="64" spans="1:10" ht="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8.75">
      <c r="A66" s="2"/>
      <c r="B66" s="3"/>
      <c r="C66" s="3"/>
      <c r="D66" s="3"/>
      <c r="E66" s="3"/>
      <c r="F66" s="3"/>
      <c r="G66" s="3"/>
      <c r="H66" s="3"/>
      <c r="I66" s="10"/>
      <c r="J66" s="10"/>
    </row>
    <row r="67" spans="1:10" ht="18.75">
      <c r="A67" s="2"/>
      <c r="B67" s="3"/>
      <c r="C67" s="3"/>
      <c r="D67" s="3"/>
      <c r="E67" s="4">
        <f>+E59-E41</f>
        <v>0</v>
      </c>
      <c r="F67" s="3"/>
      <c r="G67" s="4">
        <f>+G59-G41</f>
        <v>0</v>
      </c>
      <c r="H67" s="3"/>
      <c r="I67" s="3"/>
      <c r="J67" s="5"/>
    </row>
    <row r="68" spans="1:10" ht="18.75">
      <c r="A68" s="2"/>
      <c r="B68" s="3"/>
      <c r="C68" s="3"/>
      <c r="D68" s="3"/>
      <c r="E68" s="4"/>
      <c r="F68" s="3"/>
      <c r="G68" s="4"/>
      <c r="H68" s="3"/>
      <c r="I68" s="3"/>
      <c r="J68" s="5"/>
    </row>
    <row r="69" spans="1:10" ht="18.75">
      <c r="A69" s="2"/>
      <c r="B69" s="3"/>
      <c r="C69" s="3"/>
      <c r="D69" s="3"/>
      <c r="E69" s="4"/>
      <c r="F69" s="4"/>
      <c r="G69" s="4"/>
      <c r="H69" s="3"/>
      <c r="I69" s="3"/>
      <c r="J69" s="5"/>
    </row>
    <row r="70" spans="2:10" ht="18">
      <c r="B70" s="5"/>
      <c r="C70" s="5"/>
      <c r="D70" s="5"/>
      <c r="E70" s="5"/>
      <c r="F70" s="5"/>
      <c r="G70" s="5"/>
      <c r="H70" s="5"/>
      <c r="I70" s="5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5"/>
      <c r="F72" s="5"/>
      <c r="G72" s="5"/>
      <c r="H72" s="5"/>
      <c r="I72" s="5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</sheetData>
  <printOptions horizontalCentered="1"/>
  <pageMargins left="0.5" right="0.5" top="0.5" bottom="0.5" header="0" footer="0"/>
  <pageSetup fitToHeight="1" fitToWidth="1" horizontalDpi="300" verticalDpi="300" orientation="portrait" paperSize="9" scale="66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62"/>
  <sheetViews>
    <sheetView showOutlineSymbols="0" zoomScale="60" zoomScaleNormal="60" workbookViewId="0" topLeftCell="A1">
      <selection activeCell="M13" sqref="M13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3359375" style="1" customWidth="1"/>
    <col min="8" max="8" width="2.3359375" style="1" customWidth="1"/>
    <col min="9" max="9" width="11.21484375" style="1" customWidth="1"/>
    <col min="10" max="10" width="2.10546875" style="1" customWidth="1"/>
    <col min="11" max="11" width="11.10546875" style="1" customWidth="1"/>
    <col min="12" max="12" width="2.445312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5625" style="1" customWidth="1"/>
    <col min="17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47" t="s">
        <v>47</v>
      </c>
      <c r="C3" s="11"/>
      <c r="D3" s="10"/>
      <c r="E3" s="10"/>
      <c r="F3" s="10"/>
      <c r="G3" s="10"/>
      <c r="H3" s="10"/>
      <c r="I3" s="10"/>
      <c r="J3" s="10"/>
    </row>
    <row r="4" spans="1:10" ht="15">
      <c r="A4" s="10"/>
      <c r="B4" s="41" t="s">
        <v>48</v>
      </c>
      <c r="C4" s="10"/>
      <c r="D4" s="10"/>
      <c r="E4" s="10"/>
      <c r="F4" s="10"/>
      <c r="G4" s="10"/>
      <c r="H4" s="10"/>
      <c r="I4" s="10"/>
      <c r="J4" s="10"/>
    </row>
    <row r="5" spans="1:10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52</v>
      </c>
      <c r="C6" s="10"/>
      <c r="D6" s="10"/>
      <c r="E6" s="10"/>
      <c r="F6" s="10"/>
      <c r="G6" s="10"/>
      <c r="H6" s="10"/>
      <c r="I6" s="10"/>
      <c r="J6" s="10"/>
    </row>
    <row r="7" spans="1:10" ht="20.25">
      <c r="A7" s="10"/>
      <c r="B7" s="40" t="str">
        <f>'Income Statemen'!C7</f>
        <v>FOR THE QUARTER ENDED 30 JUNE 2006</v>
      </c>
      <c r="C7" s="10"/>
      <c r="D7" s="30"/>
      <c r="E7" s="10"/>
      <c r="F7" s="10"/>
      <c r="G7" s="10"/>
      <c r="H7" s="10"/>
      <c r="I7" s="10"/>
      <c r="J7" s="10"/>
    </row>
    <row r="8" spans="1:10" ht="18">
      <c r="A8" s="10"/>
      <c r="B8" s="12"/>
      <c r="C8" s="10"/>
      <c r="D8" s="30"/>
      <c r="E8" s="10"/>
      <c r="F8" s="10"/>
      <c r="G8" s="10"/>
      <c r="H8" s="10"/>
      <c r="I8" s="10"/>
      <c r="J8" s="10"/>
    </row>
    <row r="9" spans="1:10" ht="18">
      <c r="A9" s="10"/>
      <c r="B9" s="12"/>
      <c r="C9" s="10"/>
      <c r="D9" s="30"/>
      <c r="E9" s="10"/>
      <c r="F9" s="10"/>
      <c r="G9" s="10"/>
      <c r="H9" s="10"/>
      <c r="I9" s="10"/>
      <c r="J9" s="10"/>
    </row>
    <row r="10" spans="1:254" ht="18">
      <c r="A10" s="10"/>
      <c r="B10" s="12"/>
      <c r="C10" s="10"/>
      <c r="D10" s="30"/>
      <c r="E10" s="78" t="s">
        <v>107</v>
      </c>
      <c r="F10" s="10"/>
      <c r="G10" s="10"/>
      <c r="H10" s="10"/>
      <c r="I10" s="10"/>
      <c r="J10" s="10"/>
      <c r="M10" s="79" t="s">
        <v>108</v>
      </c>
      <c r="N10" s="79"/>
      <c r="O10" s="79" t="s">
        <v>109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15" ht="18">
      <c r="A11" s="10"/>
      <c r="B11" s="12"/>
      <c r="C11" s="10"/>
      <c r="D11" s="30"/>
      <c r="E11" s="10"/>
      <c r="F11" s="10"/>
      <c r="G11" s="10"/>
      <c r="H11" s="10"/>
      <c r="I11" s="10"/>
      <c r="J11" s="10"/>
      <c r="M11" s="79" t="s">
        <v>110</v>
      </c>
      <c r="N11" s="79"/>
      <c r="O11" s="79" t="s">
        <v>111</v>
      </c>
    </row>
    <row r="12" spans="1:16" ht="18">
      <c r="A12" s="10"/>
      <c r="B12" s="12"/>
      <c r="C12" s="10"/>
      <c r="D12" s="30"/>
      <c r="E12" s="31" t="s">
        <v>71</v>
      </c>
      <c r="F12" s="10"/>
      <c r="G12" s="10"/>
      <c r="H12" s="10"/>
      <c r="I12" s="48" t="s">
        <v>28</v>
      </c>
      <c r="J12" s="10"/>
      <c r="K12" s="10"/>
      <c r="L12" s="10"/>
      <c r="M12" s="10"/>
      <c r="N12" s="10"/>
      <c r="O12" s="10"/>
      <c r="P12" s="10"/>
    </row>
    <row r="13" spans="1:16" ht="15.75">
      <c r="A13" s="10"/>
      <c r="B13" s="46"/>
      <c r="C13" s="10"/>
      <c r="D13" s="10"/>
      <c r="E13" s="10"/>
      <c r="F13" s="10"/>
      <c r="G13" s="39"/>
      <c r="H13" s="10"/>
      <c r="I13" s="14" t="s">
        <v>15</v>
      </c>
      <c r="J13" s="10"/>
      <c r="K13" s="10"/>
      <c r="L13" s="10"/>
      <c r="M13" s="10"/>
      <c r="N13" s="10"/>
      <c r="O13" s="10"/>
      <c r="P13" s="10"/>
    </row>
    <row r="14" spans="1:16" ht="15">
      <c r="A14" s="10"/>
      <c r="B14" s="10"/>
      <c r="C14" s="10"/>
      <c r="D14" s="10"/>
      <c r="E14" s="10"/>
      <c r="F14" s="10"/>
      <c r="G14" s="15" t="s">
        <v>26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.75">
      <c r="A15" s="10"/>
      <c r="B15" s="10"/>
      <c r="C15" s="15"/>
      <c r="D15" s="15"/>
      <c r="E15" s="15" t="s">
        <v>21</v>
      </c>
      <c r="F15" s="15" t="s">
        <v>21</v>
      </c>
      <c r="G15" s="15" t="s">
        <v>27</v>
      </c>
      <c r="H15" s="15"/>
      <c r="I15" s="15"/>
      <c r="J15" s="14"/>
      <c r="K15" s="14"/>
      <c r="L15" s="14"/>
      <c r="M15" s="14"/>
      <c r="N15" s="14"/>
      <c r="O15" s="14"/>
      <c r="P15" s="10"/>
    </row>
    <row r="16" spans="1:16" ht="15.75">
      <c r="A16" s="10"/>
      <c r="B16" s="10"/>
      <c r="C16" s="15" t="s">
        <v>21</v>
      </c>
      <c r="D16" s="15"/>
      <c r="E16" s="15" t="s">
        <v>23</v>
      </c>
      <c r="F16" s="15" t="s">
        <v>25</v>
      </c>
      <c r="G16" s="15" t="s">
        <v>68</v>
      </c>
      <c r="H16" s="15"/>
      <c r="I16" s="15" t="s">
        <v>29</v>
      </c>
      <c r="J16" s="14"/>
      <c r="K16" s="15"/>
      <c r="L16" s="15"/>
      <c r="M16" s="15"/>
      <c r="N16" s="15"/>
      <c r="O16" s="15"/>
      <c r="P16" s="10"/>
    </row>
    <row r="17" spans="1:16" ht="15.75">
      <c r="A17" s="10"/>
      <c r="B17" s="10"/>
      <c r="C17" s="49" t="s">
        <v>22</v>
      </c>
      <c r="D17" s="15"/>
      <c r="E17" s="49" t="s">
        <v>24</v>
      </c>
      <c r="F17" s="49" t="s">
        <v>24</v>
      </c>
      <c r="G17" s="49" t="s">
        <v>24</v>
      </c>
      <c r="H17" s="15"/>
      <c r="I17" s="49" t="s">
        <v>30</v>
      </c>
      <c r="J17" s="14"/>
      <c r="K17" s="49" t="s">
        <v>31</v>
      </c>
      <c r="L17" s="49"/>
      <c r="M17" s="49"/>
      <c r="N17" s="49"/>
      <c r="O17" s="49"/>
      <c r="P17" s="10"/>
    </row>
    <row r="18" spans="1:16" ht="15">
      <c r="A18" s="10"/>
      <c r="B18" s="10"/>
      <c r="C18" s="15" t="s">
        <v>7</v>
      </c>
      <c r="D18" s="10"/>
      <c r="E18" s="15" t="s">
        <v>7</v>
      </c>
      <c r="F18" s="15" t="s">
        <v>7</v>
      </c>
      <c r="G18" s="15" t="s">
        <v>7</v>
      </c>
      <c r="H18" s="10"/>
      <c r="I18" s="15" t="s">
        <v>7</v>
      </c>
      <c r="J18" s="10"/>
      <c r="K18" s="15" t="s">
        <v>7</v>
      </c>
      <c r="L18" s="15"/>
      <c r="M18" s="15" t="s">
        <v>7</v>
      </c>
      <c r="N18" s="15"/>
      <c r="O18" s="15" t="s">
        <v>7</v>
      </c>
      <c r="P18" s="10"/>
    </row>
    <row r="19" spans="1:16" ht="18">
      <c r="A19" s="10"/>
      <c r="B19" s="30" t="s">
        <v>112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0"/>
    </row>
    <row r="20" spans="1:16" ht="18">
      <c r="A20" s="10"/>
      <c r="B20" s="12" t="s">
        <v>113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0"/>
    </row>
    <row r="21" spans="1:16" ht="18">
      <c r="A21" s="10"/>
      <c r="B21" s="13" t="s">
        <v>17</v>
      </c>
      <c r="C21" s="18">
        <v>171710</v>
      </c>
      <c r="D21" s="18"/>
      <c r="E21" s="18">
        <v>19911</v>
      </c>
      <c r="F21" s="18">
        <v>8930</v>
      </c>
      <c r="G21" s="18">
        <v>14428</v>
      </c>
      <c r="H21" s="18"/>
      <c r="I21" s="18">
        <v>46512</v>
      </c>
      <c r="J21" s="18"/>
      <c r="K21" s="18">
        <f>SUM(C21:I21)</f>
        <v>261491</v>
      </c>
      <c r="L21" s="18"/>
      <c r="M21" s="18">
        <v>-4020</v>
      </c>
      <c r="N21" s="18"/>
      <c r="O21" s="18">
        <f>+M21+K21</f>
        <v>257471</v>
      </c>
      <c r="P21" s="10"/>
    </row>
    <row r="22" spans="1:16" ht="18">
      <c r="A22" s="10"/>
      <c r="B22" s="13" t="s">
        <v>114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0"/>
    </row>
    <row r="23" spans="1:16" ht="18">
      <c r="A23" s="10"/>
      <c r="B23" s="1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0"/>
    </row>
    <row r="24" spans="1:16" ht="18">
      <c r="A24" s="10"/>
      <c r="B24" s="13" t="s">
        <v>18</v>
      </c>
      <c r="C24" s="29">
        <f>C27-C21</f>
        <v>0</v>
      </c>
      <c r="D24" s="18"/>
      <c r="E24" s="29">
        <f>E27-E21</f>
        <v>0</v>
      </c>
      <c r="F24" s="29">
        <f>F27-F21</f>
        <v>0</v>
      </c>
      <c r="G24" s="29">
        <f>G27-G21</f>
        <v>349</v>
      </c>
      <c r="H24" s="18"/>
      <c r="I24" s="29">
        <f>+'Income Statemen'!I36</f>
        <v>3035</v>
      </c>
      <c r="J24" s="18"/>
      <c r="K24" s="18">
        <f>+I24+G24</f>
        <v>3384</v>
      </c>
      <c r="L24" s="18"/>
      <c r="M24" s="29">
        <f>+'Income Statemen'!I37</f>
        <v>-311</v>
      </c>
      <c r="N24" s="29"/>
      <c r="O24" s="29">
        <f>+O27-O21</f>
        <v>3073</v>
      </c>
      <c r="P24" s="10"/>
    </row>
    <row r="25" spans="1:16" ht="18">
      <c r="A25" s="10"/>
      <c r="B25" s="13" t="s">
        <v>19</v>
      </c>
      <c r="C25" s="5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0"/>
    </row>
    <row r="26" spans="1:16" ht="18.75" thickBot="1">
      <c r="A26" s="10"/>
      <c r="B26" s="1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0"/>
    </row>
    <row r="27" spans="1:16" ht="18.75" thickBot="1">
      <c r="A27" s="10"/>
      <c r="B27" s="30" t="s">
        <v>115</v>
      </c>
      <c r="C27" s="25">
        <f>+'Balance Sheet'!E44</f>
        <v>171710</v>
      </c>
      <c r="D27" s="24"/>
      <c r="E27" s="25">
        <v>19911</v>
      </c>
      <c r="F27" s="25">
        <f>SUM(F21:F26)</f>
        <v>8930</v>
      </c>
      <c r="G27" s="25">
        <v>14777</v>
      </c>
      <c r="H27" s="24"/>
      <c r="I27" s="25">
        <f>SUM(I21:I26)</f>
        <v>49547</v>
      </c>
      <c r="J27" s="24"/>
      <c r="K27" s="25">
        <f>SUM(K21:K26)</f>
        <v>264875</v>
      </c>
      <c r="L27" s="18"/>
      <c r="M27" s="25">
        <f>SUM(M21:M26)</f>
        <v>-4331</v>
      </c>
      <c r="N27" s="18"/>
      <c r="O27" s="25">
        <f>+M27+K27</f>
        <v>260544</v>
      </c>
      <c r="P27" s="10"/>
    </row>
    <row r="28" spans="1:16" ht="18">
      <c r="A28" s="10"/>
      <c r="B28" s="13"/>
      <c r="C28" s="26"/>
      <c r="D28" s="18"/>
      <c r="E28" s="26"/>
      <c r="F28" s="26"/>
      <c r="G28" s="26"/>
      <c r="H28" s="18"/>
      <c r="I28" s="26"/>
      <c r="J28" s="18"/>
      <c r="K28" s="26"/>
      <c r="L28" s="18"/>
      <c r="M28" s="26"/>
      <c r="N28" s="18"/>
      <c r="O28" s="26"/>
      <c r="P28" s="10"/>
    </row>
    <row r="29" spans="1:16" ht="18">
      <c r="A29" s="10"/>
      <c r="B29" s="1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0"/>
      <c r="N29" s="18"/>
      <c r="O29" s="20"/>
      <c r="P29" s="10"/>
    </row>
    <row r="30" spans="1:16" ht="18">
      <c r="A30" s="10"/>
      <c r="B30" s="66" t="str">
        <f>+B19</f>
        <v>3 months quarter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</row>
    <row r="31" spans="1:16" ht="18">
      <c r="A31" s="10"/>
      <c r="B31" s="12" t="s">
        <v>116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0"/>
    </row>
    <row r="32" spans="1:16" ht="18">
      <c r="A32" s="10"/>
      <c r="B32" s="13" t="s">
        <v>17</v>
      </c>
      <c r="C32" s="18">
        <v>171710</v>
      </c>
      <c r="D32" s="18"/>
      <c r="E32" s="18">
        <v>19911</v>
      </c>
      <c r="F32" s="18">
        <v>8930</v>
      </c>
      <c r="G32" s="18">
        <v>26871</v>
      </c>
      <c r="H32" s="18"/>
      <c r="I32" s="18">
        <v>29359</v>
      </c>
      <c r="J32" s="18"/>
      <c r="K32" s="18">
        <f>SUM(C32:I32)</f>
        <v>256781</v>
      </c>
      <c r="L32" s="18"/>
      <c r="M32" s="18">
        <v>-2771</v>
      </c>
      <c r="N32" s="18"/>
      <c r="O32" s="18">
        <f>+M32+K32</f>
        <v>254010</v>
      </c>
      <c r="P32" s="10"/>
    </row>
    <row r="33" spans="1:16" ht="18">
      <c r="A33" s="10"/>
      <c r="B33" s="13" t="s">
        <v>93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/>
    </row>
    <row r="34" spans="1:16" ht="18">
      <c r="A34" s="10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0"/>
    </row>
    <row r="35" spans="1:16" ht="18">
      <c r="A35" s="10"/>
      <c r="B35" s="13" t="s">
        <v>18</v>
      </c>
      <c r="C35" s="29">
        <f>+C38-C32</f>
        <v>0</v>
      </c>
      <c r="D35" s="18"/>
      <c r="E35" s="29">
        <f aca="true" t="shared" si="0" ref="E35:O35">+E38-E32</f>
        <v>0</v>
      </c>
      <c r="F35" s="29">
        <f t="shared" si="0"/>
        <v>0</v>
      </c>
      <c r="G35" s="29">
        <f t="shared" si="0"/>
        <v>-5586</v>
      </c>
      <c r="H35" s="29"/>
      <c r="I35" s="29">
        <f t="shared" si="0"/>
        <v>4502</v>
      </c>
      <c r="J35" s="29"/>
      <c r="K35" s="29">
        <f t="shared" si="0"/>
        <v>-1084</v>
      </c>
      <c r="L35" s="29"/>
      <c r="M35" s="29">
        <f t="shared" si="0"/>
        <v>-511</v>
      </c>
      <c r="N35" s="29"/>
      <c r="O35" s="29">
        <f t="shared" si="0"/>
        <v>-1595</v>
      </c>
      <c r="P35" s="10"/>
    </row>
    <row r="36" spans="1:16" ht="18">
      <c r="A36" s="10"/>
      <c r="B36" s="13" t="s">
        <v>19</v>
      </c>
      <c r="C36" s="50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0"/>
    </row>
    <row r="37" spans="1:16" ht="18.75" thickBot="1">
      <c r="A37" s="10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0"/>
    </row>
    <row r="38" spans="1:16" ht="18.75" thickBot="1">
      <c r="A38" s="10"/>
      <c r="B38" s="30" t="s">
        <v>117</v>
      </c>
      <c r="C38" s="25">
        <v>171710</v>
      </c>
      <c r="D38" s="24"/>
      <c r="E38" s="25">
        <v>19911</v>
      </c>
      <c r="F38" s="25">
        <v>8930</v>
      </c>
      <c r="G38" s="25">
        <v>21285</v>
      </c>
      <c r="H38" s="24"/>
      <c r="I38" s="25">
        <v>33861</v>
      </c>
      <c r="J38" s="24"/>
      <c r="K38" s="25">
        <f>SUM(C38:J38)</f>
        <v>255697</v>
      </c>
      <c r="L38" s="18"/>
      <c r="M38" s="25">
        <v>-3282</v>
      </c>
      <c r="N38" s="18"/>
      <c r="O38" s="25">
        <f>+M38+K38</f>
        <v>252415</v>
      </c>
      <c r="P38" s="10"/>
    </row>
    <row r="39" spans="1:16" ht="18">
      <c r="A39" s="10"/>
      <c r="B39" s="10"/>
      <c r="C39" s="26"/>
      <c r="D39" s="18"/>
      <c r="E39" s="26"/>
      <c r="F39" s="26"/>
      <c r="G39" s="26"/>
      <c r="H39" s="18"/>
      <c r="I39" s="26"/>
      <c r="J39" s="18"/>
      <c r="K39" s="26"/>
      <c r="L39" s="18"/>
      <c r="M39" s="26"/>
      <c r="N39" s="18"/>
      <c r="O39" s="26"/>
      <c r="P39" s="10"/>
    </row>
    <row r="40" spans="1:16" ht="18">
      <c r="A40" s="10"/>
      <c r="B40" s="10"/>
      <c r="C40" s="20"/>
      <c r="D40" s="20"/>
      <c r="E40" s="20"/>
      <c r="F40" s="20"/>
      <c r="G40" s="20"/>
      <c r="H40" s="20"/>
      <c r="I40" s="20"/>
      <c r="J40" s="20"/>
      <c r="K40" s="20"/>
      <c r="L40" s="18"/>
      <c r="M40" s="20"/>
      <c r="N40" s="18"/>
      <c r="O40" s="20"/>
      <c r="P40" s="10"/>
    </row>
    <row r="41" spans="1:16" ht="15">
      <c r="A41" s="10"/>
      <c r="B41" s="10"/>
      <c r="C41" s="20"/>
      <c r="D41" s="20"/>
      <c r="E41" s="20"/>
      <c r="F41" s="20"/>
      <c r="G41" s="20"/>
      <c r="H41" s="20"/>
      <c r="I41" s="20"/>
      <c r="J41" s="20"/>
      <c r="K41" s="10"/>
      <c r="L41" s="10"/>
      <c r="M41" s="10"/>
      <c r="N41" s="10"/>
      <c r="O41" s="10"/>
      <c r="P41" s="10"/>
    </row>
    <row r="42" spans="1:16" ht="15">
      <c r="A42" s="10"/>
      <c r="B42" s="10"/>
      <c r="C42" s="20"/>
      <c r="D42" s="20"/>
      <c r="E42" s="20"/>
      <c r="F42" s="20"/>
      <c r="G42" s="20"/>
      <c r="H42" s="20"/>
      <c r="I42" s="20"/>
      <c r="J42" s="20"/>
      <c r="K42" s="10"/>
      <c r="L42" s="10"/>
      <c r="M42" s="10"/>
      <c r="N42" s="10"/>
      <c r="O42" s="10"/>
      <c r="P42" s="10"/>
    </row>
    <row r="43" spans="1:16" ht="18">
      <c r="A43" s="10"/>
      <c r="B43" s="30" t="s">
        <v>20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8">
      <c r="A44" s="10"/>
      <c r="B44" s="30" t="s">
        <v>118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4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printOptions horizontalCentered="1"/>
  <pageMargins left="0.5" right="0.5" top="0.5" bottom="0.5" header="0" footer="0"/>
  <pageSetup horizontalDpi="300" verticalDpi="300" orientation="landscape" paperSize="9" scale="61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3"/>
  <sheetViews>
    <sheetView showOutlineSymbols="0" workbookViewId="0" topLeftCell="A5">
      <selection activeCell="G15" sqref="G15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20.10546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68"/>
      <c r="G1" s="10"/>
      <c r="H1" s="10"/>
      <c r="I1" s="10"/>
    </row>
    <row r="2" spans="1:9" ht="15">
      <c r="A2" s="10"/>
      <c r="B2" s="10"/>
      <c r="C2" s="10"/>
      <c r="D2" s="10"/>
      <c r="E2" s="10"/>
      <c r="F2" s="68"/>
      <c r="G2" s="10"/>
      <c r="H2" s="10"/>
      <c r="I2" s="10"/>
    </row>
    <row r="3" spans="1:9" ht="23.25">
      <c r="A3" s="10"/>
      <c r="B3" s="11" t="s">
        <v>47</v>
      </c>
      <c r="C3" s="11"/>
      <c r="D3" s="11"/>
      <c r="E3" s="10"/>
      <c r="F3" s="68"/>
      <c r="G3" s="10"/>
      <c r="H3" s="10"/>
      <c r="I3" s="10"/>
    </row>
    <row r="4" spans="1:9" ht="15">
      <c r="A4" s="10"/>
      <c r="B4" s="41" t="s">
        <v>48</v>
      </c>
      <c r="C4" s="10"/>
      <c r="D4" s="10"/>
      <c r="E4" s="10"/>
      <c r="F4" s="68"/>
      <c r="G4" s="10"/>
      <c r="H4" s="10"/>
      <c r="I4" s="10"/>
    </row>
    <row r="5" spans="1:9" ht="15">
      <c r="A5" s="10"/>
      <c r="B5" s="41"/>
      <c r="C5" s="10"/>
      <c r="D5" s="10"/>
      <c r="E5" s="10"/>
      <c r="F5" s="68"/>
      <c r="G5" s="10"/>
      <c r="H5" s="10"/>
      <c r="I5" s="10"/>
    </row>
    <row r="6" spans="1:9" ht="18">
      <c r="A6" s="10"/>
      <c r="B6" s="12" t="s">
        <v>53</v>
      </c>
      <c r="C6" s="12"/>
      <c r="D6" s="12"/>
      <c r="E6" s="10"/>
      <c r="F6" s="68"/>
      <c r="G6" s="10"/>
      <c r="H6" s="10"/>
      <c r="I6" s="10"/>
    </row>
    <row r="7" spans="1:9" ht="18">
      <c r="A7" s="10"/>
      <c r="B7" s="12" t="str">
        <f>'Equity Change'!B7</f>
        <v>FOR THE QUARTER ENDED 30 JUNE 2006</v>
      </c>
      <c r="C7" s="12"/>
      <c r="D7" s="12"/>
      <c r="E7" s="13"/>
      <c r="F7" s="56"/>
      <c r="G7" s="13"/>
      <c r="H7" s="13"/>
      <c r="I7" s="10"/>
    </row>
    <row r="8" spans="1:9" ht="18">
      <c r="A8" s="10"/>
      <c r="B8" s="30"/>
      <c r="C8" s="30"/>
      <c r="D8" s="30"/>
      <c r="E8" s="73"/>
      <c r="F8" s="73"/>
      <c r="G8" s="73"/>
      <c r="H8" s="42"/>
      <c r="I8" s="10"/>
    </row>
    <row r="9" spans="1:9" ht="18">
      <c r="A9" s="10"/>
      <c r="B9" s="30"/>
      <c r="C9" s="30"/>
      <c r="D9" s="30"/>
      <c r="E9" s="42">
        <v>2006</v>
      </c>
      <c r="F9" s="69"/>
      <c r="G9" s="42">
        <v>2005</v>
      </c>
      <c r="H9" s="52"/>
      <c r="I9" s="10"/>
    </row>
    <row r="10" spans="1:9" ht="18">
      <c r="A10" s="10"/>
      <c r="B10" s="30"/>
      <c r="C10" s="30"/>
      <c r="D10" s="30"/>
      <c r="E10" s="51" t="s">
        <v>119</v>
      </c>
      <c r="F10" s="52"/>
      <c r="G10" s="51" t="s">
        <v>119</v>
      </c>
      <c r="H10" s="52"/>
      <c r="I10" s="10"/>
    </row>
    <row r="11" spans="1:9" ht="18">
      <c r="A11" s="10"/>
      <c r="B11" s="30"/>
      <c r="C11" s="13"/>
      <c r="D11" s="30"/>
      <c r="E11" s="42" t="s">
        <v>70</v>
      </c>
      <c r="F11" s="69"/>
      <c r="G11" s="42" t="s">
        <v>70</v>
      </c>
      <c r="H11" s="52"/>
      <c r="I11" s="10"/>
    </row>
    <row r="12" spans="1:9" ht="18">
      <c r="A12" s="10"/>
      <c r="B12" s="30"/>
      <c r="C12" s="13"/>
      <c r="D12" s="30"/>
      <c r="E12" s="65">
        <f>'Balance Sheet'!E10</f>
        <v>38898</v>
      </c>
      <c r="F12" s="70"/>
      <c r="G12" s="65">
        <f>E12</f>
        <v>38898</v>
      </c>
      <c r="H12" s="52"/>
      <c r="I12" s="10"/>
    </row>
    <row r="13" spans="1:9" ht="18">
      <c r="A13" s="10"/>
      <c r="B13" s="13"/>
      <c r="D13" s="13"/>
      <c r="E13" s="14" t="s">
        <v>7</v>
      </c>
      <c r="F13" s="53"/>
      <c r="G13" s="14" t="s">
        <v>7</v>
      </c>
      <c r="H13" s="53"/>
      <c r="I13" s="10"/>
    </row>
    <row r="14" spans="1:9" ht="18">
      <c r="A14" s="10"/>
      <c r="B14" s="30" t="s">
        <v>81</v>
      </c>
      <c r="D14" s="13"/>
      <c r="E14" s="54"/>
      <c r="F14" s="55"/>
      <c r="G14" s="54"/>
      <c r="H14" s="55"/>
      <c r="I14" s="10"/>
    </row>
    <row r="15" spans="1:9" ht="18">
      <c r="A15" s="10"/>
      <c r="B15" s="30"/>
      <c r="C15" s="13"/>
      <c r="D15" s="13"/>
      <c r="E15" s="54"/>
      <c r="F15" s="55"/>
      <c r="G15" s="54"/>
      <c r="H15" s="55"/>
      <c r="I15" s="10"/>
    </row>
    <row r="16" spans="1:9" ht="18">
      <c r="A16" s="10"/>
      <c r="B16" s="13" t="s">
        <v>124</v>
      </c>
      <c r="C16" s="13"/>
      <c r="D16" s="13"/>
      <c r="E16" s="18">
        <v>3101</v>
      </c>
      <c r="F16" s="22"/>
      <c r="G16" s="18">
        <v>4110</v>
      </c>
      <c r="H16" s="22"/>
      <c r="I16" s="10"/>
    </row>
    <row r="17" spans="1:9" ht="18">
      <c r="A17" s="10"/>
      <c r="B17" s="13"/>
      <c r="C17" s="13"/>
      <c r="D17" s="13"/>
      <c r="E17" s="18"/>
      <c r="F17" s="22"/>
      <c r="G17" s="18"/>
      <c r="H17" s="22"/>
      <c r="I17" s="10"/>
    </row>
    <row r="18" spans="1:9" ht="18">
      <c r="A18" s="10"/>
      <c r="B18" s="13" t="s">
        <v>32</v>
      </c>
      <c r="C18" s="13"/>
      <c r="D18" s="13"/>
      <c r="E18" s="18"/>
      <c r="F18" s="22"/>
      <c r="G18" s="18"/>
      <c r="H18" s="22"/>
      <c r="I18" s="10"/>
    </row>
    <row r="19" spans="1:9" ht="18">
      <c r="A19" s="10"/>
      <c r="B19" s="13"/>
      <c r="C19" s="13" t="s">
        <v>40</v>
      </c>
      <c r="D19" s="13"/>
      <c r="E19" s="18">
        <v>1576</v>
      </c>
      <c r="F19" s="22"/>
      <c r="G19" s="18">
        <v>-501</v>
      </c>
      <c r="H19" s="22"/>
      <c r="I19" s="10"/>
    </row>
    <row r="20" spans="1:9" ht="18">
      <c r="A20" s="10"/>
      <c r="B20" s="13"/>
      <c r="C20" s="13" t="s">
        <v>41</v>
      </c>
      <c r="D20" s="13"/>
      <c r="E20" s="18">
        <v>551</v>
      </c>
      <c r="F20" s="22"/>
      <c r="G20" s="18">
        <v>460</v>
      </c>
      <c r="H20" s="22"/>
      <c r="I20" s="10"/>
    </row>
    <row r="21" spans="1:9" ht="18">
      <c r="A21" s="10"/>
      <c r="B21" s="13"/>
      <c r="C21" s="13"/>
      <c r="D21" s="13"/>
      <c r="E21" s="18"/>
      <c r="F21" s="22"/>
      <c r="G21" s="18"/>
      <c r="H21" s="22"/>
      <c r="I21" s="10"/>
    </row>
    <row r="22" spans="1:9" ht="18">
      <c r="A22" s="10"/>
      <c r="B22" s="13" t="s">
        <v>33</v>
      </c>
      <c r="C22" s="13"/>
      <c r="D22" s="13"/>
      <c r="E22" s="23">
        <f>SUM(E16:E21)</f>
        <v>5228</v>
      </c>
      <c r="F22" s="22"/>
      <c r="G22" s="23">
        <f>SUM(G16:G21)</f>
        <v>4069</v>
      </c>
      <c r="H22" s="22"/>
      <c r="I22" s="10"/>
    </row>
    <row r="23" spans="1:9" ht="18">
      <c r="A23" s="10"/>
      <c r="B23" s="13"/>
      <c r="C23" s="13"/>
      <c r="D23" s="13"/>
      <c r="E23" s="18"/>
      <c r="F23" s="22"/>
      <c r="G23" s="18"/>
      <c r="H23" s="22"/>
      <c r="I23" s="10"/>
    </row>
    <row r="24" spans="1:9" ht="18">
      <c r="A24" s="10"/>
      <c r="B24" s="13" t="s">
        <v>34</v>
      </c>
      <c r="C24" s="13"/>
      <c r="D24" s="13"/>
      <c r="E24" s="18"/>
      <c r="F24" s="22"/>
      <c r="G24" s="18"/>
      <c r="H24" s="22"/>
      <c r="I24" s="10"/>
    </row>
    <row r="25" spans="1:9" ht="18">
      <c r="A25" s="10"/>
      <c r="B25" s="10"/>
      <c r="C25" s="13" t="s">
        <v>42</v>
      </c>
      <c r="D25" s="13"/>
      <c r="E25" s="18">
        <v>-518</v>
      </c>
      <c r="F25" s="22"/>
      <c r="G25" s="18">
        <v>-2889</v>
      </c>
      <c r="H25" s="22"/>
      <c r="I25" s="10"/>
    </row>
    <row r="26" spans="1:9" ht="18">
      <c r="A26" s="10"/>
      <c r="B26" s="10"/>
      <c r="C26" s="13" t="s">
        <v>43</v>
      </c>
      <c r="D26" s="13"/>
      <c r="E26" s="18">
        <v>275</v>
      </c>
      <c r="F26" s="22"/>
      <c r="G26" s="18">
        <v>849</v>
      </c>
      <c r="H26" s="22"/>
      <c r="I26" s="10"/>
    </row>
    <row r="27" spans="1:9" ht="18">
      <c r="A27" s="10"/>
      <c r="B27" s="10"/>
      <c r="C27" s="10"/>
      <c r="D27" s="13"/>
      <c r="E27" s="18"/>
      <c r="F27" s="22"/>
      <c r="G27" s="18"/>
      <c r="H27" s="22"/>
      <c r="I27" s="10"/>
    </row>
    <row r="28" spans="1:9" ht="18">
      <c r="A28" s="10"/>
      <c r="B28" s="13" t="s">
        <v>35</v>
      </c>
      <c r="C28" s="13"/>
      <c r="D28" s="13"/>
      <c r="E28" s="23">
        <f>SUM(E22:E27)</f>
        <v>4985</v>
      </c>
      <c r="F28" s="22"/>
      <c r="G28" s="23">
        <f>SUM(G22:G27)</f>
        <v>2029</v>
      </c>
      <c r="H28" s="22"/>
      <c r="I28" s="10"/>
    </row>
    <row r="29" spans="1:9" ht="15.75" customHeight="1">
      <c r="A29" s="10"/>
      <c r="B29" s="13"/>
      <c r="C29" s="13"/>
      <c r="D29" s="13"/>
      <c r="E29" s="18"/>
      <c r="F29" s="22"/>
      <c r="G29" s="18"/>
      <c r="H29" s="22"/>
      <c r="I29" s="10"/>
    </row>
    <row r="30" spans="1:9" ht="18" hidden="1">
      <c r="A30" s="10"/>
      <c r="B30" s="13"/>
      <c r="C30" s="13" t="s">
        <v>44</v>
      </c>
      <c r="D30" s="13"/>
      <c r="E30" s="18"/>
      <c r="F30" s="22"/>
      <c r="G30" s="18"/>
      <c r="H30" s="22"/>
      <c r="I30" s="10"/>
    </row>
    <row r="31" spans="1:9" ht="18">
      <c r="A31" s="10"/>
      <c r="B31" s="13"/>
      <c r="C31" s="13" t="s">
        <v>55</v>
      </c>
      <c r="D31" s="13"/>
      <c r="E31" s="18">
        <v>-103</v>
      </c>
      <c r="F31" s="22"/>
      <c r="G31" s="18">
        <v>-87</v>
      </c>
      <c r="H31" s="22"/>
      <c r="I31" s="10"/>
    </row>
    <row r="32" spans="1:9" ht="18">
      <c r="A32" s="10"/>
      <c r="B32" s="13"/>
      <c r="C32" s="13"/>
      <c r="D32" s="13"/>
      <c r="E32" s="18"/>
      <c r="F32" s="22"/>
      <c r="G32" s="18"/>
      <c r="H32" s="22"/>
      <c r="I32" s="10"/>
    </row>
    <row r="33" spans="1:9" ht="18">
      <c r="A33" s="10"/>
      <c r="B33" s="13" t="s">
        <v>36</v>
      </c>
      <c r="C33" s="13"/>
      <c r="D33" s="13"/>
      <c r="E33" s="23">
        <f>SUM(E28:E32)</f>
        <v>4882</v>
      </c>
      <c r="F33" s="22"/>
      <c r="G33" s="23">
        <f>SUM(G28:G32)</f>
        <v>1942</v>
      </c>
      <c r="H33" s="22"/>
      <c r="I33" s="10"/>
    </row>
    <row r="34" spans="1:9" ht="18">
      <c r="A34" s="10"/>
      <c r="B34" s="13"/>
      <c r="C34" s="13"/>
      <c r="D34" s="13"/>
      <c r="E34" s="23"/>
      <c r="F34" s="22"/>
      <c r="G34" s="23"/>
      <c r="H34" s="22"/>
      <c r="I34" s="10"/>
    </row>
    <row r="35" spans="1:9" ht="18">
      <c r="A35" s="10"/>
      <c r="B35" s="30" t="s">
        <v>82</v>
      </c>
      <c r="C35" s="13"/>
      <c r="D35" s="13"/>
      <c r="E35" s="18"/>
      <c r="F35" s="22"/>
      <c r="G35" s="18"/>
      <c r="H35" s="22"/>
      <c r="I35" s="10"/>
    </row>
    <row r="36" spans="1:9" ht="18">
      <c r="A36" s="10"/>
      <c r="B36" s="13"/>
      <c r="C36" s="13" t="s">
        <v>57</v>
      </c>
      <c r="D36" s="13"/>
      <c r="E36" s="18">
        <v>369</v>
      </c>
      <c r="F36" s="22"/>
      <c r="G36" s="18">
        <v>422</v>
      </c>
      <c r="H36" s="22"/>
      <c r="I36" s="10"/>
    </row>
    <row r="37" spans="1:9" ht="18">
      <c r="A37" s="10"/>
      <c r="B37" s="13"/>
      <c r="C37" s="13" t="s">
        <v>122</v>
      </c>
      <c r="D37" s="13"/>
      <c r="E37" s="18">
        <v>0</v>
      </c>
      <c r="F37" s="22"/>
      <c r="G37" s="18">
        <v>616</v>
      </c>
      <c r="H37" s="22"/>
      <c r="I37" s="10"/>
    </row>
    <row r="38" spans="1:9" ht="18">
      <c r="A38" s="10"/>
      <c r="B38" s="13"/>
      <c r="C38" s="13" t="s">
        <v>123</v>
      </c>
      <c r="D38" s="13"/>
      <c r="E38" s="18">
        <v>-405</v>
      </c>
      <c r="F38" s="22"/>
      <c r="G38" s="18">
        <v>-742</v>
      </c>
      <c r="H38" s="22"/>
      <c r="I38" s="10"/>
    </row>
    <row r="39" spans="1:9" ht="18">
      <c r="A39" s="10"/>
      <c r="B39" s="13"/>
      <c r="C39" s="13" t="s">
        <v>91</v>
      </c>
      <c r="D39" s="13"/>
      <c r="E39" s="18">
        <v>-28</v>
      </c>
      <c r="F39" s="22"/>
      <c r="G39" s="18">
        <v>-23</v>
      </c>
      <c r="H39" s="22"/>
      <c r="I39" s="10"/>
    </row>
    <row r="40" spans="1:9" ht="18">
      <c r="A40" s="10"/>
      <c r="B40" s="13"/>
      <c r="C40" s="13"/>
      <c r="D40" s="13"/>
      <c r="E40" s="18"/>
      <c r="F40" s="22"/>
      <c r="G40" s="18"/>
      <c r="H40" s="22"/>
      <c r="I40" s="10"/>
    </row>
    <row r="41" spans="1:9" ht="18">
      <c r="A41" s="10"/>
      <c r="B41" s="13" t="s">
        <v>37</v>
      </c>
      <c r="C41" s="10"/>
      <c r="D41" s="13"/>
      <c r="E41" s="23">
        <f>SUM(E35:E39)</f>
        <v>-64</v>
      </c>
      <c r="F41" s="22"/>
      <c r="G41" s="23">
        <f>SUM(G35:G39)</f>
        <v>273</v>
      </c>
      <c r="H41" s="22"/>
      <c r="I41" s="10"/>
    </row>
    <row r="42" spans="1:9" ht="18">
      <c r="A42" s="10"/>
      <c r="B42" s="13"/>
      <c r="C42" s="13"/>
      <c r="D42" s="13"/>
      <c r="E42" s="23"/>
      <c r="F42" s="22"/>
      <c r="G42" s="23"/>
      <c r="H42" s="22"/>
      <c r="I42" s="10"/>
    </row>
    <row r="43" spans="1:9" ht="18">
      <c r="A43" s="10"/>
      <c r="B43" s="30" t="s">
        <v>83</v>
      </c>
      <c r="C43" s="13"/>
      <c r="D43" s="13"/>
      <c r="E43" s="18"/>
      <c r="F43" s="22"/>
      <c r="G43" s="18"/>
      <c r="H43" s="22"/>
      <c r="I43" s="10"/>
    </row>
    <row r="44" spans="1:9" ht="18">
      <c r="A44" s="10"/>
      <c r="B44" s="13"/>
      <c r="C44" s="13" t="s">
        <v>45</v>
      </c>
      <c r="D44" s="13"/>
      <c r="E44" s="18">
        <v>-1889</v>
      </c>
      <c r="F44" s="22"/>
      <c r="G44" s="18">
        <v>-3049</v>
      </c>
      <c r="H44" s="22"/>
      <c r="I44" s="10"/>
    </row>
    <row r="45" spans="1:9" ht="18">
      <c r="A45" s="10"/>
      <c r="B45" s="13"/>
      <c r="C45" s="13"/>
      <c r="D45" s="13"/>
      <c r="E45" s="18"/>
      <c r="F45" s="22"/>
      <c r="G45" s="18"/>
      <c r="H45" s="22"/>
      <c r="I45" s="10"/>
    </row>
    <row r="46" spans="1:9" ht="18">
      <c r="A46" s="10"/>
      <c r="B46" s="13" t="s">
        <v>38</v>
      </c>
      <c r="C46" s="13"/>
      <c r="D46" s="13"/>
      <c r="E46" s="23">
        <f>SUM(E43:E44)</f>
        <v>-1889</v>
      </c>
      <c r="F46" s="22"/>
      <c r="G46" s="23">
        <f>SUM(G43:G44)</f>
        <v>-3049</v>
      </c>
      <c r="H46" s="22"/>
      <c r="I46" s="10"/>
    </row>
    <row r="47" spans="1:9" ht="18">
      <c r="A47" s="10"/>
      <c r="B47" s="13"/>
      <c r="C47" s="13"/>
      <c r="D47" s="13"/>
      <c r="E47" s="23"/>
      <c r="F47" s="22"/>
      <c r="G47" s="23"/>
      <c r="H47" s="22"/>
      <c r="I47" s="10"/>
    </row>
    <row r="48" spans="1:9" ht="18">
      <c r="A48" s="10"/>
      <c r="B48" s="30" t="s">
        <v>84</v>
      </c>
      <c r="C48" s="30"/>
      <c r="D48" s="30"/>
      <c r="E48" s="24">
        <f>E46+E41+E33</f>
        <v>2929</v>
      </c>
      <c r="F48" s="21"/>
      <c r="G48" s="24">
        <f>G46+G41+G33</f>
        <v>-834</v>
      </c>
      <c r="H48" s="21"/>
      <c r="I48" s="10"/>
    </row>
    <row r="49" spans="1:9" ht="18">
      <c r="A49" s="10"/>
      <c r="B49" s="13"/>
      <c r="C49" s="13"/>
      <c r="D49" s="13"/>
      <c r="E49" s="18"/>
      <c r="F49" s="22"/>
      <c r="G49" s="18"/>
      <c r="H49" s="22"/>
      <c r="I49" s="10"/>
    </row>
    <row r="50" spans="1:9" ht="18">
      <c r="A50" s="10"/>
      <c r="B50" s="13" t="s">
        <v>85</v>
      </c>
      <c r="C50" s="13"/>
      <c r="D50" s="13"/>
      <c r="E50" s="29">
        <v>49044</v>
      </c>
      <c r="F50" s="71"/>
      <c r="G50" s="29">
        <v>14960</v>
      </c>
      <c r="H50" s="22"/>
      <c r="I50" s="10"/>
    </row>
    <row r="51" spans="1:9" ht="18">
      <c r="A51" s="10"/>
      <c r="B51" s="13"/>
      <c r="C51" s="13"/>
      <c r="D51" s="13"/>
      <c r="E51" s="18"/>
      <c r="F51" s="22"/>
      <c r="G51" s="18"/>
      <c r="H51" s="22"/>
      <c r="I51" s="10"/>
    </row>
    <row r="52" spans="1:9" ht="18">
      <c r="A52" s="10"/>
      <c r="B52" s="13" t="s">
        <v>86</v>
      </c>
      <c r="C52" s="13"/>
      <c r="D52" s="13"/>
      <c r="E52" s="18">
        <v>-1735</v>
      </c>
      <c r="F52" s="22"/>
      <c r="G52" s="18">
        <v>346</v>
      </c>
      <c r="H52" s="22"/>
      <c r="I52" s="10"/>
    </row>
    <row r="53" spans="1:9" ht="18">
      <c r="A53" s="10"/>
      <c r="B53" s="13"/>
      <c r="C53" s="13" t="s">
        <v>87</v>
      </c>
      <c r="D53" s="13"/>
      <c r="E53" s="18"/>
      <c r="F53" s="22"/>
      <c r="G53" s="18"/>
      <c r="H53" s="22"/>
      <c r="I53" s="10"/>
    </row>
    <row r="54" spans="1:9" ht="18.75" thickBot="1">
      <c r="A54" s="10"/>
      <c r="B54" s="13"/>
      <c r="C54" s="13"/>
      <c r="D54" s="13"/>
      <c r="E54" s="18"/>
      <c r="F54" s="22"/>
      <c r="G54" s="18"/>
      <c r="H54" s="22"/>
      <c r="I54" s="10"/>
    </row>
    <row r="55" spans="1:9" ht="18.75" thickBot="1">
      <c r="A55" s="10"/>
      <c r="B55" s="30" t="s">
        <v>120</v>
      </c>
      <c r="C55" s="30"/>
      <c r="D55" s="30"/>
      <c r="E55" s="25">
        <f>SUM(E47:E54)</f>
        <v>50238</v>
      </c>
      <c r="F55" s="21"/>
      <c r="G55" s="25">
        <f>SUM(G47:G54)</f>
        <v>14472</v>
      </c>
      <c r="H55" s="21"/>
      <c r="I55" s="10"/>
    </row>
    <row r="56" spans="1:9" ht="18">
      <c r="A56" s="10"/>
      <c r="B56" s="13"/>
      <c r="C56" s="13"/>
      <c r="D56" s="13"/>
      <c r="E56" s="26"/>
      <c r="F56" s="22"/>
      <c r="G56" s="26"/>
      <c r="H56" s="22"/>
      <c r="I56" s="10"/>
    </row>
    <row r="57" spans="1:9" ht="18">
      <c r="A57" s="10"/>
      <c r="B57" s="13"/>
      <c r="C57" s="13"/>
      <c r="D57" s="13"/>
      <c r="E57" s="13"/>
      <c r="F57" s="13"/>
      <c r="G57" s="13"/>
      <c r="H57" s="56"/>
      <c r="I57" s="10"/>
    </row>
    <row r="58" spans="1:9" ht="18">
      <c r="A58" s="10"/>
      <c r="B58" s="31" t="s">
        <v>39</v>
      </c>
      <c r="C58" s="31"/>
      <c r="D58" s="30"/>
      <c r="E58" s="13"/>
      <c r="F58" s="13"/>
      <c r="G58" s="13"/>
      <c r="H58" s="56"/>
      <c r="I58" s="10"/>
    </row>
    <row r="59" spans="1:9" ht="18">
      <c r="A59" s="10"/>
      <c r="B59" s="31" t="s">
        <v>121</v>
      </c>
      <c r="C59" s="31"/>
      <c r="D59" s="30"/>
      <c r="E59" s="13"/>
      <c r="F59" s="13"/>
      <c r="G59" s="13"/>
      <c r="H59" s="56"/>
      <c r="I59" s="10"/>
    </row>
    <row r="60" spans="1:9" ht="18">
      <c r="A60" s="10"/>
      <c r="B60" s="57"/>
      <c r="C60" s="30"/>
      <c r="D60" s="30"/>
      <c r="E60" s="13"/>
      <c r="F60" s="13"/>
      <c r="G60" s="13"/>
      <c r="H60" s="56"/>
      <c r="I60" s="10"/>
    </row>
    <row r="61" spans="1:8" ht="18.75">
      <c r="A61" s="2"/>
      <c r="B61" s="3"/>
      <c r="C61" s="3"/>
      <c r="D61" s="3"/>
      <c r="E61" s="3"/>
      <c r="F61" s="3"/>
      <c r="G61" s="3"/>
      <c r="H61" s="8"/>
    </row>
    <row r="62" spans="1:8" ht="18.75">
      <c r="A62" s="2"/>
      <c r="B62" s="3"/>
      <c r="C62" s="3"/>
      <c r="D62" s="3"/>
      <c r="E62" s="3"/>
      <c r="F62" s="3"/>
      <c r="G62" s="3"/>
      <c r="H62" s="8"/>
    </row>
    <row r="63" spans="1:8" ht="18.75">
      <c r="A63" s="2"/>
      <c r="B63" s="3"/>
      <c r="C63" s="3"/>
      <c r="D63" s="3"/>
      <c r="E63" s="3"/>
      <c r="F63" s="3"/>
      <c r="G63" s="3"/>
      <c r="H63" s="8"/>
    </row>
    <row r="64" spans="1:8" ht="18.75">
      <c r="A64" s="2"/>
      <c r="B64" s="3"/>
      <c r="C64" s="3"/>
      <c r="D64" s="3"/>
      <c r="E64" s="3"/>
      <c r="F64" s="3"/>
      <c r="G64" s="3"/>
      <c r="H64" s="8"/>
    </row>
    <row r="65" ht="15">
      <c r="H65" s="9"/>
    </row>
    <row r="66" ht="15">
      <c r="H66" s="9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</sheetData>
  <printOptions horizontalCentered="1"/>
  <pageMargins left="0.5" right="0.5" top="0.5" bottom="0.5" header="0" footer="0"/>
  <pageSetup horizontalDpi="300" verticalDpi="300" orientation="portrait" paperSize="9" scale="63" r:id="rId1"/>
  <headerFooter alignWithMargins="0">
    <oddFooter>&amp;R&amp;F&amp;D&amp;T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