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Sheet'!$B$1:$G$58</definedName>
    <definedName name="_xlnm.Print_Area">'Cashflow'!$A$3:$E$54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<sst xmlns="http://schemas.openxmlformats.org/spreadsheetml/2006/main" count="153" uniqueCount="114">
  <si>
    <t>Revenue</t>
  </si>
  <si>
    <t>Operating Expenses</t>
  </si>
  <si>
    <t>Other Operating Income</t>
  </si>
  <si>
    <t>Depreciation</t>
  </si>
  <si>
    <t>Profit /( Loss)from Operations</t>
  </si>
  <si>
    <t>Finance Costs</t>
  </si>
  <si>
    <t>Investing Results</t>
  </si>
  <si>
    <t>Profit / (Loss)  before tax</t>
  </si>
  <si>
    <t>Taxation</t>
  </si>
  <si>
    <t>Profit / (Loss)  after tax</t>
  </si>
  <si>
    <t>Minority Interest</t>
  </si>
  <si>
    <t>Net Profit/(Loss) for the period</t>
  </si>
  <si>
    <t>EPS - Basic</t>
  </si>
  <si>
    <t xml:space="preserve">        - Diluted</t>
  </si>
  <si>
    <t xml:space="preserve">(The Condensed Consolidated Income Statements should be read in conjunction with the </t>
  </si>
  <si>
    <t xml:space="preserve"> Annual Financial Report for the year ended 31st March 2002)</t>
  </si>
  <si>
    <t>Current Period</t>
  </si>
  <si>
    <t>Qurter Ended</t>
  </si>
  <si>
    <t>30 Sept</t>
  </si>
  <si>
    <t>(RM'000)</t>
  </si>
  <si>
    <t>N /A</t>
  </si>
  <si>
    <t>Preceding Year</t>
  </si>
  <si>
    <t>Current 6 month</t>
  </si>
  <si>
    <t>Cumulative to date</t>
  </si>
  <si>
    <t>Period Ended</t>
  </si>
  <si>
    <t>Property, Plant &amp; Equipment</t>
  </si>
  <si>
    <t>Intangible Assets</t>
  </si>
  <si>
    <t>Goodwill arising on Condolidation</t>
  </si>
  <si>
    <t>Investments</t>
  </si>
  <si>
    <t>Deferred and development expenditure</t>
  </si>
  <si>
    <t>Undeveloped Properties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</si>
  <si>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</si>
  <si>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</si>
  <si>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</si>
  <si>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</si>
  <si>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</si>
  <si>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</si>
  <si>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</si>
  <si>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</si>
  <si>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(The Condensed Consolidated Balance Sheets should be read in conjunction with the</t>
  </si>
  <si>
    <t>Inventories</t>
  </si>
  <si>
    <t>Debtors</t>
  </si>
  <si>
    <t>Trade &amp; Other Creditors</t>
  </si>
  <si>
    <t>Short Term Borrowings</t>
  </si>
  <si>
    <t>Advanced from  shareholder</t>
  </si>
  <si>
    <t xml:space="preserve">As at </t>
  </si>
  <si>
    <t>30 Sept. 2002</t>
  </si>
  <si>
    <t xml:space="preserve">Year ended </t>
  </si>
  <si>
    <t>31 Mar. 2002</t>
  </si>
  <si>
    <t xml:space="preserve">6 month quarter </t>
  </si>
  <si>
    <t>ended 30 Sept 2002</t>
  </si>
  <si>
    <t>Balance at beginning of</t>
  </si>
  <si>
    <t xml:space="preserve">  year as at 1 Apr. 2002</t>
  </si>
  <si>
    <t>Movements during the</t>
  </si>
  <si>
    <t>period (cumulative)</t>
  </si>
  <si>
    <t>Balance at end of period</t>
  </si>
  <si>
    <t>ended 30 Sept 2001</t>
  </si>
  <si>
    <t xml:space="preserve">  year as at 1 Apr. 2001</t>
  </si>
  <si>
    <t xml:space="preserve">(The Condensed Consolidated Statements of Changes in Equity should be read in conjunction with </t>
  </si>
  <si>
    <t xml:space="preserve"> the Annual Financial Report for the year ended 31st March 2002)</t>
  </si>
  <si>
    <t>Share</t>
  </si>
  <si>
    <t>Capital</t>
  </si>
  <si>
    <t xml:space="preserve">Treasury </t>
  </si>
  <si>
    <t>Shares</t>
  </si>
  <si>
    <t>Non Distributable Reserves</t>
  </si>
  <si>
    <t>Premium</t>
  </si>
  <si>
    <t xml:space="preserve">Reserve </t>
  </si>
  <si>
    <t>Buy-back</t>
  </si>
  <si>
    <t xml:space="preserve">Foreign </t>
  </si>
  <si>
    <t xml:space="preserve">Currency </t>
  </si>
  <si>
    <t>Transaction</t>
  </si>
  <si>
    <t>Distributable</t>
  </si>
  <si>
    <t xml:space="preserve">Retained </t>
  </si>
  <si>
    <t>Profits</t>
  </si>
  <si>
    <t>Total</t>
  </si>
  <si>
    <t>Net Profit before tax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</si>
  <si>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</si>
  <si>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</si>
  <si>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</si>
  <si>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</si>
  <si>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</si>
  <si>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Investing Activities</t>
  </si>
  <si>
    <t>Net cash flows from investing activities</t>
  </si>
  <si>
    <t>Financing Activities</t>
  </si>
  <si>
    <t>Net cash flows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</si>
  <si>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</si>
  <si>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</si>
  <si>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</si>
  <si>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&amp; Cash Equivalents at end of period</t>
  </si>
  <si>
    <t xml:space="preserve">(The Condensed Consolidated Cash Flow Statements should be read in conjunction with </t>
  </si>
  <si>
    <t xml:space="preserve"> the Annual Financial Report for the year ended 31st  March 2002)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</si>
  <si>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</si>
  <si>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</si>
  <si>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</si>
  <si>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</si>
  <si>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</si>
  <si>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</si>
  <si>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</si>
  <si>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Cash Equivalents at end of period</t>
  </si>
  <si>
    <t xml:space="preserve">6 month </t>
  </si>
  <si>
    <t>ended</t>
  </si>
  <si>
    <t>Term Loan</t>
  </si>
  <si>
    <t>RELIANCE PACIFIC BERHAD (244521 A)</t>
  </si>
  <si>
    <t xml:space="preserve"> ( Incorporated in Malaysia )</t>
  </si>
  <si>
    <t>CONDENSED CONSOLIDATED BALANCE SHEETS</t>
  </si>
  <si>
    <t>AS AT 30 SEPTEMBER 2002</t>
  </si>
  <si>
    <t>Hire purchase</t>
  </si>
  <si>
    <t>Bonds issued</t>
  </si>
  <si>
    <t>Deferred taxation</t>
  </si>
  <si>
    <t>CONDENSED CONSOLIDATED INCOME STATEMENTS</t>
  </si>
  <si>
    <t>FOR THE QUARTER ENDED 30 SEPTEMBER 2002</t>
  </si>
  <si>
    <t>CONDENSED CONSOLIDATED STATEMENTS OF CHANGES IN EQUITY</t>
  </si>
  <si>
    <t>CONDENSED CONSOLIDATED CASH FLOW STATEMENTS</t>
  </si>
  <si>
    <t>Cash &amp; Cash Equivalents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</si>
</sst>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#,##0.000"/>
    <numFmt numFmtId="166" formatCode="#,##0.0000"/>
    <numFmt numFmtId="167" formatCode="&quot;$&quot;#,##0.00"/>
    <numFmt numFmtId="168" formatCode="0.00_);[Red]\(0.00\)"/>
    <numFmt numFmtId="169" formatCode="0_);[Red]\(0\)"/>
    <numFmt numFmtId="170" formatCode="0_);\(0\)"/>
    <numFmt numFmtId="171" formatCode="0.00_);\(0.00\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u val="single"/>
      <sz val="14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Arial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" xfId="0" applyNumberFormat="1" applyFont="1" applyAlignment="1">
      <alignment/>
    </xf>
    <xf numFmtId="3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8" fillId="0" borderId="5" xfId="0" applyNumberFormat="1" applyFont="1" applyAlignment="1">
      <alignment/>
    </xf>
    <xf numFmtId="0" fontId="4" fillId="0" borderId="4" xfId="0" applyNumberFormat="1" applyFont="1" applyAlignment="1">
      <alignment/>
    </xf>
    <xf numFmtId="0" fontId="4" fillId="0" borderId="3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1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9" fillId="0" borderId="3" xfId="0" applyNumberFormat="1" applyFont="1" applyAlignment="1">
      <alignment/>
    </xf>
    <xf numFmtId="37" fontId="8" fillId="0" borderId="3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5" xfId="0" applyNumberFormat="1" applyFont="1" applyAlignment="1">
      <alignment/>
    </xf>
    <xf numFmtId="37" fontId="8" fillId="0" borderId="5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4" fillId="0" borderId="5" xfId="0" applyNumberFormat="1" applyFont="1" applyAlignment="1">
      <alignment/>
    </xf>
    <xf numFmtId="37" fontId="4" fillId="0" borderId="0" xfId="0" applyNumberFormat="1" applyFont="1" applyAlignment="1">
      <alignment/>
    </xf>
    <xf numFmtId="37" fontId="9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114300</xdr:rowOff>
    </xdr:from>
    <xdr:to>
      <xdr:col>4</xdr:col>
      <xdr:colOff>800100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762375" y="1914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8</xdr:row>
      <xdr:rowOff>142875</xdr:rowOff>
    </xdr:from>
    <xdr:to>
      <xdr:col>7</xdr:col>
      <xdr:colOff>676275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572250" y="1943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96"/>
  <sheetViews>
    <sheetView tabSelected="1" showOutlineSymbols="0" view="pageBreakPreview" zoomScale="60" zoomScaleNormal="87" workbookViewId="0" topLeftCell="B1">
      <selection activeCell="B14" sqref="B14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5.6640625" style="1" customWidth="1"/>
    <col min="4" max="4" width="6.6640625" style="1" customWidth="1"/>
    <col min="5" max="5" width="14.6640625" style="1" customWidth="1"/>
    <col min="6" max="6" width="2.6640625" style="1" customWidth="1"/>
    <col min="7" max="7" width="15.6640625" style="1" customWidth="1"/>
    <col min="8" max="8" width="2.6640625" style="1" customWidth="1"/>
    <col min="9" max="9" width="15.5546875" style="1" customWidth="1"/>
    <col min="10" max="10" width="2.6640625" style="1" customWidth="1"/>
    <col min="11" max="11" width="16.21484375" style="1" customWidth="1"/>
    <col min="12" max="12" width="26.99609375" style="1" customWidth="1"/>
    <col min="13" max="13" width="29.3359375" style="1" customWidth="1"/>
    <col min="14" max="15" width="29.3359375" style="1" hidden="1" customWidth="1"/>
    <col min="16" max="16384" width="9.6640625" style="1" customWidth="1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N1" s="2"/>
      <c r="O1" s="2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2"/>
      <c r="O2" s="2"/>
    </row>
    <row r="3" spans="1:15" ht="22.5">
      <c r="A3" s="2"/>
      <c r="B3" s="2"/>
      <c r="C3" s="3" t="s">
        <v>102</v>
      </c>
      <c r="D3" s="3"/>
      <c r="E3" s="2"/>
      <c r="F3" s="2"/>
      <c r="G3" s="2"/>
      <c r="I3" s="2"/>
      <c r="K3" s="2"/>
      <c r="N3" s="2"/>
      <c r="O3" s="2"/>
    </row>
    <row r="4" spans="1:15" ht="15.75">
      <c r="A4" s="2"/>
      <c r="B4" s="2"/>
      <c r="C4" s="38" t="s">
        <v>103</v>
      </c>
      <c r="D4" s="2"/>
      <c r="E4" s="2"/>
      <c r="F4" s="2"/>
      <c r="G4" s="2"/>
      <c r="I4" s="2"/>
      <c r="K4" s="2"/>
      <c r="N4" s="2"/>
      <c r="O4" s="2"/>
    </row>
    <row r="5" spans="1:15" ht="15.75">
      <c r="A5" s="2"/>
      <c r="B5" s="2"/>
      <c r="C5" s="38"/>
      <c r="D5" s="2"/>
      <c r="E5" s="2"/>
      <c r="F5" s="2"/>
      <c r="G5" s="2"/>
      <c r="I5" s="2"/>
      <c r="K5" s="2"/>
      <c r="N5" s="2"/>
      <c r="O5" s="2"/>
    </row>
    <row r="6" spans="1:15" ht="18.75">
      <c r="A6" s="2"/>
      <c r="B6" s="2"/>
      <c r="C6" s="4" t="s">
        <v>109</v>
      </c>
      <c r="D6" s="4"/>
      <c r="E6" s="5"/>
      <c r="F6" s="5"/>
      <c r="G6" s="6"/>
      <c r="I6" s="6"/>
      <c r="K6" s="2"/>
      <c r="N6" s="2"/>
      <c r="O6" s="2"/>
    </row>
    <row r="7" spans="1:15" ht="18.75">
      <c r="A7" s="2"/>
      <c r="B7" s="2"/>
      <c r="C7" s="4" t="s">
        <v>110</v>
      </c>
      <c r="D7" s="4"/>
      <c r="E7" s="5"/>
      <c r="G7" s="6"/>
      <c r="I7" s="6"/>
      <c r="K7" s="2"/>
      <c r="N7" s="2"/>
      <c r="O7" s="2"/>
    </row>
    <row r="8" spans="1:15" ht="18.75">
      <c r="A8" s="2"/>
      <c r="B8" s="2"/>
      <c r="C8" s="7"/>
      <c r="D8" s="7"/>
      <c r="E8" s="6"/>
      <c r="G8" s="6"/>
      <c r="I8" s="6"/>
      <c r="K8" s="2"/>
      <c r="N8" s="2"/>
      <c r="O8" s="2"/>
    </row>
    <row r="9" spans="1:15" ht="18.75">
      <c r="A9" s="2"/>
      <c r="B9" s="2"/>
      <c r="C9" s="7"/>
      <c r="D9" s="7"/>
      <c r="E9" s="6"/>
      <c r="G9" s="6"/>
      <c r="I9" s="6"/>
      <c r="K9" s="2"/>
      <c r="N9" s="8"/>
      <c r="O9" s="9"/>
    </row>
    <row r="10" spans="1:15" ht="18.75">
      <c r="A10" s="2"/>
      <c r="B10" s="2"/>
      <c r="C10" s="6"/>
      <c r="D10" s="6"/>
      <c r="E10" s="10">
        <v>2002</v>
      </c>
      <c r="G10" s="10">
        <v>2001</v>
      </c>
      <c r="I10" s="10">
        <v>2002</v>
      </c>
      <c r="K10" s="10">
        <v>2001</v>
      </c>
      <c r="N10" s="9"/>
      <c r="O10" s="9"/>
    </row>
    <row r="11" spans="1:15" ht="18.75">
      <c r="A11" s="2"/>
      <c r="B11" s="2"/>
      <c r="C11" s="6"/>
      <c r="D11" s="11"/>
      <c r="E11" s="12" t="s">
        <v>16</v>
      </c>
      <c r="F11" s="13"/>
      <c r="G11" s="12" t="s">
        <v>21</v>
      </c>
      <c r="H11" s="13"/>
      <c r="I11" s="12" t="s">
        <v>22</v>
      </c>
      <c r="J11" s="13"/>
      <c r="K11" s="12" t="s">
        <v>21</v>
      </c>
      <c r="N11" s="14"/>
      <c r="O11" s="9"/>
    </row>
    <row r="12" spans="1:15" ht="18.75">
      <c r="A12" s="2"/>
      <c r="B12" s="2"/>
      <c r="C12" s="6"/>
      <c r="D12" s="11"/>
      <c r="E12" s="12" t="s">
        <v>17</v>
      </c>
      <c r="F12" s="13"/>
      <c r="G12" s="12" t="s">
        <v>17</v>
      </c>
      <c r="H12" s="13"/>
      <c r="I12" s="12" t="s">
        <v>23</v>
      </c>
      <c r="J12" s="13"/>
      <c r="K12" s="12" t="s">
        <v>24</v>
      </c>
      <c r="N12" s="14"/>
      <c r="O12" s="9"/>
    </row>
    <row r="13" spans="1:15" ht="18.75">
      <c r="A13" s="2"/>
      <c r="B13" s="2"/>
      <c r="C13" s="6"/>
      <c r="D13" s="11"/>
      <c r="E13" s="12" t="s">
        <v>18</v>
      </c>
      <c r="G13" s="12" t="str">
        <f>E13</f>
        <v>30 Sept</v>
      </c>
      <c r="I13" s="12" t="str">
        <f>G13</f>
        <v>30 Sept</v>
      </c>
      <c r="K13" s="12" t="str">
        <f>I13</f>
        <v>30 Sept</v>
      </c>
      <c r="N13" s="15"/>
      <c r="O13" s="9"/>
    </row>
    <row r="14" spans="1:15" ht="18.75">
      <c r="A14" s="2"/>
      <c r="B14" s="2"/>
      <c r="C14" s="6"/>
      <c r="D14" s="11"/>
      <c r="E14" s="12" t="s">
        <v>19</v>
      </c>
      <c r="G14" s="12" t="s">
        <v>19</v>
      </c>
      <c r="I14" s="12" t="s">
        <v>19</v>
      </c>
      <c r="K14" s="12" t="s">
        <v>19</v>
      </c>
      <c r="N14" s="14"/>
      <c r="O14" s="9"/>
    </row>
    <row r="15" spans="1:15" ht="18.75">
      <c r="A15" s="2"/>
      <c r="B15" s="2"/>
      <c r="C15" s="6"/>
      <c r="D15" s="11"/>
      <c r="E15" s="16"/>
      <c r="G15" s="16"/>
      <c r="I15" s="16"/>
      <c r="K15" s="16"/>
      <c r="N15" s="17"/>
      <c r="O15" s="9"/>
    </row>
    <row r="16" spans="1:15" ht="18.75">
      <c r="A16" s="2"/>
      <c r="B16" s="2"/>
      <c r="C16" s="6" t="s">
        <v>0</v>
      </c>
      <c r="D16" s="11"/>
      <c r="E16" s="53">
        <v>72339</v>
      </c>
      <c r="F16" s="54"/>
      <c r="G16" s="53">
        <v>83053</v>
      </c>
      <c r="H16" s="44"/>
      <c r="I16" s="53">
        <v>181518</v>
      </c>
      <c r="J16" s="54"/>
      <c r="K16" s="53">
        <v>173035</v>
      </c>
      <c r="L16" s="41"/>
      <c r="N16" s="17">
        <v>109179</v>
      </c>
      <c r="O16" s="9"/>
    </row>
    <row r="17" spans="1:15" ht="18.75">
      <c r="A17" s="2"/>
      <c r="B17" s="2"/>
      <c r="C17" s="6"/>
      <c r="D17" s="11"/>
      <c r="E17" s="53"/>
      <c r="F17" s="54"/>
      <c r="G17" s="53"/>
      <c r="H17" s="44"/>
      <c r="I17" s="53"/>
      <c r="J17" s="54"/>
      <c r="K17" s="53"/>
      <c r="L17" s="41"/>
      <c r="N17" s="20"/>
      <c r="O17" s="9"/>
    </row>
    <row r="18" spans="1:15" ht="18.75">
      <c r="A18" s="2"/>
      <c r="B18" s="2"/>
      <c r="C18" s="6" t="s">
        <v>1</v>
      </c>
      <c r="D18" s="11"/>
      <c r="E18" s="53">
        <f>-+E16+E24-E20-E22</f>
        <v>-70846</v>
      </c>
      <c r="F18" s="54"/>
      <c r="G18" s="53">
        <f>-+G16+G24-G20-G22</f>
        <v>-79948</v>
      </c>
      <c r="H18" s="44"/>
      <c r="I18" s="53">
        <f>-+I16+I24-I20-I22</f>
        <v>-175400</v>
      </c>
      <c r="J18" s="54"/>
      <c r="K18" s="53">
        <f>-+K16+K24-K20-K22</f>
        <v>-164302</v>
      </c>
      <c r="L18" s="41"/>
      <c r="N18" s="17">
        <f>-+N16+N24-N20-N22</f>
        <v>-104554</v>
      </c>
      <c r="O18" s="9"/>
    </row>
    <row r="19" spans="1:15" ht="18.75">
      <c r="A19" s="2"/>
      <c r="B19" s="2"/>
      <c r="C19" s="6"/>
      <c r="D19" s="11"/>
      <c r="E19" s="53"/>
      <c r="F19" s="54"/>
      <c r="G19" s="53"/>
      <c r="H19" s="44"/>
      <c r="I19" s="53"/>
      <c r="J19" s="54"/>
      <c r="K19" s="63"/>
      <c r="L19" s="41"/>
      <c r="N19" s="20"/>
      <c r="O19" s="9"/>
    </row>
    <row r="20" spans="1:15" ht="18.75">
      <c r="A20" s="2"/>
      <c r="B20" s="2"/>
      <c r="C20" s="6" t="s">
        <v>2</v>
      </c>
      <c r="D20" s="11"/>
      <c r="E20" s="53">
        <f>I20-N20</f>
        <v>103</v>
      </c>
      <c r="F20" s="54"/>
      <c r="G20" s="53">
        <v>79</v>
      </c>
      <c r="H20" s="44"/>
      <c r="I20" s="53">
        <f>103*2</f>
        <v>206</v>
      </c>
      <c r="J20" s="54"/>
      <c r="K20" s="53">
        <v>109</v>
      </c>
      <c r="L20" s="41"/>
      <c r="N20" s="20">
        <v>103</v>
      </c>
      <c r="O20" s="9"/>
    </row>
    <row r="21" spans="1:15" ht="18.75">
      <c r="A21" s="2"/>
      <c r="B21" s="2"/>
      <c r="C21" s="6"/>
      <c r="D21" s="11"/>
      <c r="E21" s="53"/>
      <c r="F21" s="54"/>
      <c r="G21" s="53"/>
      <c r="H21" s="44"/>
      <c r="I21" s="53"/>
      <c r="J21" s="54"/>
      <c r="K21" s="53"/>
      <c r="L21" s="41"/>
      <c r="N21" s="20"/>
      <c r="O21" s="9"/>
    </row>
    <row r="22" spans="1:15" ht="18.75">
      <c r="A22" s="2"/>
      <c r="B22" s="2"/>
      <c r="C22" s="6" t="s">
        <v>3</v>
      </c>
      <c r="D22" s="11"/>
      <c r="E22" s="53">
        <f>I22-N22</f>
        <v>-1938</v>
      </c>
      <c r="F22" s="54"/>
      <c r="G22" s="53">
        <v>-2015</v>
      </c>
      <c r="H22" s="44"/>
      <c r="I22" s="53">
        <v>-4049</v>
      </c>
      <c r="J22" s="54"/>
      <c r="K22" s="53">
        <v>-4038</v>
      </c>
      <c r="L22" s="41"/>
      <c r="N22" s="20">
        <v>-2111</v>
      </c>
      <c r="O22" s="9"/>
    </row>
    <row r="23" spans="1:15" ht="18.75">
      <c r="A23" s="2"/>
      <c r="B23" s="2"/>
      <c r="C23" s="6"/>
      <c r="D23" s="11"/>
      <c r="E23" s="53"/>
      <c r="F23" s="54"/>
      <c r="G23" s="53"/>
      <c r="H23" s="44"/>
      <c r="I23" s="53"/>
      <c r="J23" s="54"/>
      <c r="K23" s="53"/>
      <c r="L23" s="41"/>
      <c r="N23" s="20"/>
      <c r="O23" s="9"/>
    </row>
    <row r="24" spans="1:15" ht="18.75">
      <c r="A24" s="2"/>
      <c r="B24" s="2"/>
      <c r="C24" s="6" t="s">
        <v>4</v>
      </c>
      <c r="D24" s="11"/>
      <c r="E24" s="55">
        <f>E30-E26</f>
        <v>-342</v>
      </c>
      <c r="F24" s="54"/>
      <c r="G24" s="55">
        <f>G30-+G26</f>
        <v>1169</v>
      </c>
      <c r="H24" s="44"/>
      <c r="I24" s="55">
        <f>I30-+I26</f>
        <v>2275</v>
      </c>
      <c r="J24" s="54"/>
      <c r="K24" s="55">
        <f>K30-+K26</f>
        <v>4804</v>
      </c>
      <c r="L24" s="41"/>
      <c r="N24" s="21">
        <f>N30-+N26</f>
        <v>2617</v>
      </c>
      <c r="O24" s="9"/>
    </row>
    <row r="25" spans="1:15" ht="18.75">
      <c r="A25" s="2"/>
      <c r="B25" s="2"/>
      <c r="C25" s="6"/>
      <c r="D25" s="11"/>
      <c r="E25" s="53"/>
      <c r="F25" s="54"/>
      <c r="G25" s="53"/>
      <c r="H25" s="44"/>
      <c r="I25" s="53"/>
      <c r="J25" s="54"/>
      <c r="K25" s="53"/>
      <c r="L25" s="41"/>
      <c r="N25" s="20"/>
      <c r="O25" s="9"/>
    </row>
    <row r="26" spans="1:15" ht="18.75">
      <c r="A26" s="2"/>
      <c r="B26" s="2"/>
      <c r="C26" s="6" t="s">
        <v>5</v>
      </c>
      <c r="D26" s="11"/>
      <c r="E26" s="53">
        <f>I26-N26</f>
        <v>-4904</v>
      </c>
      <c r="F26" s="54"/>
      <c r="G26" s="53">
        <v>-5111</v>
      </c>
      <c r="H26" s="44"/>
      <c r="I26" s="53">
        <v>-9735</v>
      </c>
      <c r="J26" s="54"/>
      <c r="K26" s="53">
        <v>-9586</v>
      </c>
      <c r="L26" s="41"/>
      <c r="N26" s="20">
        <v>-4831</v>
      </c>
      <c r="O26" s="9"/>
    </row>
    <row r="27" spans="1:15" ht="18.75">
      <c r="A27" s="2"/>
      <c r="B27" s="2"/>
      <c r="C27" s="6"/>
      <c r="D27" s="11"/>
      <c r="E27" s="53"/>
      <c r="F27" s="54"/>
      <c r="G27" s="53"/>
      <c r="H27" s="44"/>
      <c r="I27" s="53"/>
      <c r="J27" s="54"/>
      <c r="K27" s="53"/>
      <c r="L27" s="41"/>
      <c r="N27" s="20"/>
      <c r="O27" s="9"/>
    </row>
    <row r="28" spans="1:15" ht="18.75">
      <c r="A28" s="2"/>
      <c r="B28" s="2"/>
      <c r="C28" s="6" t="s">
        <v>6</v>
      </c>
      <c r="D28" s="11"/>
      <c r="E28" s="53">
        <f>I28-N28</f>
        <v>0</v>
      </c>
      <c r="F28" s="54"/>
      <c r="G28" s="53">
        <v>0</v>
      </c>
      <c r="H28" s="44"/>
      <c r="I28" s="53">
        <v>0</v>
      </c>
      <c r="J28" s="54"/>
      <c r="K28" s="53">
        <v>0</v>
      </c>
      <c r="L28" s="41"/>
      <c r="N28" s="20">
        <v>0</v>
      </c>
      <c r="O28" s="9"/>
    </row>
    <row r="29" spans="1:15" ht="18.75">
      <c r="A29" s="2"/>
      <c r="B29" s="2"/>
      <c r="C29" s="6"/>
      <c r="D29" s="11"/>
      <c r="E29" s="56"/>
      <c r="F29" s="54"/>
      <c r="G29" s="56"/>
      <c r="H29" s="44"/>
      <c r="I29" s="56"/>
      <c r="J29" s="54"/>
      <c r="K29" s="56"/>
      <c r="L29" s="41"/>
      <c r="N29" s="21"/>
      <c r="O29" s="9"/>
    </row>
    <row r="30" spans="1:15" ht="18.75">
      <c r="A30" s="2"/>
      <c r="B30" s="2"/>
      <c r="C30" s="6" t="s">
        <v>7</v>
      </c>
      <c r="D30" s="11"/>
      <c r="E30" s="57">
        <f>I30-N30</f>
        <v>-5246</v>
      </c>
      <c r="F30" s="54"/>
      <c r="G30" s="57">
        <v>-3942</v>
      </c>
      <c r="H30" s="44"/>
      <c r="I30" s="57">
        <v>-7460</v>
      </c>
      <c r="J30" s="54"/>
      <c r="K30" s="57">
        <v>-4782</v>
      </c>
      <c r="L30" s="41"/>
      <c r="N30" s="20">
        <v>-2214</v>
      </c>
      <c r="O30" s="9"/>
    </row>
    <row r="31" spans="1:15" ht="18.75">
      <c r="A31" s="2"/>
      <c r="B31" s="2"/>
      <c r="C31" s="6"/>
      <c r="D31" s="11"/>
      <c r="E31" s="53"/>
      <c r="F31" s="54"/>
      <c r="G31" s="53"/>
      <c r="H31" s="44"/>
      <c r="I31" s="53"/>
      <c r="J31" s="54"/>
      <c r="K31" s="53"/>
      <c r="L31" s="41"/>
      <c r="N31" s="20"/>
      <c r="O31" s="9"/>
    </row>
    <row r="32" spans="1:15" ht="18.75">
      <c r="A32" s="2"/>
      <c r="B32" s="2"/>
      <c r="C32" s="6" t="s">
        <v>8</v>
      </c>
      <c r="D32" s="11"/>
      <c r="E32" s="53">
        <v>-24</v>
      </c>
      <c r="F32" s="54"/>
      <c r="G32" s="53">
        <v>-221</v>
      </c>
      <c r="H32" s="44"/>
      <c r="I32" s="53">
        <v>-65</v>
      </c>
      <c r="J32" s="54"/>
      <c r="K32" s="53">
        <v>-553</v>
      </c>
      <c r="L32" s="41"/>
      <c r="N32" s="20">
        <f>-40449/1000</f>
        <v>-40.449</v>
      </c>
      <c r="O32" s="9"/>
    </row>
    <row r="33" spans="1:15" ht="18.75">
      <c r="A33" s="2"/>
      <c r="B33" s="2"/>
      <c r="C33" s="6"/>
      <c r="D33" s="11"/>
      <c r="E33" s="56"/>
      <c r="F33" s="54"/>
      <c r="G33" s="56"/>
      <c r="H33" s="44"/>
      <c r="I33" s="56"/>
      <c r="J33" s="54"/>
      <c r="K33" s="56"/>
      <c r="L33" s="41"/>
      <c r="N33" s="21"/>
      <c r="O33" s="9"/>
    </row>
    <row r="34" spans="1:15" ht="18.75">
      <c r="A34" s="2"/>
      <c r="B34" s="2"/>
      <c r="C34" s="6" t="s">
        <v>9</v>
      </c>
      <c r="D34" s="11"/>
      <c r="E34" s="57">
        <f>SUM(E29:E32)</f>
        <v>-5270</v>
      </c>
      <c r="F34" s="54"/>
      <c r="G34" s="57">
        <f>SUM(G29:G32)</f>
        <v>-4163</v>
      </c>
      <c r="H34" s="44"/>
      <c r="I34" s="57">
        <f>SUM(I29:I32)</f>
        <v>-7525</v>
      </c>
      <c r="J34" s="54"/>
      <c r="K34" s="57">
        <f>SUM(K29:K32)</f>
        <v>-5335</v>
      </c>
      <c r="L34" s="41"/>
      <c r="N34" s="20">
        <f>SUM(N29:N32)</f>
        <v>-2254.449</v>
      </c>
      <c r="O34" s="9"/>
    </row>
    <row r="35" spans="1:15" ht="18.75">
      <c r="A35" s="2"/>
      <c r="B35" s="2"/>
      <c r="C35" s="6"/>
      <c r="D35" s="11"/>
      <c r="E35" s="53"/>
      <c r="F35" s="54"/>
      <c r="G35" s="53"/>
      <c r="H35" s="44"/>
      <c r="I35" s="53"/>
      <c r="J35" s="54"/>
      <c r="K35" s="53"/>
      <c r="L35" s="41"/>
      <c r="N35" s="20"/>
      <c r="O35" s="9"/>
    </row>
    <row r="36" spans="1:15" ht="18.75">
      <c r="A36" s="2"/>
      <c r="B36" s="2"/>
      <c r="C36" s="6" t="s">
        <v>10</v>
      </c>
      <c r="D36" s="11"/>
      <c r="E36" s="53">
        <f>I36-N36</f>
        <v>1608</v>
      </c>
      <c r="F36" s="54"/>
      <c r="G36" s="53">
        <v>1213</v>
      </c>
      <c r="H36" s="44"/>
      <c r="I36" s="53">
        <v>2647</v>
      </c>
      <c r="J36" s="54"/>
      <c r="K36" s="53">
        <v>1842</v>
      </c>
      <c r="L36" s="41"/>
      <c r="N36" s="20">
        <v>1039</v>
      </c>
      <c r="O36" s="9"/>
    </row>
    <row r="37" spans="1:15" ht="19.5" thickBot="1">
      <c r="A37" s="2"/>
      <c r="B37" s="2"/>
      <c r="C37" s="6"/>
      <c r="D37" s="11"/>
      <c r="E37" s="53"/>
      <c r="F37" s="54"/>
      <c r="G37" s="53"/>
      <c r="H37" s="44"/>
      <c r="I37" s="53"/>
      <c r="J37" s="54"/>
      <c r="K37" s="53"/>
      <c r="L37" s="41"/>
      <c r="N37" s="20"/>
      <c r="O37" s="9"/>
    </row>
    <row r="38" spans="1:15" ht="19.5" thickBot="1">
      <c r="A38" s="2"/>
      <c r="B38" s="2"/>
      <c r="C38" s="6" t="s">
        <v>11</v>
      </c>
      <c r="D38" s="11"/>
      <c r="E38" s="58">
        <f>SUM(E33:E36)</f>
        <v>-3662</v>
      </c>
      <c r="F38" s="54"/>
      <c r="G38" s="58">
        <f>SUM(G33:G36)</f>
        <v>-2950</v>
      </c>
      <c r="H38" s="44"/>
      <c r="I38" s="58">
        <f>SUM(I33:I36)</f>
        <v>-4878</v>
      </c>
      <c r="J38" s="54"/>
      <c r="K38" s="58">
        <f>SUM(K33:K36)</f>
        <v>-3493</v>
      </c>
      <c r="L38" s="41"/>
      <c r="N38" s="23">
        <f>SUM(N33:N36)</f>
        <v>-1215.449</v>
      </c>
      <c r="O38" s="9"/>
    </row>
    <row r="39" spans="1:15" ht="18.75">
      <c r="A39" s="2"/>
      <c r="B39" s="2"/>
      <c r="C39" s="6"/>
      <c r="D39" s="11"/>
      <c r="E39" s="59"/>
      <c r="F39" s="54"/>
      <c r="G39" s="59"/>
      <c r="H39" s="44"/>
      <c r="I39" s="59"/>
      <c r="J39" s="54"/>
      <c r="K39" s="59"/>
      <c r="L39" s="41"/>
      <c r="N39" s="25"/>
      <c r="O39" s="9"/>
    </row>
    <row r="40" spans="1:15" ht="15.75">
      <c r="A40" s="2"/>
      <c r="B40" s="2"/>
      <c r="C40" s="2"/>
      <c r="D40" s="11"/>
      <c r="E40" s="60"/>
      <c r="F40" s="61"/>
      <c r="G40" s="60"/>
      <c r="H40" s="46"/>
      <c r="I40" s="45"/>
      <c r="J40" s="46"/>
      <c r="K40" s="45"/>
      <c r="L40" s="41"/>
      <c r="N40" s="14"/>
      <c r="O40" s="9"/>
    </row>
    <row r="41" spans="1:15" ht="18.75">
      <c r="A41" s="47"/>
      <c r="B41" s="47"/>
      <c r="C41" s="48" t="s">
        <v>12</v>
      </c>
      <c r="D41" s="49"/>
      <c r="E41" s="51">
        <v>-3.73</v>
      </c>
      <c r="F41" s="52"/>
      <c r="G41" s="51">
        <v>-3.01</v>
      </c>
      <c r="H41" s="50"/>
      <c r="I41" s="48">
        <v>-4.97</v>
      </c>
      <c r="J41" s="50"/>
      <c r="K41" s="48">
        <v>-3.56</v>
      </c>
      <c r="L41" s="49"/>
      <c r="M41" s="11"/>
      <c r="N41" s="14">
        <v>-1.24</v>
      </c>
      <c r="O41" s="9"/>
    </row>
    <row r="42" spans="1:15" ht="18.75">
      <c r="A42" s="2"/>
      <c r="B42" s="2"/>
      <c r="C42" s="6" t="s">
        <v>13</v>
      </c>
      <c r="D42" s="11"/>
      <c r="E42" s="62" t="s">
        <v>20</v>
      </c>
      <c r="F42" s="54"/>
      <c r="G42" s="62" t="s">
        <v>20</v>
      </c>
      <c r="H42" s="40"/>
      <c r="I42" s="43" t="s">
        <v>20</v>
      </c>
      <c r="J42" s="40"/>
      <c r="K42" s="43" t="s">
        <v>20</v>
      </c>
      <c r="L42" s="42"/>
      <c r="M42" s="11"/>
      <c r="N42" s="14">
        <v>0.63</v>
      </c>
      <c r="O42" s="9"/>
    </row>
    <row r="43" spans="1:15" ht="18.75">
      <c r="A43" s="2"/>
      <c r="B43" s="2"/>
      <c r="C43" s="6"/>
      <c r="D43" s="11"/>
      <c r="E43" s="53"/>
      <c r="F43" s="54"/>
      <c r="G43" s="53"/>
      <c r="H43" s="40"/>
      <c r="I43" s="39"/>
      <c r="J43" s="40"/>
      <c r="K43" s="39"/>
      <c r="L43" s="42"/>
      <c r="M43" s="11"/>
      <c r="N43" s="14"/>
      <c r="O43" s="9"/>
    </row>
    <row r="44" spans="1:15" ht="18.75">
      <c r="A44" s="2"/>
      <c r="B44" s="2"/>
      <c r="C44" s="6"/>
      <c r="D44" s="6"/>
      <c r="E44" s="39"/>
      <c r="F44" s="40"/>
      <c r="G44" s="39"/>
      <c r="H44" s="40"/>
      <c r="I44" s="39"/>
      <c r="J44" s="40"/>
      <c r="K44" s="39"/>
      <c r="L44" s="39"/>
      <c r="M44" s="6"/>
      <c r="N44" s="26"/>
      <c r="O44" s="2"/>
    </row>
    <row r="45" spans="1:15" ht="18.75">
      <c r="A45" s="2"/>
      <c r="B45" s="2"/>
      <c r="C45" s="7" t="s">
        <v>14</v>
      </c>
      <c r="D45" s="7"/>
      <c r="E45" s="6"/>
      <c r="G45" s="6"/>
      <c r="I45" s="6"/>
      <c r="K45" s="6"/>
      <c r="L45" s="6"/>
      <c r="M45" s="6"/>
      <c r="N45" s="11"/>
      <c r="O45" s="2"/>
    </row>
    <row r="46" spans="1:15" ht="18.75">
      <c r="A46" s="2"/>
      <c r="B46" s="2"/>
      <c r="C46" s="7" t="s">
        <v>15</v>
      </c>
      <c r="D46" s="7"/>
      <c r="E46" s="6"/>
      <c r="G46" s="6"/>
      <c r="I46" s="6"/>
      <c r="K46" s="6"/>
      <c r="L46" s="6"/>
      <c r="M46" s="6"/>
      <c r="N46" s="11"/>
      <c r="O46" s="2"/>
    </row>
    <row r="47" spans="1:15" ht="15.75">
      <c r="A47" s="2"/>
      <c r="B47" s="2"/>
      <c r="C47" s="2"/>
      <c r="D47" s="2"/>
      <c r="E47" s="2"/>
      <c r="G47" s="2"/>
      <c r="I47" s="2"/>
      <c r="K47" s="2"/>
      <c r="L47" s="2"/>
      <c r="M47" s="2"/>
      <c r="N47" s="11"/>
      <c r="O47" s="2"/>
    </row>
    <row r="48" spans="1:15" ht="15.75">
      <c r="A48" s="2"/>
      <c r="B48" s="2"/>
      <c r="C48" s="2"/>
      <c r="D48" s="2"/>
      <c r="E48" s="2"/>
      <c r="G48" s="2"/>
      <c r="I48" s="2"/>
      <c r="K48" s="2"/>
      <c r="L48" s="2"/>
      <c r="M48" s="2"/>
      <c r="N48" s="11"/>
      <c r="O48" s="2"/>
    </row>
    <row r="49" spans="3:15" ht="15.75">
      <c r="C49" s="2"/>
      <c r="D49" s="2"/>
      <c r="E49" s="2"/>
      <c r="G49" s="2"/>
      <c r="I49" s="2"/>
      <c r="K49" s="2"/>
      <c r="L49" s="2"/>
      <c r="M49" s="2"/>
      <c r="N49" s="11"/>
      <c r="O49" s="2"/>
    </row>
    <row r="50" spans="3:15" ht="15.75">
      <c r="C50" s="2"/>
      <c r="D50" s="2"/>
      <c r="E50" s="2"/>
      <c r="G50" s="2"/>
      <c r="I50" s="2"/>
      <c r="K50" s="2"/>
      <c r="L50" s="2"/>
      <c r="M50" s="2"/>
      <c r="N50" s="11"/>
      <c r="O50" s="2"/>
    </row>
    <row r="51" spans="3:15" ht="15.75">
      <c r="C51" s="2"/>
      <c r="D51" s="2"/>
      <c r="E51" s="2"/>
      <c r="G51" s="2"/>
      <c r="I51" s="2"/>
      <c r="K51" s="2"/>
      <c r="L51" s="2"/>
      <c r="M51" s="2"/>
      <c r="N51" s="11"/>
      <c r="O51" s="2"/>
    </row>
    <row r="52" spans="3:15" ht="15.75">
      <c r="C52" s="2"/>
      <c r="D52" s="2"/>
      <c r="E52" s="2"/>
      <c r="G52" s="2"/>
      <c r="I52" s="2"/>
      <c r="K52" s="2"/>
      <c r="L52" s="2"/>
      <c r="M52" s="2"/>
      <c r="N52" s="11"/>
      <c r="O52" s="2"/>
    </row>
    <row r="53" spans="3:15" ht="15.75">
      <c r="C53" s="2"/>
      <c r="D53" s="2"/>
      <c r="E53" s="2"/>
      <c r="G53" s="2"/>
      <c r="I53" s="2"/>
      <c r="K53" s="2"/>
      <c r="L53" s="2"/>
      <c r="M53" s="2"/>
      <c r="N53" s="11"/>
      <c r="O53" s="2"/>
    </row>
    <row r="54" spans="3:15" ht="15.75">
      <c r="C54" s="2"/>
      <c r="D54" s="2"/>
      <c r="E54" s="2"/>
      <c r="G54" s="2"/>
      <c r="I54" s="2"/>
      <c r="K54" s="2"/>
      <c r="L54" s="2"/>
      <c r="M54" s="2"/>
      <c r="N54" s="11"/>
      <c r="O54" s="2"/>
    </row>
    <row r="55" spans="3:15" ht="15.75">
      <c r="C55" s="2"/>
      <c r="D55" s="2"/>
      <c r="E55" s="2"/>
      <c r="G55" s="2"/>
      <c r="I55" s="2"/>
      <c r="K55" s="2"/>
      <c r="L55" s="2"/>
      <c r="M55" s="2"/>
      <c r="N55" s="11"/>
      <c r="O55" s="2"/>
    </row>
    <row r="56" spans="3:15" ht="15.75">
      <c r="C56" s="2"/>
      <c r="D56" s="2"/>
      <c r="E56" s="2"/>
      <c r="G56" s="2"/>
      <c r="I56" s="2"/>
      <c r="K56" s="2"/>
      <c r="L56" s="2"/>
      <c r="M56" s="2"/>
      <c r="N56" s="11"/>
      <c r="O56" s="2"/>
    </row>
    <row r="57" spans="3:15" ht="15.75">
      <c r="C57" s="2"/>
      <c r="D57" s="2"/>
      <c r="E57" s="2"/>
      <c r="G57" s="2"/>
      <c r="I57" s="2"/>
      <c r="K57" s="2"/>
      <c r="L57" s="2"/>
      <c r="M57" s="2"/>
      <c r="N57" s="11"/>
      <c r="O57" s="2"/>
    </row>
    <row r="58" spans="3:15" ht="15.75">
      <c r="C58" s="2"/>
      <c r="D58" s="2"/>
      <c r="E58" s="2"/>
      <c r="G58" s="2"/>
      <c r="I58" s="2"/>
      <c r="K58" s="2"/>
      <c r="L58" s="2"/>
      <c r="M58" s="2"/>
      <c r="N58" s="11"/>
      <c r="O58" s="2"/>
    </row>
    <row r="59" spans="3:15" ht="15.75">
      <c r="C59" s="2"/>
      <c r="D59" s="2"/>
      <c r="E59" s="2"/>
      <c r="G59" s="2"/>
      <c r="I59" s="2"/>
      <c r="K59" s="2"/>
      <c r="L59" s="2"/>
      <c r="M59" s="2"/>
      <c r="N59" s="11"/>
      <c r="O59" s="2"/>
    </row>
    <row r="60" spans="3:15" ht="15.75">
      <c r="C60" s="2"/>
      <c r="D60" s="2"/>
      <c r="E60" s="2"/>
      <c r="G60" s="2"/>
      <c r="I60" s="2"/>
      <c r="K60" s="2"/>
      <c r="L60" s="2"/>
      <c r="M60" s="2"/>
      <c r="N60" s="11"/>
      <c r="O60" s="2"/>
    </row>
    <row r="61" spans="3:15" ht="15.75">
      <c r="C61" s="2"/>
      <c r="D61" s="2"/>
      <c r="E61" s="2"/>
      <c r="G61" s="2"/>
      <c r="I61" s="2"/>
      <c r="K61" s="2"/>
      <c r="L61" s="2"/>
      <c r="M61" s="2"/>
      <c r="N61" s="11"/>
      <c r="O61" s="2"/>
    </row>
    <row r="62" spans="3:15" ht="15.75">
      <c r="C62" s="2"/>
      <c r="D62" s="2"/>
      <c r="E62" s="2"/>
      <c r="G62" s="2"/>
      <c r="I62" s="2"/>
      <c r="K62" s="2"/>
      <c r="L62" s="2"/>
      <c r="M62" s="2"/>
      <c r="N62" s="11"/>
      <c r="O62" s="2"/>
    </row>
    <row r="63" spans="3:15" ht="15.75">
      <c r="C63" s="2"/>
      <c r="D63" s="2"/>
      <c r="E63" s="2"/>
      <c r="G63" s="2"/>
      <c r="I63" s="2"/>
      <c r="K63" s="2"/>
      <c r="L63" s="2"/>
      <c r="M63" s="2"/>
      <c r="N63" s="11"/>
      <c r="O63" s="2"/>
    </row>
    <row r="64" spans="3:15" ht="15.75">
      <c r="C64" s="2"/>
      <c r="D64" s="2"/>
      <c r="E64" s="2"/>
      <c r="G64" s="2"/>
      <c r="I64" s="2"/>
      <c r="K64" s="2"/>
      <c r="L64" s="2"/>
      <c r="M64" s="2"/>
      <c r="N64" s="11"/>
      <c r="O64" s="2"/>
    </row>
    <row r="65" spans="3:15" ht="15.75">
      <c r="C65" s="2"/>
      <c r="D65" s="2"/>
      <c r="E65" s="2"/>
      <c r="G65" s="2"/>
      <c r="I65" s="2"/>
      <c r="K65" s="2"/>
      <c r="L65" s="2"/>
      <c r="M65" s="2"/>
      <c r="N65" s="11"/>
      <c r="O65" s="2"/>
    </row>
    <row r="66" spans="3:15" ht="15.75">
      <c r="C66" s="2"/>
      <c r="D66" s="2"/>
      <c r="E66" s="2"/>
      <c r="G66" s="2"/>
      <c r="I66" s="2"/>
      <c r="K66" s="2"/>
      <c r="L66" s="2"/>
      <c r="M66" s="2"/>
      <c r="N66" s="11"/>
      <c r="O66" s="2"/>
    </row>
    <row r="67" spans="3:15" ht="15.75">
      <c r="C67" s="2"/>
      <c r="D67" s="2"/>
      <c r="E67" s="2"/>
      <c r="G67" s="2"/>
      <c r="I67" s="2"/>
      <c r="K67" s="2"/>
      <c r="L67" s="2"/>
      <c r="M67" s="2"/>
      <c r="N67" s="11"/>
      <c r="O67" s="2"/>
    </row>
    <row r="68" spans="3:15" ht="15.75">
      <c r="C68" s="2"/>
      <c r="D68" s="2"/>
      <c r="E68" s="2"/>
      <c r="G68" s="2"/>
      <c r="I68" s="2"/>
      <c r="K68" s="2"/>
      <c r="L68" s="2"/>
      <c r="M68" s="2"/>
      <c r="N68" s="11"/>
      <c r="O68" s="2"/>
    </row>
    <row r="69" spans="3:15" ht="15.75">
      <c r="C69" s="2"/>
      <c r="D69" s="2"/>
      <c r="E69" s="2"/>
      <c r="G69" s="2"/>
      <c r="I69" s="2"/>
      <c r="K69" s="2"/>
      <c r="L69" s="2"/>
      <c r="M69" s="2"/>
      <c r="N69" s="11"/>
      <c r="O69" s="2"/>
    </row>
    <row r="70" spans="3:15" ht="15.75">
      <c r="C70" s="2"/>
      <c r="D70" s="2"/>
      <c r="E70" s="2"/>
      <c r="G70" s="2"/>
      <c r="I70" s="2"/>
      <c r="K70" s="2"/>
      <c r="L70" s="2"/>
      <c r="M70" s="2"/>
      <c r="N70" s="11"/>
      <c r="O70" s="2"/>
    </row>
    <row r="71" spans="3:15" ht="15.75">
      <c r="C71" s="2"/>
      <c r="D71" s="2"/>
      <c r="E71" s="2"/>
      <c r="G71" s="2"/>
      <c r="I71" s="2"/>
      <c r="K71" s="2"/>
      <c r="L71" s="2"/>
      <c r="M71" s="2"/>
      <c r="N71" s="11"/>
      <c r="O71" s="2"/>
    </row>
    <row r="72" spans="3:15" ht="15.75">
      <c r="C72" s="2"/>
      <c r="D72" s="2"/>
      <c r="E72" s="2"/>
      <c r="G72" s="2"/>
      <c r="I72" s="2"/>
      <c r="K72" s="2"/>
      <c r="L72" s="2"/>
      <c r="M72" s="2"/>
      <c r="N72" s="11"/>
      <c r="O72" s="2"/>
    </row>
    <row r="73" spans="3:15" ht="15.75">
      <c r="C73" s="2"/>
      <c r="D73" s="2"/>
      <c r="E73" s="2"/>
      <c r="G73" s="2"/>
      <c r="I73" s="2"/>
      <c r="K73" s="2"/>
      <c r="L73" s="2"/>
      <c r="M73" s="2"/>
      <c r="N73" s="11"/>
      <c r="O73" s="2"/>
    </row>
    <row r="74" spans="3:15" ht="15.75">
      <c r="C74" s="2"/>
      <c r="D74" s="2"/>
      <c r="E74" s="2"/>
      <c r="G74" s="2"/>
      <c r="I74" s="2"/>
      <c r="K74" s="2"/>
      <c r="L74" s="2"/>
      <c r="M74" s="2"/>
      <c r="N74" s="11"/>
      <c r="O74" s="2"/>
    </row>
    <row r="75" spans="3:15" ht="15.75">
      <c r="C75" s="2"/>
      <c r="D75" s="2"/>
      <c r="E75" s="2"/>
      <c r="G75" s="2"/>
      <c r="I75" s="2"/>
      <c r="K75" s="2"/>
      <c r="L75" s="2"/>
      <c r="M75" s="2"/>
      <c r="N75" s="11"/>
      <c r="O75" s="2"/>
    </row>
    <row r="76" spans="3:15" ht="15.75">
      <c r="C76" s="2"/>
      <c r="D76" s="2"/>
      <c r="E76" s="2"/>
      <c r="G76" s="2"/>
      <c r="I76" s="2"/>
      <c r="K76" s="2"/>
      <c r="L76" s="2"/>
      <c r="M76" s="2"/>
      <c r="N76" s="11"/>
      <c r="O76" s="2"/>
    </row>
    <row r="77" spans="3:15" ht="15.75">
      <c r="C77" s="2"/>
      <c r="D77" s="2"/>
      <c r="E77" s="2"/>
      <c r="G77" s="2"/>
      <c r="I77" s="2"/>
      <c r="K77" s="2"/>
      <c r="L77" s="2"/>
      <c r="M77" s="2"/>
      <c r="N77" s="11"/>
      <c r="O77" s="2"/>
    </row>
    <row r="78" spans="3:15" ht="15.75">
      <c r="C78" s="2"/>
      <c r="D78" s="2"/>
      <c r="E78" s="2"/>
      <c r="G78" s="2"/>
      <c r="I78" s="2"/>
      <c r="K78" s="2"/>
      <c r="L78" s="2"/>
      <c r="M78" s="2"/>
      <c r="N78" s="11"/>
      <c r="O78" s="2"/>
    </row>
    <row r="79" spans="3:15" ht="15.75">
      <c r="C79" s="2"/>
      <c r="D79" s="2"/>
      <c r="E79" s="2"/>
      <c r="G79" s="2"/>
      <c r="I79" s="2"/>
      <c r="K79" s="2"/>
      <c r="L79" s="2"/>
      <c r="M79" s="2"/>
      <c r="N79" s="11"/>
      <c r="O79" s="2"/>
    </row>
    <row r="80" spans="3:15" ht="15.75">
      <c r="C80" s="2"/>
      <c r="D80" s="2"/>
      <c r="E80" s="2"/>
      <c r="G80" s="2"/>
      <c r="I80" s="2"/>
      <c r="K80" s="2"/>
      <c r="L80" s="2"/>
      <c r="M80" s="2"/>
      <c r="N80" s="11"/>
      <c r="O80" s="2"/>
    </row>
    <row r="81" spans="3:15" ht="15.75">
      <c r="C81" s="2"/>
      <c r="D81" s="2"/>
      <c r="E81" s="2"/>
      <c r="G81" s="2"/>
      <c r="I81" s="2"/>
      <c r="K81" s="2"/>
      <c r="L81" s="2"/>
      <c r="M81" s="2"/>
      <c r="N81" s="11"/>
      <c r="O81" s="2"/>
    </row>
    <row r="82" spans="3:15" ht="15.75">
      <c r="C82" s="2"/>
      <c r="D82" s="2"/>
      <c r="E82" s="2"/>
      <c r="G82" s="2"/>
      <c r="I82" s="2"/>
      <c r="K82" s="2"/>
      <c r="L82" s="2"/>
      <c r="M82" s="2"/>
      <c r="N82" s="11"/>
      <c r="O82" s="2"/>
    </row>
    <row r="83" spans="3:15" ht="15.75">
      <c r="C83" s="2"/>
      <c r="D83" s="2"/>
      <c r="E83" s="2"/>
      <c r="G83" s="2"/>
      <c r="I83" s="2"/>
      <c r="K83" s="2"/>
      <c r="L83" s="2"/>
      <c r="M83" s="2"/>
      <c r="N83" s="11"/>
      <c r="O83" s="2"/>
    </row>
    <row r="84" spans="3:15" ht="15.75">
      <c r="C84" s="2"/>
      <c r="D84" s="2"/>
      <c r="E84" s="2"/>
      <c r="G84" s="2"/>
      <c r="I84" s="2"/>
      <c r="K84" s="2"/>
      <c r="L84" s="2"/>
      <c r="M84" s="2"/>
      <c r="N84" s="11"/>
      <c r="O84" s="2"/>
    </row>
    <row r="85" spans="3:15" ht="15.75">
      <c r="C85" s="2"/>
      <c r="D85" s="2"/>
      <c r="E85" s="2"/>
      <c r="G85" s="2"/>
      <c r="I85" s="2"/>
      <c r="K85" s="2"/>
      <c r="L85" s="2"/>
      <c r="M85" s="2"/>
      <c r="N85" s="11"/>
      <c r="O85" s="2"/>
    </row>
    <row r="86" spans="3:15" ht="15.75">
      <c r="C86" s="2"/>
      <c r="D86" s="2"/>
      <c r="E86" s="2"/>
      <c r="G86" s="2"/>
      <c r="I86" s="2"/>
      <c r="K86" s="2"/>
      <c r="L86" s="2"/>
      <c r="M86" s="2"/>
      <c r="N86" s="11"/>
      <c r="O86" s="2"/>
    </row>
    <row r="87" spans="3:15" ht="15.75">
      <c r="C87" s="2"/>
      <c r="D87" s="2"/>
      <c r="E87" s="2"/>
      <c r="G87" s="2"/>
      <c r="I87" s="2"/>
      <c r="K87" s="2"/>
      <c r="L87" s="2"/>
      <c r="M87" s="2"/>
      <c r="N87" s="11"/>
      <c r="O87" s="2"/>
    </row>
    <row r="88" spans="3:15" ht="15.75">
      <c r="C88" s="2"/>
      <c r="D88" s="2"/>
      <c r="E88" s="2"/>
      <c r="G88" s="2"/>
      <c r="I88" s="2"/>
      <c r="K88" s="2"/>
      <c r="L88" s="2"/>
      <c r="M88" s="2"/>
      <c r="N88" s="11"/>
      <c r="O88" s="2"/>
    </row>
    <row r="89" spans="3:15" ht="15.75">
      <c r="C89" s="2"/>
      <c r="D89" s="2"/>
      <c r="E89" s="2"/>
      <c r="G89" s="2"/>
      <c r="I89" s="2"/>
      <c r="K89" s="2"/>
      <c r="L89" s="2"/>
      <c r="M89" s="2"/>
      <c r="N89" s="11"/>
      <c r="O89" s="2"/>
    </row>
    <row r="90" spans="3:15" ht="15.75">
      <c r="C90" s="2"/>
      <c r="D90" s="2"/>
      <c r="E90" s="2"/>
      <c r="G90" s="2"/>
      <c r="I90" s="2"/>
      <c r="K90" s="2"/>
      <c r="L90" s="2"/>
      <c r="M90" s="2"/>
      <c r="N90" s="11"/>
      <c r="O90" s="2"/>
    </row>
    <row r="91" spans="3:15" ht="15.75">
      <c r="C91" s="2"/>
      <c r="D91" s="2"/>
      <c r="E91" s="2"/>
      <c r="G91" s="2"/>
      <c r="I91" s="2"/>
      <c r="K91" s="2"/>
      <c r="L91" s="2"/>
      <c r="M91" s="2"/>
      <c r="N91" s="11"/>
      <c r="O91" s="2"/>
    </row>
    <row r="92" spans="3:15" ht="15.75">
      <c r="C92" s="2"/>
      <c r="D92" s="2"/>
      <c r="E92" s="2"/>
      <c r="G92" s="2"/>
      <c r="I92" s="2"/>
      <c r="K92" s="2"/>
      <c r="L92" s="2"/>
      <c r="M92" s="2"/>
      <c r="N92" s="11"/>
      <c r="O92" s="2"/>
    </row>
    <row r="93" spans="3:15" ht="15.75">
      <c r="C93" s="2"/>
      <c r="D93" s="2"/>
      <c r="E93" s="2"/>
      <c r="G93" s="2"/>
      <c r="I93" s="2"/>
      <c r="K93" s="2"/>
      <c r="L93" s="2"/>
      <c r="M93" s="2"/>
      <c r="N93" s="11"/>
      <c r="O93" s="2"/>
    </row>
    <row r="94" spans="3:15" ht="15.75">
      <c r="C94" s="2"/>
      <c r="D94" s="2"/>
      <c r="E94" s="2"/>
      <c r="G94" s="2"/>
      <c r="I94" s="2"/>
      <c r="K94" s="2"/>
      <c r="L94" s="2"/>
      <c r="M94" s="2"/>
      <c r="N94" s="11"/>
      <c r="O94" s="2"/>
    </row>
    <row r="95" spans="3:15" ht="15.75">
      <c r="C95" s="2"/>
      <c r="D95" s="2"/>
      <c r="E95" s="2"/>
      <c r="G95" s="2"/>
      <c r="I95" s="2"/>
      <c r="K95" s="2"/>
      <c r="L95" s="2"/>
      <c r="M95" s="2"/>
      <c r="N95" s="11"/>
      <c r="O95" s="2"/>
    </row>
    <row r="96" spans="3:15" ht="15.75">
      <c r="C96" s="2"/>
      <c r="D96" s="2"/>
      <c r="E96" s="2"/>
      <c r="G96" s="2"/>
      <c r="I96" s="2"/>
      <c r="K96" s="2"/>
      <c r="L96" s="2"/>
      <c r="M96" s="2"/>
      <c r="N96" s="11"/>
      <c r="O96" s="2"/>
    </row>
  </sheetData>
  <printOptions horizontalCentered="1"/>
  <pageMargins left="0.5" right="0.5" top="0.5" bottom="0.5" header="0.25" footer="0"/>
  <pageSetup fitToHeight="1" fitToWidth="1" horizontalDpi="300" verticalDpi="300" orientation="portrait" scale="43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showOutlineSymbols="0" zoomScale="87" zoomScaleNormal="87" workbookViewId="0" topLeftCell="A2">
      <selection activeCell="D10" sqref="D10"/>
    </sheetView>
  </sheetViews>
  <sheetFormatPr defaultColWidth="8.88671875" defaultRowHeight="15"/>
  <cols>
    <col min="1" max="1" width="9.6640625" style="1" customWidth="1"/>
    <col min="2" max="2" width="4.6640625" style="1" customWidth="1"/>
    <col min="3" max="4" width="19.6640625" style="1" customWidth="1"/>
    <col min="5" max="5" width="14.6640625" style="1" customWidth="1"/>
    <col min="6" max="6" width="4.6640625" style="1" customWidth="1"/>
    <col min="7" max="7" width="14.6640625" style="1" customWidth="1"/>
    <col min="8" max="9" width="3.6640625" style="1" customWidth="1"/>
    <col min="10" max="16384" width="9.6640625" style="1" customWidth="1"/>
  </cols>
  <sheetData>
    <row r="1" spans="1:9" ht="15.75">
      <c r="A1" s="2"/>
      <c r="B1" s="2"/>
      <c r="C1" s="2"/>
      <c r="D1" s="2"/>
      <c r="E1" s="2"/>
      <c r="G1" s="2"/>
      <c r="H1" s="2"/>
      <c r="I1" s="2"/>
    </row>
    <row r="2" spans="1:9" ht="15.75">
      <c r="A2" s="2"/>
      <c r="B2" s="2"/>
      <c r="C2" s="2"/>
      <c r="D2" s="2"/>
      <c r="E2" s="2"/>
      <c r="G2" s="2"/>
      <c r="H2" s="2"/>
      <c r="I2" s="2"/>
    </row>
    <row r="3" spans="1:9" ht="22.5">
      <c r="A3" s="2"/>
      <c r="B3" s="3" t="s">
        <v>102</v>
      </c>
      <c r="C3" s="3"/>
      <c r="D3" s="3"/>
      <c r="E3" s="2"/>
      <c r="G3" s="2"/>
      <c r="H3" s="2"/>
      <c r="I3" s="2"/>
    </row>
    <row r="4" spans="1:9" ht="15.75">
      <c r="A4" s="2"/>
      <c r="B4" s="38" t="s">
        <v>103</v>
      </c>
      <c r="C4" s="2"/>
      <c r="D4" s="2"/>
      <c r="E4" s="2"/>
      <c r="G4" s="2"/>
      <c r="H4" s="2"/>
      <c r="I4" s="2"/>
    </row>
    <row r="5" spans="1:9" ht="15.75">
      <c r="A5" s="2"/>
      <c r="B5" s="38"/>
      <c r="C5" s="2"/>
      <c r="D5" s="2"/>
      <c r="E5" s="2"/>
      <c r="G5" s="2"/>
      <c r="H5" s="2"/>
      <c r="I5" s="2"/>
    </row>
    <row r="6" spans="1:9" ht="18.75">
      <c r="A6" s="2"/>
      <c r="B6" s="4" t="s">
        <v>104</v>
      </c>
      <c r="C6" s="4"/>
      <c r="D6" s="4"/>
      <c r="E6" s="2"/>
      <c r="G6" s="2"/>
      <c r="H6" s="2"/>
      <c r="I6" s="2"/>
    </row>
    <row r="7" spans="1:10" ht="18.75">
      <c r="A7" s="2"/>
      <c r="B7" s="4" t="s">
        <v>105</v>
      </c>
      <c r="C7" s="4"/>
      <c r="D7" s="4"/>
      <c r="E7" s="6"/>
      <c r="G7" s="6"/>
      <c r="H7" s="6"/>
      <c r="I7" s="6"/>
      <c r="J7" s="19"/>
    </row>
    <row r="8" spans="1:10" ht="18.75">
      <c r="A8" s="2"/>
      <c r="B8" s="6"/>
      <c r="C8" s="6"/>
      <c r="D8" s="6"/>
      <c r="E8" s="6"/>
      <c r="G8" s="6"/>
      <c r="H8" s="6"/>
      <c r="I8" s="6"/>
      <c r="J8" s="19"/>
    </row>
    <row r="9" spans="1:10" ht="18.75">
      <c r="A9" s="2"/>
      <c r="B9" s="7"/>
      <c r="C9" s="7"/>
      <c r="D9" s="7"/>
      <c r="E9" s="27" t="s">
        <v>45</v>
      </c>
      <c r="G9" s="27" t="s">
        <v>47</v>
      </c>
      <c r="H9" s="6"/>
      <c r="I9" s="6"/>
      <c r="J9" s="19"/>
    </row>
    <row r="10" spans="1:10" ht="18.75">
      <c r="A10" s="2"/>
      <c r="B10" s="7"/>
      <c r="C10" s="7"/>
      <c r="D10" s="7"/>
      <c r="E10" s="27" t="s">
        <v>46</v>
      </c>
      <c r="G10" s="27" t="s">
        <v>48</v>
      </c>
      <c r="H10" s="6"/>
      <c r="I10" s="6"/>
      <c r="J10" s="19"/>
    </row>
    <row r="11" spans="1:10" ht="18.75">
      <c r="A11" s="2"/>
      <c r="B11" s="6"/>
      <c r="C11" s="6"/>
      <c r="D11" s="6"/>
      <c r="E11" s="27" t="s">
        <v>19</v>
      </c>
      <c r="G11" s="27" t="s">
        <v>19</v>
      </c>
      <c r="H11" s="6"/>
      <c r="I11" s="6"/>
      <c r="J11" s="19"/>
    </row>
    <row r="12" spans="1:10" ht="18.75">
      <c r="A12" s="2"/>
      <c r="B12" s="6"/>
      <c r="C12" s="6"/>
      <c r="D12" s="6"/>
      <c r="E12" s="6"/>
      <c r="G12" s="6"/>
      <c r="H12" s="6"/>
      <c r="I12" s="6"/>
      <c r="J12" s="19"/>
    </row>
    <row r="13" spans="1:10" ht="18.75">
      <c r="A13" s="2"/>
      <c r="B13" s="6" t="s">
        <v>25</v>
      </c>
      <c r="C13" s="6"/>
      <c r="D13" s="6"/>
      <c r="E13" s="18">
        <v>402099</v>
      </c>
      <c r="G13" s="18">
        <v>398429</v>
      </c>
      <c r="H13" s="6"/>
      <c r="I13" s="6"/>
      <c r="J13" s="19"/>
    </row>
    <row r="14" spans="1:10" ht="18.75">
      <c r="A14" s="2"/>
      <c r="B14" s="6"/>
      <c r="C14" s="6"/>
      <c r="D14" s="6"/>
      <c r="E14" s="18"/>
      <c r="G14" s="18"/>
      <c r="H14" s="6"/>
      <c r="I14" s="6"/>
      <c r="J14" s="19"/>
    </row>
    <row r="15" spans="1:10" ht="18.75">
      <c r="A15" s="2"/>
      <c r="B15" s="6" t="s">
        <v>26</v>
      </c>
      <c r="C15" s="6"/>
      <c r="D15" s="6"/>
      <c r="E15" s="18"/>
      <c r="G15" s="18"/>
      <c r="H15" s="6"/>
      <c r="I15" s="6"/>
      <c r="J15" s="19"/>
    </row>
    <row r="16" spans="1:10" ht="18.75">
      <c r="A16" s="2"/>
      <c r="B16" s="6" t="s">
        <v>27</v>
      </c>
      <c r="C16" s="6"/>
      <c r="D16" s="6"/>
      <c r="E16" s="18">
        <v>4918</v>
      </c>
      <c r="G16" s="18">
        <v>5044</v>
      </c>
      <c r="H16" s="6"/>
      <c r="I16" s="6"/>
      <c r="J16" s="19"/>
    </row>
    <row r="17" spans="1:10" ht="18.75">
      <c r="A17" s="2"/>
      <c r="B17" s="6" t="s">
        <v>28</v>
      </c>
      <c r="C17" s="6"/>
      <c r="D17" s="6"/>
      <c r="E17" s="18">
        <v>10241</v>
      </c>
      <c r="G17" s="18">
        <v>10241</v>
      </c>
      <c r="H17" s="6"/>
      <c r="I17" s="6"/>
      <c r="J17" s="19"/>
    </row>
    <row r="18" spans="1:10" ht="18.75">
      <c r="A18" s="2"/>
      <c r="B18" s="6" t="s">
        <v>29</v>
      </c>
      <c r="C18" s="6"/>
      <c r="D18" s="6"/>
      <c r="E18" s="18">
        <v>9594</v>
      </c>
      <c r="G18" s="18">
        <v>10462</v>
      </c>
      <c r="H18" s="6"/>
      <c r="I18" s="6"/>
      <c r="J18" s="19"/>
    </row>
    <row r="19" spans="1:10" ht="18.75">
      <c r="A19" s="2"/>
      <c r="B19" s="6" t="s">
        <v>30</v>
      </c>
      <c r="C19" s="6"/>
      <c r="D19" s="6"/>
      <c r="E19" s="18">
        <v>9743</v>
      </c>
      <c r="G19" s="18">
        <v>9720</v>
      </c>
      <c r="H19" s="6"/>
      <c r="I19" s="6"/>
      <c r="J19" s="19"/>
    </row>
    <row r="20" spans="1:10" ht="18.75">
      <c r="A20" s="2"/>
      <c r="B20" s="6"/>
      <c r="C20" s="6"/>
      <c r="D20" s="6"/>
      <c r="E20" s="18"/>
      <c r="G20" s="18"/>
      <c r="H20" s="6"/>
      <c r="I20" s="6"/>
      <c r="J20" s="19"/>
    </row>
    <row r="21" spans="1:10" ht="18.75">
      <c r="A21" s="2"/>
      <c r="B21" s="6" t="s">
        <v>31</v>
      </c>
      <c r="C21" s="6"/>
      <c r="D21" s="6"/>
      <c r="E21" s="18"/>
      <c r="G21" s="18"/>
      <c r="H21" s="6"/>
      <c r="I21" s="6"/>
      <c r="J21" s="19"/>
    </row>
    <row r="22" spans="1:10" ht="18.75">
      <c r="A22" s="2"/>
      <c r="B22" s="2"/>
      <c r="C22" s="6" t="s">
        <v>40</v>
      </c>
      <c r="D22" s="6"/>
      <c r="E22" s="18">
        <v>9974</v>
      </c>
      <c r="G22" s="18">
        <v>9937</v>
      </c>
      <c r="H22" s="6"/>
      <c r="I22" s="6"/>
      <c r="J22" s="19"/>
    </row>
    <row r="23" spans="1:10" ht="18.75">
      <c r="A23" s="2"/>
      <c r="B23" s="2"/>
      <c r="C23" s="6" t="s">
        <v>41</v>
      </c>
      <c r="D23" s="6"/>
      <c r="E23" s="18">
        <v>121039</v>
      </c>
      <c r="G23" s="18">
        <v>130713</v>
      </c>
      <c r="H23" s="6"/>
      <c r="I23" s="6"/>
      <c r="J23" s="19"/>
    </row>
    <row r="24" spans="1:10" ht="18.75">
      <c r="A24" s="2"/>
      <c r="B24" s="2"/>
      <c r="C24" s="6" t="s">
        <v>113</v>
      </c>
      <c r="D24" s="6"/>
      <c r="E24" s="18">
        <v>4888</v>
      </c>
      <c r="G24" s="18">
        <v>6360</v>
      </c>
      <c r="H24" s="6"/>
      <c r="I24" s="6"/>
      <c r="J24" s="19"/>
    </row>
    <row r="25" spans="1:10" ht="18.75">
      <c r="A25" s="2"/>
      <c r="B25" s="2"/>
      <c r="C25" s="6"/>
      <c r="D25" s="6"/>
      <c r="E25" s="18"/>
      <c r="G25" s="18"/>
      <c r="H25" s="6"/>
      <c r="I25" s="6"/>
      <c r="J25" s="19"/>
    </row>
    <row r="26" spans="1:10" ht="18.75">
      <c r="A26" s="2"/>
      <c r="B26" s="6"/>
      <c r="C26" s="6"/>
      <c r="D26" s="6"/>
      <c r="E26" s="22">
        <f>SUM(E21:E24)</f>
        <v>135901</v>
      </c>
      <c r="G26" s="22">
        <f>SUM(G21:G24)</f>
        <v>147010</v>
      </c>
      <c r="H26" s="6"/>
      <c r="I26" s="6"/>
      <c r="J26" s="19"/>
    </row>
    <row r="27" spans="1:10" ht="18.75">
      <c r="A27" s="2"/>
      <c r="B27" s="2"/>
      <c r="C27" s="6"/>
      <c r="D27" s="6"/>
      <c r="E27" s="22"/>
      <c r="G27" s="22"/>
      <c r="H27" s="6"/>
      <c r="I27" s="6"/>
      <c r="J27" s="19"/>
    </row>
    <row r="28" spans="1:10" ht="18.75">
      <c r="A28" s="2"/>
      <c r="B28" s="6" t="s">
        <v>32</v>
      </c>
      <c r="C28" s="6"/>
      <c r="D28" s="6"/>
      <c r="E28" s="18"/>
      <c r="G28" s="18"/>
      <c r="H28" s="6"/>
      <c r="I28" s="6"/>
      <c r="J28" s="19"/>
    </row>
    <row r="29" spans="1:10" ht="18.75">
      <c r="A29" s="2"/>
      <c r="B29" s="2"/>
      <c r="C29" s="6" t="s">
        <v>42</v>
      </c>
      <c r="D29" s="6"/>
      <c r="E29" s="18">
        <v>34542</v>
      </c>
      <c r="G29" s="18">
        <v>69168</v>
      </c>
      <c r="H29" s="6"/>
      <c r="I29" s="6"/>
      <c r="J29" s="19"/>
    </row>
    <row r="30" spans="1:10" ht="18.75">
      <c r="A30" s="2"/>
      <c r="B30" s="2"/>
      <c r="C30" s="6" t="s">
        <v>43</v>
      </c>
      <c r="D30" s="6"/>
      <c r="E30" s="18">
        <v>49829</v>
      </c>
      <c r="G30" s="18">
        <v>31700</v>
      </c>
      <c r="H30" s="6"/>
      <c r="I30" s="6"/>
      <c r="J30" s="19"/>
    </row>
    <row r="31" spans="1:10" ht="18.75">
      <c r="A31" s="2"/>
      <c r="B31" s="2"/>
      <c r="C31" s="6" t="s">
        <v>106</v>
      </c>
      <c r="D31" s="6"/>
      <c r="E31" s="18">
        <v>320</v>
      </c>
      <c r="G31" s="18">
        <v>320</v>
      </c>
      <c r="H31" s="6"/>
      <c r="I31" s="6"/>
      <c r="J31" s="19"/>
    </row>
    <row r="32" spans="1:10" ht="18.75">
      <c r="A32" s="2"/>
      <c r="B32" s="2"/>
      <c r="C32" s="6" t="s">
        <v>8</v>
      </c>
      <c r="D32" s="6"/>
      <c r="E32" s="18">
        <v>116</v>
      </c>
      <c r="G32" s="18">
        <v>337</v>
      </c>
      <c r="H32" s="6"/>
      <c r="I32" s="6"/>
      <c r="J32" s="19"/>
    </row>
    <row r="33" spans="1:10" ht="18.75">
      <c r="A33" s="2"/>
      <c r="B33" s="2"/>
      <c r="C33" s="6"/>
      <c r="D33" s="6"/>
      <c r="E33" s="18"/>
      <c r="G33" s="18"/>
      <c r="H33" s="6"/>
      <c r="I33" s="6"/>
      <c r="J33" s="19"/>
    </row>
    <row r="34" spans="1:10" ht="18.75">
      <c r="A34" s="2"/>
      <c r="B34" s="6"/>
      <c r="C34" s="6"/>
      <c r="D34" s="6"/>
      <c r="E34" s="22">
        <f>SUM(E27:E32)</f>
        <v>84807</v>
      </c>
      <c r="G34" s="22">
        <f>SUM(G27:G32)</f>
        <v>101525</v>
      </c>
      <c r="H34" s="6"/>
      <c r="I34" s="6"/>
      <c r="J34" s="19"/>
    </row>
    <row r="35" spans="1:10" ht="18.75">
      <c r="A35" s="2"/>
      <c r="B35" s="6"/>
      <c r="C35" s="6"/>
      <c r="D35" s="6"/>
      <c r="E35" s="22"/>
      <c r="G35" s="22"/>
      <c r="H35" s="6"/>
      <c r="I35" s="6"/>
      <c r="J35" s="19"/>
    </row>
    <row r="36" spans="1:10" ht="18.75">
      <c r="A36" s="2"/>
      <c r="B36" s="6" t="s">
        <v>33</v>
      </c>
      <c r="C36" s="6"/>
      <c r="D36" s="6"/>
      <c r="E36" s="18">
        <f>E26-E34</f>
        <v>51094</v>
      </c>
      <c r="G36" s="18">
        <f>G26-G34</f>
        <v>45485</v>
      </c>
      <c r="H36" s="6"/>
      <c r="I36" s="6"/>
      <c r="J36" s="19"/>
    </row>
    <row r="37" spans="1:10" ht="19.5" thickBot="1">
      <c r="A37" s="2"/>
      <c r="B37" s="6"/>
      <c r="C37" s="6"/>
      <c r="D37" s="6"/>
      <c r="E37" s="18"/>
      <c r="G37" s="18"/>
      <c r="H37" s="6"/>
      <c r="I37" s="6"/>
      <c r="J37" s="19"/>
    </row>
    <row r="38" spans="1:10" ht="19.5" thickBot="1">
      <c r="A38" s="2"/>
      <c r="B38" s="6"/>
      <c r="C38" s="6"/>
      <c r="D38" s="6"/>
      <c r="E38" s="24">
        <f>E36+SUM(E12:E20)</f>
        <v>487689</v>
      </c>
      <c r="G38" s="24">
        <f>G36+SUM(G12:G20)</f>
        <v>479381</v>
      </c>
      <c r="H38" s="6"/>
      <c r="I38" s="6"/>
      <c r="J38" s="19"/>
    </row>
    <row r="39" spans="1:10" ht="18.75">
      <c r="A39" s="2"/>
      <c r="B39" s="6"/>
      <c r="C39" s="6"/>
      <c r="D39" s="6"/>
      <c r="E39" s="24"/>
      <c r="G39" s="24"/>
      <c r="H39" s="6"/>
      <c r="I39" s="6"/>
      <c r="J39" s="19"/>
    </row>
    <row r="40" spans="1:10" ht="18.75">
      <c r="A40" s="2"/>
      <c r="B40" s="6"/>
      <c r="C40" s="6"/>
      <c r="D40" s="6"/>
      <c r="E40" s="18"/>
      <c r="G40" s="18"/>
      <c r="H40" s="6"/>
      <c r="I40" s="6"/>
      <c r="J40" s="19"/>
    </row>
    <row r="41" spans="1:10" ht="18.75">
      <c r="A41" s="2"/>
      <c r="B41" s="6" t="s">
        <v>34</v>
      </c>
      <c r="C41" s="6"/>
      <c r="D41" s="6"/>
      <c r="E41" s="18">
        <v>98120</v>
      </c>
      <c r="G41" s="18">
        <v>98120</v>
      </c>
      <c r="H41" s="6"/>
      <c r="I41" s="6"/>
      <c r="J41" s="19"/>
    </row>
    <row r="42" spans="1:10" ht="18.75">
      <c r="A42" s="2"/>
      <c r="B42" s="6" t="s">
        <v>35</v>
      </c>
      <c r="C42" s="6"/>
      <c r="D42" s="6"/>
      <c r="E42" s="18">
        <v>95092</v>
      </c>
      <c r="G42" s="18">
        <v>95436</v>
      </c>
      <c r="H42" s="6"/>
      <c r="I42" s="6"/>
      <c r="J42" s="19"/>
    </row>
    <row r="43" spans="1:10" ht="18.75">
      <c r="A43" s="2"/>
      <c r="B43" s="6" t="s">
        <v>36</v>
      </c>
      <c r="C43" s="6"/>
      <c r="D43" s="6"/>
      <c r="E43" s="22">
        <f>SUM(E41:E42)</f>
        <v>193212</v>
      </c>
      <c r="G43" s="22">
        <f>SUM(G41:G42)</f>
        <v>193556</v>
      </c>
      <c r="H43" s="6"/>
      <c r="I43" s="6"/>
      <c r="J43" s="19"/>
    </row>
    <row r="44" spans="1:10" ht="18.75">
      <c r="A44" s="2"/>
      <c r="B44" s="6"/>
      <c r="C44" s="6"/>
      <c r="D44" s="6"/>
      <c r="E44" s="18"/>
      <c r="G44" s="18"/>
      <c r="H44" s="6"/>
      <c r="I44" s="6"/>
      <c r="J44" s="19"/>
    </row>
    <row r="45" spans="1:10" ht="18.75">
      <c r="A45" s="2"/>
      <c r="B45" s="6" t="s">
        <v>37</v>
      </c>
      <c r="C45" s="6"/>
      <c r="D45" s="6"/>
      <c r="E45" s="18">
        <v>4121</v>
      </c>
      <c r="G45" s="18">
        <v>6555</v>
      </c>
      <c r="H45" s="6"/>
      <c r="I45" s="6"/>
      <c r="J45" s="19"/>
    </row>
    <row r="46" spans="1:10" ht="18.75">
      <c r="A46" s="2"/>
      <c r="B46" s="6" t="s">
        <v>38</v>
      </c>
      <c r="C46" s="6"/>
      <c r="D46" s="6"/>
      <c r="E46" s="18"/>
      <c r="G46" s="18"/>
      <c r="H46" s="6"/>
      <c r="I46" s="6"/>
      <c r="J46" s="19"/>
    </row>
    <row r="47" spans="1:10" ht="18.75">
      <c r="A47" s="2"/>
      <c r="B47" s="6"/>
      <c r="C47" s="6" t="s">
        <v>44</v>
      </c>
      <c r="D47" s="6"/>
      <c r="E47" s="18">
        <v>42949</v>
      </c>
      <c r="G47" s="18">
        <v>37499</v>
      </c>
      <c r="H47" s="6"/>
      <c r="I47" s="6"/>
      <c r="J47" s="19"/>
    </row>
    <row r="48" spans="1:10" ht="18.75">
      <c r="A48" s="2"/>
      <c r="B48" s="2"/>
      <c r="C48" s="6" t="s">
        <v>101</v>
      </c>
      <c r="D48" s="6"/>
      <c r="E48" s="18">
        <v>158189</v>
      </c>
      <c r="G48" s="18">
        <v>153846</v>
      </c>
      <c r="H48" s="6"/>
      <c r="I48" s="6"/>
      <c r="J48" s="19"/>
    </row>
    <row r="49" spans="1:10" ht="18.75">
      <c r="A49" s="2"/>
      <c r="B49" s="2"/>
      <c r="C49" s="6" t="s">
        <v>106</v>
      </c>
      <c r="D49" s="6"/>
      <c r="E49" s="18">
        <v>218</v>
      </c>
      <c r="G49" s="18">
        <v>401</v>
      </c>
      <c r="H49" s="6"/>
      <c r="I49" s="6"/>
      <c r="J49" s="19"/>
    </row>
    <row r="50" spans="1:10" ht="18.75">
      <c r="A50" s="2"/>
      <c r="B50" s="2"/>
      <c r="C50" s="6" t="s">
        <v>107</v>
      </c>
      <c r="D50" s="6"/>
      <c r="E50" s="18">
        <v>88686</v>
      </c>
      <c r="G50" s="18">
        <v>87210</v>
      </c>
      <c r="H50" s="6"/>
      <c r="I50" s="6"/>
      <c r="J50" s="19"/>
    </row>
    <row r="51" spans="1:10" ht="18.75">
      <c r="A51" s="2"/>
      <c r="B51" s="2"/>
      <c r="C51" s="6" t="s">
        <v>108</v>
      </c>
      <c r="D51" s="6"/>
      <c r="E51" s="18">
        <v>314</v>
      </c>
      <c r="G51" s="18">
        <v>314</v>
      </c>
      <c r="H51" s="6"/>
      <c r="I51" s="6"/>
      <c r="J51" s="19"/>
    </row>
    <row r="52" spans="1:10" ht="19.5" thickBot="1">
      <c r="A52" s="2"/>
      <c r="B52" s="6"/>
      <c r="C52" s="6"/>
      <c r="D52" s="6"/>
      <c r="E52" s="18"/>
      <c r="G52" s="18"/>
      <c r="H52" s="6"/>
      <c r="I52" s="6"/>
      <c r="J52" s="19"/>
    </row>
    <row r="53" spans="1:10" ht="19.5" thickBot="1">
      <c r="A53" s="2"/>
      <c r="B53" s="6"/>
      <c r="C53" s="6"/>
      <c r="D53" s="6"/>
      <c r="E53" s="24">
        <f>SUM(E43:E51)</f>
        <v>487689</v>
      </c>
      <c r="G53" s="24">
        <f>SUM(G43:G51)</f>
        <v>479381</v>
      </c>
      <c r="H53" s="6"/>
      <c r="I53" s="6"/>
      <c r="J53" s="19"/>
    </row>
    <row r="54" spans="1:10" ht="18.75">
      <c r="A54" s="2"/>
      <c r="B54" s="6"/>
      <c r="C54" s="6"/>
      <c r="D54" s="6"/>
      <c r="E54" s="24"/>
      <c r="G54" s="24"/>
      <c r="H54" s="6"/>
      <c r="I54" s="6"/>
      <c r="J54" s="19"/>
    </row>
    <row r="55" spans="1:10" ht="18.75">
      <c r="A55" s="2"/>
      <c r="B55" s="6"/>
      <c r="C55" s="6"/>
      <c r="D55" s="6"/>
      <c r="E55" s="6"/>
      <c r="G55" s="6"/>
      <c r="H55" s="6"/>
      <c r="I55" s="6"/>
      <c r="J55" s="19"/>
    </row>
    <row r="56" spans="1:10" ht="18.75">
      <c r="A56" s="2"/>
      <c r="B56" s="7" t="s">
        <v>39</v>
      </c>
      <c r="C56" s="7"/>
      <c r="D56" s="7"/>
      <c r="E56" s="6"/>
      <c r="G56" s="6"/>
      <c r="H56" s="6"/>
      <c r="I56" s="6"/>
      <c r="J56" s="19"/>
    </row>
    <row r="57" spans="1:10" ht="18.75">
      <c r="A57" s="2"/>
      <c r="B57" s="7" t="str">
        <f>'Income Statemen'!C46</f>
        <v> Annual Financial Report for the year ended 31st March 2002)</v>
      </c>
      <c r="C57" s="7"/>
      <c r="D57" s="7"/>
      <c r="E57" s="6"/>
      <c r="G57" s="6"/>
      <c r="H57" s="6"/>
      <c r="I57" s="6"/>
      <c r="J57" s="19"/>
    </row>
    <row r="58" spans="1:10" ht="18.75">
      <c r="A58" s="2"/>
      <c r="B58" s="6"/>
      <c r="C58" s="6"/>
      <c r="D58" s="6"/>
      <c r="E58" s="6"/>
      <c r="F58" s="6"/>
      <c r="G58" s="6"/>
      <c r="H58" s="6"/>
      <c r="I58" s="6"/>
      <c r="J58" s="19"/>
    </row>
    <row r="59" spans="1:10" ht="18.75">
      <c r="A59" s="2"/>
      <c r="B59" s="6"/>
      <c r="C59" s="6"/>
      <c r="D59" s="6"/>
      <c r="E59" s="6"/>
      <c r="F59" s="6"/>
      <c r="G59" s="6"/>
      <c r="H59" s="6"/>
      <c r="I59" s="6"/>
      <c r="J59" s="19"/>
    </row>
    <row r="60" spans="1:10" ht="18.75">
      <c r="A60" s="2"/>
      <c r="B60" s="6"/>
      <c r="C60" s="6"/>
      <c r="D60" s="6"/>
      <c r="E60" s="6"/>
      <c r="F60" s="6"/>
      <c r="G60" s="6"/>
      <c r="H60" s="6"/>
      <c r="I60" s="6"/>
      <c r="J60" s="19"/>
    </row>
    <row r="61" spans="1:10" ht="18.75">
      <c r="A61" s="2"/>
      <c r="B61" s="6"/>
      <c r="C61" s="6"/>
      <c r="D61" s="6"/>
      <c r="E61" s="6"/>
      <c r="F61" s="6"/>
      <c r="G61" s="6"/>
      <c r="H61" s="6"/>
      <c r="I61" s="6"/>
      <c r="J61" s="19"/>
    </row>
    <row r="62" spans="1:10" ht="18.75">
      <c r="A62" s="2"/>
      <c r="B62" s="6"/>
      <c r="C62" s="6"/>
      <c r="D62" s="6"/>
      <c r="E62" s="18"/>
      <c r="F62" s="18"/>
      <c r="G62" s="18"/>
      <c r="H62" s="6"/>
      <c r="I62" s="6"/>
      <c r="J62" s="19"/>
    </row>
    <row r="63" spans="2:10" ht="18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8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8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8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8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8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8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8"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8"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8"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8">
      <c r="B73" s="19"/>
      <c r="C73" s="19"/>
      <c r="D73" s="19"/>
      <c r="E73" s="19"/>
      <c r="F73" s="19"/>
      <c r="G73" s="19"/>
      <c r="H73" s="19"/>
      <c r="I73" s="19"/>
      <c r="J73" s="19"/>
    </row>
    <row r="74" spans="2:10" ht="18">
      <c r="B74" s="19"/>
      <c r="C74" s="19"/>
      <c r="D74" s="19"/>
      <c r="E74" s="19"/>
      <c r="F74" s="19"/>
      <c r="G74" s="19"/>
      <c r="H74" s="19"/>
      <c r="I74" s="19"/>
      <c r="J74" s="19"/>
    </row>
    <row r="75" spans="2:10" ht="18">
      <c r="B75" s="19"/>
      <c r="C75" s="19"/>
      <c r="D75" s="19"/>
      <c r="E75" s="19"/>
      <c r="F75" s="19"/>
      <c r="G75" s="19"/>
      <c r="H75" s="19"/>
      <c r="I75" s="19"/>
      <c r="J75" s="19"/>
    </row>
    <row r="76" spans="2:10" ht="18">
      <c r="B76" s="19"/>
      <c r="C76" s="19"/>
      <c r="D76" s="19"/>
      <c r="E76" s="19"/>
      <c r="F76" s="19"/>
      <c r="G76" s="19"/>
      <c r="H76" s="19"/>
      <c r="I76" s="19"/>
      <c r="J76" s="19"/>
    </row>
    <row r="77" spans="2:10" ht="18">
      <c r="B77" s="19"/>
      <c r="C77" s="19"/>
      <c r="D77" s="19"/>
      <c r="E77" s="19"/>
      <c r="F77" s="19"/>
      <c r="G77" s="19"/>
      <c r="H77" s="19"/>
      <c r="I77" s="19"/>
      <c r="J77" s="19"/>
    </row>
    <row r="78" spans="2:10" ht="18">
      <c r="B78" s="19"/>
      <c r="C78" s="19"/>
      <c r="D78" s="19"/>
      <c r="E78" s="19"/>
      <c r="F78" s="19"/>
      <c r="G78" s="19"/>
      <c r="H78" s="19"/>
      <c r="I78" s="19"/>
      <c r="J78" s="19"/>
    </row>
    <row r="79" spans="2:10" ht="18">
      <c r="B79" s="19"/>
      <c r="C79" s="19"/>
      <c r="D79" s="19"/>
      <c r="E79" s="19"/>
      <c r="F79" s="19"/>
      <c r="G79" s="19"/>
      <c r="H79" s="19"/>
      <c r="I79" s="19"/>
      <c r="J79" s="19"/>
    </row>
    <row r="80" spans="2:10" ht="18">
      <c r="B80" s="19"/>
      <c r="C80" s="19"/>
      <c r="D80" s="19"/>
      <c r="E80" s="19"/>
      <c r="F80" s="19"/>
      <c r="G80" s="19"/>
      <c r="H80" s="19"/>
      <c r="I80" s="19"/>
      <c r="J80" s="19"/>
    </row>
    <row r="81" spans="2:10" ht="18">
      <c r="B81" s="19"/>
      <c r="C81" s="19"/>
      <c r="D81" s="19"/>
      <c r="E81" s="19"/>
      <c r="F81" s="19"/>
      <c r="G81" s="19"/>
      <c r="H81" s="19"/>
      <c r="I81" s="19"/>
      <c r="J81" s="19"/>
    </row>
    <row r="82" spans="2:10" ht="18">
      <c r="B82" s="19"/>
      <c r="C82" s="19"/>
      <c r="D82" s="19"/>
      <c r="E82" s="19"/>
      <c r="F82" s="19"/>
      <c r="G82" s="19"/>
      <c r="H82" s="19"/>
      <c r="I82" s="19"/>
      <c r="J82" s="19"/>
    </row>
    <row r="83" spans="2:10" ht="18">
      <c r="B83" s="19"/>
      <c r="C83" s="19"/>
      <c r="D83" s="19"/>
      <c r="E83" s="19"/>
      <c r="F83" s="19"/>
      <c r="G83" s="19"/>
      <c r="H83" s="19"/>
      <c r="I83" s="19"/>
      <c r="J83" s="19"/>
    </row>
    <row r="84" spans="2:10" ht="18">
      <c r="B84" s="19"/>
      <c r="C84" s="19"/>
      <c r="D84" s="19"/>
      <c r="E84" s="19"/>
      <c r="F84" s="19"/>
      <c r="G84" s="19"/>
      <c r="H84" s="19"/>
      <c r="I84" s="19"/>
      <c r="J84" s="19"/>
    </row>
    <row r="85" spans="2:10" ht="18">
      <c r="B85" s="19"/>
      <c r="C85" s="19"/>
      <c r="D85" s="19"/>
      <c r="E85" s="19"/>
      <c r="F85" s="19"/>
      <c r="G85" s="19"/>
      <c r="H85" s="19"/>
      <c r="I85" s="19"/>
      <c r="J85" s="19"/>
    </row>
    <row r="86" spans="2:10" ht="18">
      <c r="B86" s="19"/>
      <c r="C86" s="19"/>
      <c r="D86" s="19"/>
      <c r="E86" s="19"/>
      <c r="F86" s="19"/>
      <c r="G86" s="19"/>
      <c r="H86" s="19"/>
      <c r="I86" s="19"/>
      <c r="J86" s="19"/>
    </row>
    <row r="87" spans="2:10" ht="18">
      <c r="B87" s="19"/>
      <c r="C87" s="19"/>
      <c r="D87" s="19"/>
      <c r="E87" s="19"/>
      <c r="F87" s="19"/>
      <c r="G87" s="19"/>
      <c r="H87" s="19"/>
      <c r="I87" s="19"/>
      <c r="J87" s="19"/>
    </row>
    <row r="88" spans="2:10" ht="18">
      <c r="B88" s="19"/>
      <c r="C88" s="19"/>
      <c r="D88" s="19"/>
      <c r="E88" s="19"/>
      <c r="F88" s="19"/>
      <c r="G88" s="19"/>
      <c r="H88" s="19"/>
      <c r="I88" s="19"/>
      <c r="J88" s="19"/>
    </row>
    <row r="89" spans="2:10" ht="18">
      <c r="B89" s="19"/>
      <c r="C89" s="19"/>
      <c r="D89" s="19"/>
      <c r="E89" s="19"/>
      <c r="F89" s="19"/>
      <c r="G89" s="19"/>
      <c r="H89" s="19"/>
      <c r="I89" s="19"/>
      <c r="J89" s="19"/>
    </row>
    <row r="90" spans="2:10" ht="18">
      <c r="B90" s="19"/>
      <c r="C90" s="19"/>
      <c r="D90" s="19"/>
      <c r="E90" s="19"/>
      <c r="F90" s="19"/>
      <c r="G90" s="19"/>
      <c r="H90" s="19"/>
      <c r="I90" s="19"/>
      <c r="J90" s="19"/>
    </row>
    <row r="91" spans="2:10" ht="18">
      <c r="B91" s="19"/>
      <c r="C91" s="19"/>
      <c r="D91" s="19"/>
      <c r="E91" s="19"/>
      <c r="F91" s="19"/>
      <c r="G91" s="19"/>
      <c r="H91" s="19"/>
      <c r="I91" s="19"/>
      <c r="J91" s="19"/>
    </row>
    <row r="92" spans="2:10" ht="18">
      <c r="B92" s="19"/>
      <c r="C92" s="19"/>
      <c r="D92" s="19"/>
      <c r="E92" s="19"/>
      <c r="F92" s="19"/>
      <c r="G92" s="19"/>
      <c r="H92" s="19"/>
      <c r="I92" s="19"/>
      <c r="J92" s="19"/>
    </row>
    <row r="93" spans="2:10" ht="18">
      <c r="B93" s="19"/>
      <c r="C93" s="19"/>
      <c r="D93" s="19"/>
      <c r="E93" s="19"/>
      <c r="F93" s="19"/>
      <c r="G93" s="19"/>
      <c r="H93" s="19"/>
      <c r="I93" s="19"/>
      <c r="J93" s="19"/>
    </row>
    <row r="94" spans="2:10" ht="18">
      <c r="B94" s="19"/>
      <c r="C94" s="19"/>
      <c r="D94" s="19"/>
      <c r="E94" s="19"/>
      <c r="F94" s="19"/>
      <c r="G94" s="19"/>
      <c r="H94" s="19"/>
      <c r="I94" s="19"/>
      <c r="J94" s="19"/>
    </row>
    <row r="95" spans="2:10" ht="18">
      <c r="B95" s="19"/>
      <c r="C95" s="19"/>
      <c r="D95" s="19"/>
      <c r="E95" s="19"/>
      <c r="F95" s="19"/>
      <c r="G95" s="19"/>
      <c r="H95" s="19"/>
      <c r="I95" s="19"/>
      <c r="J95" s="19"/>
    </row>
    <row r="96" spans="2:10" ht="18">
      <c r="B96" s="19"/>
      <c r="C96" s="19"/>
      <c r="D96" s="19"/>
      <c r="E96" s="19"/>
      <c r="F96" s="19"/>
      <c r="G96" s="19"/>
      <c r="H96" s="19"/>
      <c r="I96" s="19"/>
      <c r="J96" s="19"/>
    </row>
    <row r="97" spans="2:10" ht="18">
      <c r="B97" s="19"/>
      <c r="C97" s="19"/>
      <c r="D97" s="19"/>
      <c r="E97" s="19"/>
      <c r="F97" s="19"/>
      <c r="G97" s="19"/>
      <c r="H97" s="19"/>
      <c r="I97" s="19"/>
      <c r="J97" s="19"/>
    </row>
    <row r="98" spans="2:10" ht="18">
      <c r="B98" s="19"/>
      <c r="C98" s="19"/>
      <c r="D98" s="19"/>
      <c r="E98" s="19"/>
      <c r="F98" s="19"/>
      <c r="G98" s="19"/>
      <c r="H98" s="19"/>
      <c r="I98" s="19"/>
      <c r="J98" s="19"/>
    </row>
    <row r="99" spans="2:10" ht="18">
      <c r="B99" s="19"/>
      <c r="C99" s="19"/>
      <c r="D99" s="19"/>
      <c r="E99" s="19"/>
      <c r="F99" s="19"/>
      <c r="G99" s="19"/>
      <c r="H99" s="19"/>
      <c r="I99" s="19"/>
      <c r="J99" s="19"/>
    </row>
    <row r="100" spans="2:10" ht="18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2:10" ht="18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2:10" ht="18"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2:10" ht="18"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2:10" ht="18"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2:10" ht="18"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2:10" ht="18"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2:10" ht="18"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2:10" ht="18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ht="18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ht="18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18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8">
      <c r="B112" s="19"/>
      <c r="C112" s="19"/>
      <c r="D112" s="19"/>
      <c r="E112" s="19"/>
      <c r="F112" s="19"/>
      <c r="G112" s="19"/>
      <c r="H112" s="19"/>
      <c r="I112" s="19"/>
      <c r="J112" s="19"/>
    </row>
  </sheetData>
  <printOptions horizontalCentered="1"/>
  <pageMargins left="0.5" right="0.5" top="0.5" bottom="0.5" header="0" footer="0"/>
  <pageSetup fitToHeight="1" fitToWidth="1" horizontalDpi="300" verticalDpi="300" orientation="portrait" scale="66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showOutlineSymbols="0" view="pageBreakPreview" zoomScale="60" zoomScaleNormal="87" workbookViewId="0" topLeftCell="A1">
      <selection activeCell="H13" sqref="H13"/>
    </sheetView>
  </sheetViews>
  <sheetFormatPr defaultColWidth="8.88671875" defaultRowHeight="15"/>
  <cols>
    <col min="1" max="1" width="4.6640625" style="1" customWidth="1"/>
    <col min="2" max="2" width="25.6640625" style="1" customWidth="1"/>
    <col min="3" max="3" width="9.6640625" style="1" customWidth="1"/>
    <col min="4" max="4" width="3.6640625" style="1" customWidth="1"/>
    <col min="5" max="5" width="9.77734375" style="1" customWidth="1"/>
    <col min="6" max="6" width="11.6640625" style="1" customWidth="1"/>
    <col min="7" max="7" width="10.10546875" style="1" customWidth="1"/>
    <col min="8" max="8" width="11.6640625" style="1" customWidth="1"/>
    <col min="9" max="9" width="3.6640625" style="1" customWidth="1"/>
    <col min="10" max="10" width="10.6640625" style="1" customWidth="1"/>
    <col min="11" max="11" width="3.6640625" style="1" customWidth="1"/>
    <col min="12" max="16384" width="9.6640625" style="1" customWidth="1"/>
  </cols>
  <sheetData>
    <row r="1" spans="1:1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>
      <c r="A3" s="2"/>
      <c r="B3" s="3" t="s">
        <v>102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2"/>
      <c r="B4" s="38" t="s">
        <v>103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.75">
      <c r="A6" s="2"/>
      <c r="B6" s="4" t="s">
        <v>111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2"/>
      <c r="B7" s="4" t="s">
        <v>110</v>
      </c>
      <c r="D7" s="7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2"/>
      <c r="B8" s="4"/>
      <c r="D8" s="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2"/>
      <c r="B9" s="4"/>
      <c r="D9" s="7"/>
      <c r="E9" s="2"/>
      <c r="F9" s="28" t="s">
        <v>64</v>
      </c>
      <c r="G9" s="2"/>
      <c r="H9" s="2"/>
      <c r="I9" s="2"/>
      <c r="J9" s="29" t="s">
        <v>71</v>
      </c>
      <c r="K9" s="2"/>
      <c r="L9" s="2"/>
      <c r="M9" s="2"/>
      <c r="N9" s="2"/>
    </row>
    <row r="10" spans="1:256" ht="15.75">
      <c r="A10" s="11"/>
      <c r="B10" s="30"/>
      <c r="C10" s="11"/>
      <c r="D10" s="11"/>
      <c r="E10" s="11"/>
      <c r="F10" s="11"/>
      <c r="G10" s="11"/>
      <c r="H10" s="34"/>
      <c r="I10" s="11"/>
      <c r="J10" s="12" t="s">
        <v>35</v>
      </c>
      <c r="K10" s="11"/>
      <c r="L10" s="11"/>
      <c r="M10" s="11"/>
      <c r="N10" s="1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14" ht="15.75">
      <c r="A11" s="2"/>
      <c r="B11" s="2"/>
      <c r="C11" s="2"/>
      <c r="D11" s="2"/>
      <c r="E11" s="2"/>
      <c r="F11" s="2"/>
      <c r="G11" s="2"/>
      <c r="H11" s="32" t="s">
        <v>68</v>
      </c>
      <c r="I11" s="2"/>
      <c r="J11" s="2"/>
      <c r="K11" s="2"/>
      <c r="L11" s="2"/>
      <c r="M11" s="2"/>
      <c r="N11" s="2"/>
    </row>
    <row r="12" spans="1:14" ht="15.75">
      <c r="A12" s="2"/>
      <c r="B12" s="2"/>
      <c r="C12" s="32"/>
      <c r="D12" s="32"/>
      <c r="E12" s="32"/>
      <c r="F12" s="32" t="s">
        <v>60</v>
      </c>
      <c r="G12" s="32" t="s">
        <v>60</v>
      </c>
      <c r="H12" s="32" t="s">
        <v>69</v>
      </c>
      <c r="I12" s="32"/>
      <c r="J12" s="32"/>
      <c r="K12" s="33"/>
      <c r="L12" s="33"/>
      <c r="M12" s="2"/>
      <c r="N12" s="2"/>
    </row>
    <row r="13" spans="1:14" ht="15.75">
      <c r="A13" s="2"/>
      <c r="B13" s="2"/>
      <c r="C13" s="32" t="s">
        <v>60</v>
      </c>
      <c r="D13" s="32"/>
      <c r="E13" s="32" t="s">
        <v>62</v>
      </c>
      <c r="F13" s="32" t="s">
        <v>65</v>
      </c>
      <c r="G13" s="32" t="s">
        <v>67</v>
      </c>
      <c r="H13" s="34" t="s">
        <v>70</v>
      </c>
      <c r="I13" s="32"/>
      <c r="J13" s="32" t="s">
        <v>72</v>
      </c>
      <c r="K13" s="33"/>
      <c r="L13" s="32"/>
      <c r="M13" s="2"/>
      <c r="N13" s="2"/>
    </row>
    <row r="14" spans="1:14" ht="15.75">
      <c r="A14" s="2"/>
      <c r="B14" s="2"/>
      <c r="C14" s="35" t="s">
        <v>61</v>
      </c>
      <c r="D14" s="32"/>
      <c r="E14" s="35" t="s">
        <v>63</v>
      </c>
      <c r="F14" s="35" t="s">
        <v>66</v>
      </c>
      <c r="G14" s="35" t="s">
        <v>66</v>
      </c>
      <c r="H14" s="35" t="s">
        <v>66</v>
      </c>
      <c r="I14" s="32"/>
      <c r="J14" s="35" t="s">
        <v>73</v>
      </c>
      <c r="K14" s="33"/>
      <c r="L14" s="35" t="s">
        <v>74</v>
      </c>
      <c r="M14" s="2"/>
      <c r="N14" s="2"/>
    </row>
    <row r="15" spans="1:14" ht="15.75">
      <c r="A15" s="2"/>
      <c r="B15" s="2"/>
      <c r="C15" s="36" t="s">
        <v>19</v>
      </c>
      <c r="D15" s="11"/>
      <c r="E15" s="36" t="s">
        <v>19</v>
      </c>
      <c r="F15" s="36" t="s">
        <v>19</v>
      </c>
      <c r="G15" s="36" t="s">
        <v>19</v>
      </c>
      <c r="H15" s="36" t="s">
        <v>19</v>
      </c>
      <c r="I15" s="11"/>
      <c r="J15" s="36" t="s">
        <v>19</v>
      </c>
      <c r="K15" s="11"/>
      <c r="L15" s="36" t="s">
        <v>19</v>
      </c>
      <c r="M15" s="2"/>
      <c r="N15" s="2"/>
    </row>
    <row r="16" spans="1:14" ht="18.75">
      <c r="A16" s="2"/>
      <c r="B16" s="7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>
      <c r="A17" s="2"/>
      <c r="B17" s="4" t="s">
        <v>50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2"/>
      <c r="B19" s="6" t="s">
        <v>51</v>
      </c>
      <c r="C19" s="53">
        <f>'Balance Sheet'!G41</f>
        <v>98120</v>
      </c>
      <c r="D19" s="53"/>
      <c r="E19" s="53">
        <v>-63</v>
      </c>
      <c r="F19" s="53">
        <v>62898</v>
      </c>
      <c r="G19" s="53">
        <v>8930</v>
      </c>
      <c r="H19" s="53">
        <v>-2609</v>
      </c>
      <c r="I19" s="53"/>
      <c r="J19" s="53">
        <v>26280</v>
      </c>
      <c r="K19" s="53"/>
      <c r="L19" s="53">
        <f>SUM(C19:J19)</f>
        <v>193556</v>
      </c>
      <c r="M19" s="2"/>
      <c r="N19" s="2"/>
    </row>
    <row r="20" spans="1:14" ht="18.75">
      <c r="A20" s="2"/>
      <c r="B20" s="6" t="s">
        <v>52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2"/>
      <c r="N20" s="2"/>
    </row>
    <row r="21" spans="1:14" ht="18.75">
      <c r="A21" s="2"/>
      <c r="B21" s="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2"/>
      <c r="N21" s="2"/>
    </row>
    <row r="22" spans="1:14" ht="18.75">
      <c r="A22" s="2"/>
      <c r="B22" s="6" t="s">
        <v>53</v>
      </c>
      <c r="C22" s="62">
        <f>C25-C19</f>
        <v>0</v>
      </c>
      <c r="D22" s="53"/>
      <c r="E22" s="62">
        <v>0</v>
      </c>
      <c r="F22" s="62">
        <v>0</v>
      </c>
      <c r="G22" s="62">
        <v>0</v>
      </c>
      <c r="H22" s="62">
        <v>4534</v>
      </c>
      <c r="I22" s="53"/>
      <c r="J22" s="62">
        <v>-4878</v>
      </c>
      <c r="K22" s="53"/>
      <c r="L22" s="53">
        <f>SUM(C22:J22)</f>
        <v>-344</v>
      </c>
      <c r="M22" s="2"/>
      <c r="N22" s="2"/>
    </row>
    <row r="23" spans="1:14" ht="18.75">
      <c r="A23" s="2"/>
      <c r="B23" s="6" t="s">
        <v>54</v>
      </c>
      <c r="C23" s="64"/>
      <c r="D23" s="53"/>
      <c r="E23" s="53"/>
      <c r="F23" s="53"/>
      <c r="G23" s="53"/>
      <c r="H23" s="53"/>
      <c r="I23" s="53"/>
      <c r="J23" s="53"/>
      <c r="K23" s="53"/>
      <c r="L23" s="53"/>
      <c r="M23" s="2"/>
      <c r="N23" s="2"/>
    </row>
    <row r="24" spans="1:14" ht="18.75">
      <c r="A24" s="2"/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2"/>
      <c r="N24" s="2"/>
    </row>
    <row r="25" spans="1:14" ht="18.75">
      <c r="A25" s="2"/>
      <c r="B25" s="7" t="s">
        <v>55</v>
      </c>
      <c r="C25" s="58">
        <f>'Balance Sheet'!E41</f>
        <v>98120</v>
      </c>
      <c r="D25" s="57"/>
      <c r="E25" s="58">
        <f>SUM(E19:E24)</f>
        <v>-63</v>
      </c>
      <c r="F25" s="58">
        <f>SUM(F19:F24)</f>
        <v>62898</v>
      </c>
      <c r="G25" s="58">
        <f>SUM(G19:G24)</f>
        <v>8930</v>
      </c>
      <c r="H25" s="58">
        <f>SUM(H19:H24)</f>
        <v>1925</v>
      </c>
      <c r="I25" s="57"/>
      <c r="J25" s="58">
        <f>SUM(J19:J24)</f>
        <v>21402</v>
      </c>
      <c r="K25" s="57"/>
      <c r="L25" s="58">
        <f>SUM(L19:L24)</f>
        <v>193212</v>
      </c>
      <c r="M25" s="2"/>
      <c r="N25" s="2"/>
    </row>
    <row r="26" spans="1:14" ht="18.75">
      <c r="A26" s="2"/>
      <c r="B26" s="6"/>
      <c r="C26" s="65"/>
      <c r="D26" s="66"/>
      <c r="E26" s="65"/>
      <c r="F26" s="65"/>
      <c r="G26" s="65"/>
      <c r="H26" s="65"/>
      <c r="I26" s="66"/>
      <c r="J26" s="65"/>
      <c r="K26" s="66"/>
      <c r="L26" s="65"/>
      <c r="M26" s="2"/>
      <c r="N26" s="2"/>
    </row>
    <row r="27" spans="1:14" ht="15.75">
      <c r="A27" s="2"/>
      <c r="B27" s="2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2"/>
      <c r="N27" s="2"/>
    </row>
    <row r="28" spans="1:14" ht="15.75">
      <c r="A28" s="2"/>
      <c r="B28" s="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2"/>
      <c r="N28" s="2"/>
    </row>
    <row r="29" spans="1:14" ht="18.75">
      <c r="A29" s="2"/>
      <c r="B29" s="7" t="str">
        <f>B16</f>
        <v>6 month quarter 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2"/>
      <c r="N29" s="2"/>
    </row>
    <row r="30" spans="1:14" ht="18.75">
      <c r="A30" s="2"/>
      <c r="B30" s="4" t="s">
        <v>56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2"/>
      <c r="N30" s="2"/>
    </row>
    <row r="31" spans="1:14" ht="18.75">
      <c r="A31" s="2"/>
      <c r="B31" s="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2"/>
      <c r="N31" s="2"/>
    </row>
    <row r="32" spans="1:14" ht="18.75">
      <c r="A32" s="2"/>
      <c r="B32" s="6" t="s">
        <v>51</v>
      </c>
      <c r="C32" s="53">
        <v>98120</v>
      </c>
      <c r="D32" s="53"/>
      <c r="E32" s="53">
        <v>-63</v>
      </c>
      <c r="F32" s="53">
        <v>62898</v>
      </c>
      <c r="G32" s="53">
        <v>8930</v>
      </c>
      <c r="H32" s="53">
        <v>-5151</v>
      </c>
      <c r="I32" s="53"/>
      <c r="J32" s="53">
        <v>38290</v>
      </c>
      <c r="K32" s="66"/>
      <c r="L32" s="53">
        <f>SUM(C32:J32)</f>
        <v>203024</v>
      </c>
      <c r="M32" s="2"/>
      <c r="N32" s="2"/>
    </row>
    <row r="33" spans="1:14" ht="18.75">
      <c r="A33" s="2"/>
      <c r="B33" s="6" t="s">
        <v>57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2"/>
      <c r="N33" s="2"/>
    </row>
    <row r="34" spans="1:14" ht="18.75">
      <c r="A34" s="2"/>
      <c r="B34" s="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2"/>
      <c r="N34" s="2"/>
    </row>
    <row r="35" spans="1:14" ht="18.75">
      <c r="A35" s="2"/>
      <c r="B35" s="6" t="s">
        <v>53</v>
      </c>
      <c r="C35" s="62">
        <f>C38-C32</f>
        <v>0</v>
      </c>
      <c r="D35" s="53"/>
      <c r="E35" s="62">
        <f>E38-E32</f>
        <v>0</v>
      </c>
      <c r="F35" s="62">
        <f>F38-F32</f>
        <v>0</v>
      </c>
      <c r="G35" s="62">
        <f>G38-G32</f>
        <v>0</v>
      </c>
      <c r="H35" s="62">
        <f>H38-H32</f>
        <v>-1144</v>
      </c>
      <c r="I35" s="53"/>
      <c r="J35" s="62">
        <f>J38-J32</f>
        <v>-3493</v>
      </c>
      <c r="K35" s="53"/>
      <c r="L35" s="62">
        <f>L38-L32</f>
        <v>-4637</v>
      </c>
      <c r="M35" s="2"/>
      <c r="N35" s="2"/>
    </row>
    <row r="36" spans="1:14" ht="18.75">
      <c r="A36" s="2"/>
      <c r="B36" s="6" t="s">
        <v>54</v>
      </c>
      <c r="C36" s="64"/>
      <c r="D36" s="53"/>
      <c r="E36" s="53"/>
      <c r="F36" s="53"/>
      <c r="G36" s="53"/>
      <c r="H36" s="53"/>
      <c r="I36" s="53"/>
      <c r="J36" s="53"/>
      <c r="K36" s="53"/>
      <c r="L36" s="53"/>
      <c r="M36" s="2"/>
      <c r="N36" s="2"/>
    </row>
    <row r="37" spans="1:14" ht="18.75">
      <c r="A37" s="2"/>
      <c r="B37" s="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2"/>
      <c r="N37" s="2"/>
    </row>
    <row r="38" spans="1:14" ht="18.75">
      <c r="A38" s="2"/>
      <c r="B38" s="7" t="s">
        <v>55</v>
      </c>
      <c r="C38" s="58">
        <v>98120</v>
      </c>
      <c r="D38" s="57"/>
      <c r="E38" s="58">
        <v>-63</v>
      </c>
      <c r="F38" s="58">
        <v>62898</v>
      </c>
      <c r="G38" s="58">
        <v>8930</v>
      </c>
      <c r="H38" s="58">
        <v>-6295</v>
      </c>
      <c r="I38" s="57"/>
      <c r="J38" s="58">
        <v>34797</v>
      </c>
      <c r="K38" s="57"/>
      <c r="L38" s="58">
        <f>SUM(C38:K38)</f>
        <v>198387</v>
      </c>
      <c r="M38" s="2"/>
      <c r="N38" s="2"/>
    </row>
    <row r="39" spans="1:14" ht="15.75">
      <c r="A39" s="2"/>
      <c r="B39" s="2"/>
      <c r="C39" s="65"/>
      <c r="D39" s="66"/>
      <c r="E39" s="65"/>
      <c r="F39" s="65"/>
      <c r="G39" s="65"/>
      <c r="H39" s="65"/>
      <c r="I39" s="66"/>
      <c r="J39" s="65"/>
      <c r="K39" s="66"/>
      <c r="L39" s="65"/>
      <c r="M39" s="2"/>
      <c r="N39" s="2"/>
    </row>
    <row r="40" spans="1:14" ht="15.75">
      <c r="A40" s="2"/>
      <c r="B40" s="2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2"/>
      <c r="N40" s="2"/>
    </row>
    <row r="41" spans="1:14" ht="15.75">
      <c r="A41" s="2"/>
      <c r="B41" s="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2"/>
      <c r="N41" s="2"/>
    </row>
    <row r="42" spans="1:14" ht="15.75">
      <c r="A42" s="2"/>
      <c r="B42" s="2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2"/>
      <c r="N42" s="2"/>
    </row>
    <row r="43" spans="1:14" ht="18.75">
      <c r="A43" s="2"/>
      <c r="B43" s="7" t="s">
        <v>58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.75">
      <c r="A44" s="2"/>
      <c r="B44" s="7" t="s">
        <v>59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55"/>
  <sheetViews>
    <sheetView showOutlineSymbols="0" view="pageBreakPreview" zoomScale="60" zoomScaleNormal="87" workbookViewId="0" topLeftCell="A1">
      <selection activeCell="C2" sqref="C2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3.6640625" style="1" customWidth="1"/>
    <col min="5" max="5" width="10.6640625" style="1" customWidth="1"/>
    <col min="6" max="16384" width="9.6640625" style="1" customWidth="1"/>
  </cols>
  <sheetData>
    <row r="1" spans="1:6" ht="15.75">
      <c r="A1" s="2"/>
      <c r="B1" s="2"/>
      <c r="C1" s="2"/>
      <c r="D1" s="2"/>
      <c r="E1" s="2"/>
      <c r="F1" s="2"/>
    </row>
    <row r="2" spans="1:6" ht="15.75">
      <c r="A2" s="2"/>
      <c r="B2" s="2"/>
      <c r="C2" s="2"/>
      <c r="D2" s="2"/>
      <c r="E2" s="2"/>
      <c r="F2" s="2"/>
    </row>
    <row r="3" spans="1:6" ht="22.5">
      <c r="A3" s="2"/>
      <c r="B3" s="3" t="s">
        <v>102</v>
      </c>
      <c r="C3" s="3"/>
      <c r="D3" s="3"/>
      <c r="E3" s="2"/>
      <c r="F3" s="2"/>
    </row>
    <row r="4" spans="1:6" ht="15.75">
      <c r="A4" s="2"/>
      <c r="B4" s="38" t="s">
        <v>103</v>
      </c>
      <c r="C4" s="2"/>
      <c r="D4" s="2"/>
      <c r="E4" s="2"/>
      <c r="F4" s="2"/>
    </row>
    <row r="5" spans="1:6" ht="15.75">
      <c r="A5" s="2"/>
      <c r="B5" s="38"/>
      <c r="C5" s="2"/>
      <c r="D5" s="2"/>
      <c r="E5" s="2"/>
      <c r="F5" s="2"/>
    </row>
    <row r="6" spans="1:6" ht="18.75">
      <c r="A6" s="2"/>
      <c r="B6" s="4" t="s">
        <v>112</v>
      </c>
      <c r="C6" s="4"/>
      <c r="D6" s="4"/>
      <c r="E6" s="2"/>
      <c r="F6" s="2"/>
    </row>
    <row r="7" spans="1:6" ht="18.75">
      <c r="A7" s="2"/>
      <c r="B7" s="4" t="s">
        <v>110</v>
      </c>
      <c r="C7" s="4"/>
      <c r="D7" s="4"/>
      <c r="E7" s="6"/>
      <c r="F7" s="6"/>
    </row>
    <row r="8" spans="1:6" ht="18.75">
      <c r="A8" s="2"/>
      <c r="B8" s="7"/>
      <c r="C8" s="7"/>
      <c r="D8" s="7"/>
      <c r="E8" s="27">
        <v>2002</v>
      </c>
      <c r="F8" s="27"/>
    </row>
    <row r="9" spans="1:6" ht="18.75">
      <c r="A9" s="2"/>
      <c r="B9" s="7"/>
      <c r="C9" s="7"/>
      <c r="D9" s="7"/>
      <c r="E9" s="27" t="s">
        <v>99</v>
      </c>
      <c r="F9" s="27"/>
    </row>
    <row r="10" spans="1:6" ht="18.75">
      <c r="A10" s="2"/>
      <c r="B10" s="6"/>
      <c r="C10" s="6"/>
      <c r="D10" s="6"/>
      <c r="E10" s="27" t="s">
        <v>100</v>
      </c>
      <c r="F10" s="7"/>
    </row>
    <row r="11" spans="1:6" ht="18.75">
      <c r="A11" s="2"/>
      <c r="B11" s="6"/>
      <c r="C11" s="6"/>
      <c r="D11" s="6"/>
      <c r="E11" s="27" t="s">
        <v>18</v>
      </c>
      <c r="F11" s="6"/>
    </row>
    <row r="12" spans="1:6" ht="18.75">
      <c r="A12" s="2"/>
      <c r="B12" s="6"/>
      <c r="C12" s="6"/>
      <c r="D12" s="6"/>
      <c r="E12" s="27" t="s">
        <v>19</v>
      </c>
      <c r="F12" s="6"/>
    </row>
    <row r="13" spans="1:6" ht="18.75">
      <c r="A13" s="2"/>
      <c r="B13" s="6"/>
      <c r="C13" s="6"/>
      <c r="D13" s="6"/>
      <c r="E13" s="67"/>
      <c r="F13" s="6"/>
    </row>
    <row r="14" spans="1:6" ht="18.75">
      <c r="A14" s="2"/>
      <c r="B14" s="6" t="s">
        <v>75</v>
      </c>
      <c r="C14" s="6"/>
      <c r="D14" s="6"/>
      <c r="E14" s="53">
        <v>-7460</v>
      </c>
      <c r="F14" s="6"/>
    </row>
    <row r="15" spans="1:6" ht="18.75">
      <c r="A15" s="2"/>
      <c r="B15" s="6"/>
      <c r="C15" s="6"/>
      <c r="D15" s="6"/>
      <c r="E15" s="53"/>
      <c r="F15" s="6"/>
    </row>
    <row r="16" spans="1:6" ht="18.75">
      <c r="A16" s="2"/>
      <c r="B16" s="6" t="s">
        <v>76</v>
      </c>
      <c r="C16" s="6"/>
      <c r="D16" s="6"/>
      <c r="E16" s="53"/>
      <c r="F16" s="6"/>
    </row>
    <row r="17" spans="1:6" ht="18.75">
      <c r="A17" s="2"/>
      <c r="B17" s="6"/>
      <c r="C17" s="6" t="s">
        <v>91</v>
      </c>
      <c r="D17" s="6"/>
      <c r="E17" s="53">
        <v>6519</v>
      </c>
      <c r="F17" s="6"/>
    </row>
    <row r="18" spans="1:6" ht="18.75">
      <c r="A18" s="2"/>
      <c r="B18" s="6"/>
      <c r="C18" s="6" t="s">
        <v>92</v>
      </c>
      <c r="D18" s="6"/>
      <c r="E18" s="53">
        <v>9735</v>
      </c>
      <c r="F18" s="6"/>
    </row>
    <row r="19" spans="1:6" ht="18.75">
      <c r="A19" s="2"/>
      <c r="B19" s="6"/>
      <c r="C19" s="6"/>
      <c r="D19" s="6"/>
      <c r="E19" s="53"/>
      <c r="F19" s="6"/>
    </row>
    <row r="20" spans="1:6" ht="18.75">
      <c r="A20" s="2"/>
      <c r="B20" s="6" t="s">
        <v>77</v>
      </c>
      <c r="C20" s="6"/>
      <c r="D20" s="6"/>
      <c r="E20" s="56">
        <f>SUM(E14:E19)</f>
        <v>8794</v>
      </c>
      <c r="F20" s="6"/>
    </row>
    <row r="21" spans="1:6" ht="18.75">
      <c r="A21" s="2"/>
      <c r="B21" s="6"/>
      <c r="C21" s="6"/>
      <c r="D21" s="6"/>
      <c r="E21" s="53"/>
      <c r="F21" s="6"/>
    </row>
    <row r="22" spans="1:6" ht="18.75">
      <c r="A22" s="2"/>
      <c r="B22" s="6" t="s">
        <v>78</v>
      </c>
      <c r="C22" s="6"/>
      <c r="D22" s="6"/>
      <c r="E22" s="53"/>
      <c r="F22" s="6"/>
    </row>
    <row r="23" spans="1:6" ht="18.75">
      <c r="A23" s="2"/>
      <c r="C23" s="6" t="s">
        <v>93</v>
      </c>
      <c r="D23" s="6"/>
      <c r="E23" s="53">
        <v>9413</v>
      </c>
      <c r="F23" s="6"/>
    </row>
    <row r="24" spans="1:6" ht="18.75">
      <c r="A24" s="2"/>
      <c r="C24" s="6" t="s">
        <v>94</v>
      </c>
      <c r="D24" s="6"/>
      <c r="E24" s="53">
        <v>-35434</v>
      </c>
      <c r="F24" s="6"/>
    </row>
    <row r="25" spans="1:6" ht="18.75">
      <c r="A25" s="2"/>
      <c r="B25" s="11"/>
      <c r="C25" s="11"/>
      <c r="D25" s="6"/>
      <c r="E25" s="53"/>
      <c r="F25" s="6"/>
    </row>
    <row r="26" spans="1:6" ht="18.75">
      <c r="A26" s="2"/>
      <c r="B26" s="11" t="s">
        <v>79</v>
      </c>
      <c r="C26" s="11"/>
      <c r="D26" s="6"/>
      <c r="E26" s="56">
        <f>SUM(E20:E25)</f>
        <v>-17227</v>
      </c>
      <c r="F26" s="6"/>
    </row>
    <row r="27" spans="1:6" ht="18.75">
      <c r="A27" s="2"/>
      <c r="B27" s="11"/>
      <c r="C27" s="11"/>
      <c r="D27" s="6"/>
      <c r="E27" s="53"/>
      <c r="F27" s="6"/>
    </row>
    <row r="28" spans="1:6" ht="18.75">
      <c r="A28" s="2"/>
      <c r="B28" s="11"/>
      <c r="C28" s="11" t="s">
        <v>95</v>
      </c>
      <c r="D28" s="6"/>
      <c r="E28" s="53">
        <v>-9735</v>
      </c>
      <c r="F28" s="6"/>
    </row>
    <row r="29" spans="1:6" ht="18.75">
      <c r="A29" s="2"/>
      <c r="B29" s="6"/>
      <c r="C29" s="6"/>
      <c r="D29" s="6"/>
      <c r="E29" s="53"/>
      <c r="F29" s="6"/>
    </row>
    <row r="30" spans="1:6" ht="18.75">
      <c r="A30" s="2"/>
      <c r="B30" s="6" t="s">
        <v>80</v>
      </c>
      <c r="C30" s="6"/>
      <c r="D30" s="6"/>
      <c r="E30" s="56">
        <f>SUM(E26:E29)</f>
        <v>-26962</v>
      </c>
      <c r="F30" s="6"/>
    </row>
    <row r="31" spans="1:6" ht="18.75">
      <c r="A31" s="2"/>
      <c r="B31" s="6"/>
      <c r="C31" s="6"/>
      <c r="D31" s="6"/>
      <c r="E31" s="56"/>
      <c r="F31" s="6"/>
    </row>
    <row r="32" spans="1:6" ht="18.75">
      <c r="A32" s="2"/>
      <c r="B32" s="6" t="s">
        <v>81</v>
      </c>
      <c r="C32" s="6"/>
      <c r="D32" s="6"/>
      <c r="E32" s="53"/>
      <c r="F32" s="6"/>
    </row>
    <row r="33" spans="1:6" ht="18.75">
      <c r="A33" s="2"/>
      <c r="B33" s="6"/>
      <c r="C33" s="6" t="s">
        <v>96</v>
      </c>
      <c r="D33" s="6"/>
      <c r="E33" s="53">
        <v>-1277</v>
      </c>
      <c r="F33" s="6"/>
    </row>
    <row r="34" spans="1:6" ht="18.75">
      <c r="A34" s="2"/>
      <c r="B34" s="6"/>
      <c r="C34" s="6"/>
      <c r="D34" s="6"/>
      <c r="E34" s="53"/>
      <c r="F34" s="6"/>
    </row>
    <row r="35" spans="1:6" ht="18.75">
      <c r="A35" s="2"/>
      <c r="B35" s="6" t="s">
        <v>82</v>
      </c>
      <c r="D35" s="6"/>
      <c r="E35" s="56">
        <f>SUM(E32:E34)</f>
        <v>-1277</v>
      </c>
      <c r="F35" s="6"/>
    </row>
    <row r="36" spans="1:6" ht="18.75">
      <c r="A36" s="2"/>
      <c r="B36" s="6"/>
      <c r="C36" s="6"/>
      <c r="D36" s="6"/>
      <c r="E36" s="56"/>
      <c r="F36" s="6"/>
    </row>
    <row r="37" spans="1:6" ht="18.75">
      <c r="A37" s="2"/>
      <c r="B37" s="6" t="s">
        <v>83</v>
      </c>
      <c r="C37" s="6"/>
      <c r="D37" s="6"/>
      <c r="E37" s="53"/>
      <c r="F37" s="6"/>
    </row>
    <row r="38" spans="1:6" ht="18.75">
      <c r="A38" s="2"/>
      <c r="B38" s="6"/>
      <c r="C38" s="11" t="s">
        <v>44</v>
      </c>
      <c r="D38" s="6"/>
      <c r="E38" s="53">
        <v>4596</v>
      </c>
      <c r="F38" s="6"/>
    </row>
    <row r="39" spans="1:6" ht="18.75">
      <c r="A39" s="2"/>
      <c r="B39" s="6"/>
      <c r="C39" s="6" t="s">
        <v>97</v>
      </c>
      <c r="D39" s="6"/>
      <c r="E39" s="53">
        <v>4750</v>
      </c>
      <c r="F39" s="6"/>
    </row>
    <row r="40" spans="1:6" ht="18.75">
      <c r="A40" s="2"/>
      <c r="B40" s="6"/>
      <c r="C40" s="6"/>
      <c r="D40" s="6"/>
      <c r="E40" s="53"/>
      <c r="F40" s="6"/>
    </row>
    <row r="41" spans="1:6" ht="18.75">
      <c r="A41" s="2"/>
      <c r="B41" s="6" t="s">
        <v>84</v>
      </c>
      <c r="C41" s="6"/>
      <c r="D41" s="6"/>
      <c r="E41" s="56">
        <f>SUM(E37:E40)</f>
        <v>9346</v>
      </c>
      <c r="F41" s="6"/>
    </row>
    <row r="42" spans="1:6" ht="18.75">
      <c r="A42" s="2"/>
      <c r="B42" s="6"/>
      <c r="C42" s="6"/>
      <c r="D42" s="6"/>
      <c r="E42" s="56"/>
      <c r="F42" s="6"/>
    </row>
    <row r="43" spans="1:6" ht="18.75">
      <c r="A43" s="2"/>
      <c r="B43" s="7" t="s">
        <v>85</v>
      </c>
      <c r="C43" s="7"/>
      <c r="D43" s="7"/>
      <c r="E43" s="57">
        <f>E41+E35+E30</f>
        <v>-18893</v>
      </c>
      <c r="F43" s="6"/>
    </row>
    <row r="44" spans="1:6" ht="18.75">
      <c r="A44" s="2"/>
      <c r="B44" s="6"/>
      <c r="C44" s="6"/>
      <c r="D44" s="6"/>
      <c r="E44" s="53"/>
      <c r="F44" s="6"/>
    </row>
    <row r="45" spans="1:6" ht="18.75">
      <c r="A45" s="2"/>
      <c r="B45" s="6" t="s">
        <v>86</v>
      </c>
      <c r="C45" s="6"/>
      <c r="D45" s="6"/>
      <c r="E45" s="53">
        <f>-12735+6360</f>
        <v>-6375</v>
      </c>
      <c r="F45" s="6"/>
    </row>
    <row r="46" spans="1:6" ht="18.75">
      <c r="A46" s="2"/>
      <c r="B46" s="6"/>
      <c r="C46" s="6"/>
      <c r="D46" s="6"/>
      <c r="E46" s="53"/>
      <c r="F46" s="6"/>
    </row>
    <row r="47" spans="1:6" ht="18.75">
      <c r="A47" s="2"/>
      <c r="B47" s="6" t="s">
        <v>87</v>
      </c>
      <c r="C47" s="6"/>
      <c r="D47" s="6"/>
      <c r="E47" s="53">
        <v>2291</v>
      </c>
      <c r="F47" s="6"/>
    </row>
    <row r="48" spans="1:6" ht="18.75">
      <c r="A48" s="2"/>
      <c r="B48" s="6"/>
      <c r="C48" s="6" t="s">
        <v>98</v>
      </c>
      <c r="D48" s="6"/>
      <c r="E48" s="53"/>
      <c r="F48" s="6"/>
    </row>
    <row r="49" spans="1:6" ht="18.75">
      <c r="A49" s="2"/>
      <c r="B49" s="6"/>
      <c r="C49" s="6"/>
      <c r="D49" s="6"/>
      <c r="E49" s="53"/>
      <c r="F49" s="6"/>
    </row>
    <row r="50" spans="1:6" ht="18.75">
      <c r="A50" s="2"/>
      <c r="B50" s="7" t="s">
        <v>88</v>
      </c>
      <c r="C50" s="7"/>
      <c r="D50" s="7"/>
      <c r="E50" s="58">
        <f>SUM(E42:E49)</f>
        <v>-22977</v>
      </c>
      <c r="F50" s="6"/>
    </row>
    <row r="51" spans="1:6" ht="18.75">
      <c r="A51" s="2"/>
      <c r="B51" s="6"/>
      <c r="C51" s="6"/>
      <c r="D51" s="6"/>
      <c r="E51" s="59"/>
      <c r="F51" s="6"/>
    </row>
    <row r="52" spans="1:6" ht="18.75">
      <c r="A52" s="2"/>
      <c r="B52" s="6"/>
      <c r="C52" s="6"/>
      <c r="D52" s="6"/>
      <c r="E52" s="6"/>
      <c r="F52" s="6"/>
    </row>
    <row r="53" spans="1:6" ht="18.75">
      <c r="A53" s="2"/>
      <c r="B53" s="37" t="s">
        <v>89</v>
      </c>
      <c r="C53" s="7"/>
      <c r="D53" s="7"/>
      <c r="E53" s="6"/>
      <c r="F53" s="6"/>
    </row>
    <row r="54" spans="1:6" ht="18.75">
      <c r="A54" s="2"/>
      <c r="B54" s="37" t="s">
        <v>90</v>
      </c>
      <c r="C54" s="7"/>
      <c r="D54" s="7"/>
      <c r="E54" s="6"/>
      <c r="F54" s="6"/>
    </row>
    <row r="55" spans="1:6" ht="18.75">
      <c r="A55" s="2"/>
      <c r="B55" s="37"/>
      <c r="C55" s="7"/>
      <c r="D55" s="7"/>
      <c r="E55" s="6"/>
      <c r="F55" s="6"/>
    </row>
  </sheetData>
  <printOptions horizontalCentered="1"/>
  <pageMargins left="0.5" right="0.5" top="0.5" bottom="0.5" header="0" footer="0"/>
  <pageSetup horizontalDpi="300" verticalDpi="300" orientation="portrait" scale="65" r:id="rId1"/>
  <headerFooter alignWithMargins="0">
    <oddFooter>&amp;R&amp;F&amp;D&amp;T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