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calcMode="autoNoTable" fullCalcOnLoad="1" iterate="1" iterateCount="1" iterateDelta="0"/>
</workbook>
</file>

<file path=xl/comments2.xml><?xml version="1.0" encoding="utf-8"?>
<comments xmlns="http://schemas.openxmlformats.org/spreadsheetml/2006/main">
  <authors>
    <author>User</author>
  </authors>
  <commentList>
    <comment ref="E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<sst xmlns="http://schemas.openxmlformats.org/spreadsheetml/2006/main" count="171" uniqueCount="91">
  <si>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</si>
  <si>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</si>
  <si>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</si>
  <si>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</si>
  <si>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</si>
  <si>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</si>
  <si>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</si>
  <si>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</si>
  <si>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</si>
  <si>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</si>
  <si>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</si>
  <si>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</si>
  <si>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</si>
  <si>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</si>
  <si>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</si>
  <si>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</si>
  <si>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</si>
  <si>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</si>
  <si>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Property, Plant &amp; Equipment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</si>
  <si>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</si>
  <si>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</si>
  <si>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</si>
  <si>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</si>
  <si>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</si>
  <si>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</si>
  <si>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</si>
  <si>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</si>
  <si>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</si>
  <si>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</si>
  <si>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</si>
  <si>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</si>
  <si>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</si>
  <si>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</si>
  <si>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Condensed Consolidated Statements of Changes in Equity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</si>
  <si>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</si>
  <si>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</si>
  <si>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</si>
  <si>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</si>
  <si>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</si>
  <si>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</si>
  <si>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</si>
  <si>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</si>
  <si>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</si>
  <si>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</si>
  <si>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</si>
  <si>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</si>
  <si>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</si>
  <si>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</si>
  <si>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</si>
  <si>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</si>
  <si>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</si>
  <si>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</si>
  <si>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</si>
  <si>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</si>
  <si>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</si>
  <si>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</si>
  <si>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</si>
  <si>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</si>
  <si>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</si>
  <si>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</si>
  <si>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</si>
  <si>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</si>
  <si>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</si>
  <si>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</si>
  <si>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</si>
  <si>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</si>
  <si>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Condensed Consolidated Cash Flow Statements</t>
  </si>
  <si>
    <t>Bank Term Loans</t>
  </si>
  <si>
    <t>At 1 July 2003</t>
  </si>
  <si>
    <t>Issue of share capital</t>
  </si>
  <si>
    <t>- ESOS</t>
  </si>
  <si>
    <t>Condensed Consolidated Income Statement</t>
  </si>
  <si>
    <t>Condensed Consolidated Balance Sheets</t>
  </si>
  <si>
    <t>Cash inflow from financing activities</t>
  </si>
  <si>
    <t>Net changes in cash and cash equivalents</t>
  </si>
  <si>
    <t>30 June 2004</t>
  </si>
  <si>
    <t xml:space="preserve"> Financial Report for the year ended 30 June 2004)</t>
  </si>
  <si>
    <t>At 1 July 2004</t>
  </si>
  <si>
    <t xml:space="preserve">Dividend </t>
  </si>
  <si>
    <t>For the 2nd quarter ended 31 December 2004</t>
  </si>
  <si>
    <t>31 December</t>
  </si>
  <si>
    <t>As at 31 December 2004</t>
  </si>
  <si>
    <t>31 December 2004</t>
  </si>
  <si>
    <t>At 31 December 2004</t>
  </si>
  <si>
    <t>At 31 December 2003</t>
  </si>
  <si>
    <t>31 December 2003</t>
  </si>
  <si>
    <t>6 Months ended</t>
  </si>
  <si>
    <t>6 months Cumulative</t>
  </si>
  <si>
    <t>Cash inflow from operating activities</t>
  </si>
  <si>
    <t>Cash inflow from investing activities</t>
  </si>
  <si>
    <t>Cash and cash equivalents at 31 December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</si>
</sst>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41" fontId="6" fillId="0" borderId="0" xfId="0" applyNumberFormat="1" applyFont="1" applyAlignment="1" quotePrefix="1">
      <alignment horizontal="fill"/>
    </xf>
    <xf numFmtId="201" fontId="6" fillId="0" borderId="0" xfId="15" applyNumberFormat="1" applyFont="1" applyAlignment="1">
      <alignment horizontal="right"/>
    </xf>
    <xf numFmtId="183" fontId="6" fillId="0" borderId="0" xfId="15" applyNumberFormat="1" applyFont="1" applyBorder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41" fontId="5" fillId="0" borderId="0" xfId="0" applyNumberFormat="1" applyFont="1" applyAlignment="1">
      <alignment/>
    </xf>
    <xf numFmtId="37" fontId="6" fillId="0" borderId="1" xfId="15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15" applyNumberFormat="1" applyFont="1" applyAlignment="1" quotePrefix="1">
      <alignment horizontal="right"/>
    </xf>
    <xf numFmtId="41" fontId="6" fillId="0" borderId="2" xfId="15" applyNumberFormat="1" applyFont="1" applyBorder="1" applyAlignment="1">
      <alignment horizontal="right"/>
    </xf>
    <xf numFmtId="37" fontId="6" fillId="0" borderId="2" xfId="15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D34" sqref="D34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8" t="s">
        <v>4</v>
      </c>
      <c r="B1" s="3"/>
      <c r="C1" s="3"/>
      <c r="D1" s="3"/>
      <c r="E1" s="3"/>
      <c r="F1" s="3"/>
      <c r="G1" s="3"/>
      <c r="H1" s="3"/>
      <c r="I1" s="3"/>
    </row>
    <row r="2" spans="1:9" ht="15.75">
      <c r="A2" s="19" t="s">
        <v>10</v>
      </c>
      <c r="B2" s="3"/>
      <c r="C2" s="3"/>
      <c r="D2" s="3"/>
      <c r="E2" s="3"/>
      <c r="F2" s="3"/>
      <c r="G2" s="3"/>
      <c r="H2" s="3"/>
      <c r="I2" s="3"/>
    </row>
    <row r="3" spans="1:9" ht="15.75">
      <c r="A3" s="18"/>
      <c r="B3" s="3"/>
      <c r="C3" s="3"/>
      <c r="D3" s="3"/>
      <c r="E3" s="3"/>
      <c r="F3" s="3"/>
      <c r="G3" s="3"/>
      <c r="H3" s="3"/>
      <c r="I3" s="3"/>
    </row>
    <row r="4" spans="1:9" ht="15.75">
      <c r="A4" s="18" t="s">
        <v>71</v>
      </c>
      <c r="B4" s="3"/>
      <c r="C4" s="3"/>
      <c r="D4" s="3"/>
      <c r="E4" s="3"/>
      <c r="F4" s="3"/>
      <c r="G4" s="3"/>
      <c r="H4" s="3"/>
      <c r="I4" s="3"/>
    </row>
    <row r="5" spans="1:9" ht="15.75">
      <c r="A5" s="18" t="s">
        <v>79</v>
      </c>
      <c r="B5" s="3"/>
      <c r="C5" s="3"/>
      <c r="D5" s="3"/>
      <c r="E5" s="3"/>
      <c r="F5" s="3"/>
      <c r="G5" s="3"/>
      <c r="H5" s="3"/>
      <c r="I5" s="3"/>
    </row>
    <row r="6" spans="1:9" ht="15.75">
      <c r="A6" s="18"/>
      <c r="B6" s="3"/>
      <c r="C6" s="3"/>
      <c r="D6" s="3"/>
      <c r="E6" s="3"/>
      <c r="F6" s="3"/>
      <c r="G6" s="3"/>
      <c r="H6" s="3"/>
      <c r="I6" s="3"/>
    </row>
    <row r="7" spans="1:9" ht="15.75">
      <c r="A7" s="18"/>
      <c r="B7" s="3"/>
      <c r="C7" s="3"/>
      <c r="D7" s="3"/>
      <c r="E7" s="3"/>
      <c r="F7" s="3"/>
      <c r="G7" s="3"/>
      <c r="H7" s="3"/>
      <c r="I7" s="3"/>
    </row>
    <row r="8" spans="1:9" ht="15.75">
      <c r="A8" s="18"/>
      <c r="B8" s="3"/>
      <c r="C8" s="3"/>
      <c r="D8" s="65" t="s">
        <v>11</v>
      </c>
      <c r="E8" s="65"/>
      <c r="F8" s="18"/>
      <c r="G8" s="65" t="s">
        <v>87</v>
      </c>
      <c r="H8" s="65"/>
      <c r="I8" s="3"/>
    </row>
    <row r="9" spans="1:9" ht="15.75">
      <c r="A9" s="18"/>
      <c r="B9" s="3"/>
      <c r="C9" s="3"/>
      <c r="D9" s="66" t="s">
        <v>80</v>
      </c>
      <c r="E9" s="66"/>
      <c r="F9" s="18"/>
      <c r="G9" s="66" t="s">
        <v>80</v>
      </c>
      <c r="H9" s="66"/>
      <c r="I9" s="3"/>
    </row>
    <row r="10" spans="1:9" ht="15.75">
      <c r="A10" s="3"/>
      <c r="B10" s="3"/>
      <c r="C10" s="3"/>
      <c r="D10" s="20">
        <v>2004</v>
      </c>
      <c r="E10" s="20">
        <v>2003</v>
      </c>
      <c r="F10" s="18"/>
      <c r="G10" s="20">
        <v>2004</v>
      </c>
      <c r="H10" s="20">
        <v>2003</v>
      </c>
      <c r="I10" s="3"/>
    </row>
    <row r="11" spans="1:9" ht="15.75">
      <c r="A11" s="3"/>
      <c r="B11" s="3"/>
      <c r="C11" s="3"/>
      <c r="D11" s="20" t="s">
        <v>1</v>
      </c>
      <c r="E11" s="20" t="s">
        <v>1</v>
      </c>
      <c r="F11" s="18"/>
      <c r="G11" s="20" t="s">
        <v>1</v>
      </c>
      <c r="H11" s="20" t="s">
        <v>1</v>
      </c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9</v>
      </c>
      <c r="B13" s="3"/>
      <c r="C13" s="3"/>
      <c r="D13" s="21">
        <f>+G13-32732</f>
        <v>40354</v>
      </c>
      <c r="E13" s="21">
        <v>91110</v>
      </c>
      <c r="F13" s="22"/>
      <c r="G13" s="23">
        <v>73086</v>
      </c>
      <c r="H13" s="23">
        <v>177222</v>
      </c>
      <c r="I13" s="3"/>
    </row>
    <row r="14" spans="1:9" ht="16.5" thickTop="1">
      <c r="A14" s="3"/>
      <c r="B14" s="3"/>
      <c r="C14" s="3"/>
      <c r="D14" s="22"/>
      <c r="E14" s="22"/>
      <c r="F14" s="22"/>
      <c r="G14" s="22"/>
      <c r="H14" s="22"/>
      <c r="I14" s="3"/>
    </row>
    <row r="15" spans="1:9" ht="15.75">
      <c r="A15" s="3" t="s">
        <v>12</v>
      </c>
      <c r="B15" s="3"/>
      <c r="C15" s="3"/>
      <c r="D15" s="22">
        <f>+G15-3023</f>
        <v>3667</v>
      </c>
      <c r="E15" s="22">
        <v>5412</v>
      </c>
      <c r="F15" s="22"/>
      <c r="G15" s="50">
        <v>6690</v>
      </c>
      <c r="H15" s="22">
        <v>10545</v>
      </c>
      <c r="I15" s="3"/>
    </row>
    <row r="16" spans="1:9" ht="15.75">
      <c r="A16" s="3"/>
      <c r="B16" s="3"/>
      <c r="C16" s="3"/>
      <c r="D16" s="22"/>
      <c r="E16" s="22"/>
      <c r="F16" s="22"/>
      <c r="G16" s="22"/>
      <c r="H16" s="22"/>
      <c r="I16" s="3"/>
    </row>
    <row r="17" spans="1:9" ht="15.75">
      <c r="A17" s="3" t="s">
        <v>13</v>
      </c>
      <c r="B17" s="3"/>
      <c r="C17" s="3"/>
      <c r="D17" s="9">
        <f>+G17+728</f>
        <v>-745</v>
      </c>
      <c r="E17" s="9">
        <v>-378</v>
      </c>
      <c r="F17" s="9"/>
      <c r="G17" s="9">
        <v>-1473</v>
      </c>
      <c r="H17" s="9">
        <v>-513</v>
      </c>
      <c r="I17" s="3"/>
    </row>
    <row r="18" spans="1:9" ht="15.75">
      <c r="A18" s="3" t="s">
        <v>14</v>
      </c>
      <c r="B18" s="3"/>
      <c r="C18" s="3"/>
      <c r="D18" s="9">
        <f>+G18-215</f>
        <v>149</v>
      </c>
      <c r="E18" s="9">
        <v>74</v>
      </c>
      <c r="F18" s="9"/>
      <c r="G18" s="9">
        <v>364</v>
      </c>
      <c r="H18" s="22">
        <v>130</v>
      </c>
      <c r="I18" s="3"/>
    </row>
    <row r="19" spans="1:9" ht="15.75">
      <c r="A19" s="3"/>
      <c r="B19" s="3"/>
      <c r="C19" s="3"/>
      <c r="D19" s="24"/>
      <c r="E19" s="24"/>
      <c r="F19" s="24"/>
      <c r="G19" s="24"/>
      <c r="H19" s="25"/>
      <c r="I19" s="3"/>
    </row>
    <row r="20" spans="1:9" ht="15.75">
      <c r="A20" s="3"/>
      <c r="B20" s="3"/>
      <c r="C20" s="3"/>
      <c r="D20" s="9"/>
      <c r="E20" s="9"/>
      <c r="F20" s="9"/>
      <c r="G20" s="9"/>
      <c r="H20" s="22"/>
      <c r="I20" s="3"/>
    </row>
    <row r="21" spans="1:9" ht="15.75">
      <c r="A21" s="3" t="s">
        <v>15</v>
      </c>
      <c r="B21" s="3"/>
      <c r="C21" s="3"/>
      <c r="D21" s="9">
        <f>+G21-2510</f>
        <v>3071</v>
      </c>
      <c r="E21" s="9">
        <f>+E15+E17+E18</f>
        <v>5108</v>
      </c>
      <c r="F21" s="9"/>
      <c r="G21" s="9">
        <f>+G15+G17+G18</f>
        <v>5581</v>
      </c>
      <c r="H21" s="9">
        <f>+H15+H17+H18</f>
        <v>10162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2"/>
      <c r="I22" s="3"/>
    </row>
    <row r="23" spans="1:9" ht="15.75">
      <c r="A23" s="3" t="s">
        <v>8</v>
      </c>
      <c r="B23" s="3"/>
      <c r="C23" s="3"/>
      <c r="D23" s="24">
        <f>+G23+1150</f>
        <v>-1310</v>
      </c>
      <c r="E23" s="24">
        <v>-1790</v>
      </c>
      <c r="F23" s="9"/>
      <c r="G23" s="24">
        <v>-2460</v>
      </c>
      <c r="H23" s="24">
        <v>-3460</v>
      </c>
      <c r="I23" s="3"/>
    </row>
    <row r="24" spans="1:9" ht="15.75">
      <c r="A24" s="3"/>
      <c r="B24" s="3"/>
      <c r="C24" s="3"/>
      <c r="D24" s="9"/>
      <c r="E24" s="9"/>
      <c r="F24" s="9"/>
      <c r="G24" s="9"/>
      <c r="H24" s="22"/>
      <c r="I24" s="3"/>
    </row>
    <row r="25" spans="1:9" ht="15.75">
      <c r="A25" s="3" t="s">
        <v>35</v>
      </c>
      <c r="B25" s="3"/>
      <c r="C25" s="3"/>
      <c r="D25" s="9">
        <f>+D21+D23</f>
        <v>1761</v>
      </c>
      <c r="E25" s="9">
        <f>+E21+E23</f>
        <v>3318</v>
      </c>
      <c r="F25" s="9"/>
      <c r="G25" s="9">
        <f>+G21+G23</f>
        <v>3121</v>
      </c>
      <c r="H25" s="9">
        <f>+H21+H23</f>
        <v>6702</v>
      </c>
      <c r="I25" s="3"/>
    </row>
    <row r="26" spans="1:9" ht="15.75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36</v>
      </c>
      <c r="B27" s="3"/>
      <c r="C27" s="3"/>
      <c r="D27" s="9">
        <f>+G27-215</f>
        <v>1</v>
      </c>
      <c r="E27" s="9">
        <v>96</v>
      </c>
      <c r="F27" s="9"/>
      <c r="G27" s="9">
        <v>216</v>
      </c>
      <c r="H27" s="9">
        <v>175</v>
      </c>
      <c r="I27" s="3"/>
    </row>
    <row r="28" spans="1:9" ht="15.75">
      <c r="A28" s="3"/>
      <c r="B28" s="3"/>
      <c r="C28" s="3"/>
      <c r="D28" s="24"/>
      <c r="E28" s="24"/>
      <c r="F28" s="9"/>
      <c r="G28" s="24"/>
      <c r="H28" s="24"/>
      <c r="I28" s="3"/>
    </row>
    <row r="29" spans="1:9" ht="16.5" thickBot="1">
      <c r="A29" s="3" t="s">
        <v>37</v>
      </c>
      <c r="B29" s="3"/>
      <c r="C29" s="3"/>
      <c r="D29" s="55">
        <f>+D25+D27</f>
        <v>1762</v>
      </c>
      <c r="E29" s="23">
        <f>+E25+E27</f>
        <v>3414</v>
      </c>
      <c r="F29" s="22"/>
      <c r="G29" s="23">
        <f>+G25+G27</f>
        <v>3337</v>
      </c>
      <c r="H29" s="23">
        <f>+H25+H27</f>
        <v>6877</v>
      </c>
      <c r="I29" s="3"/>
    </row>
    <row r="30" spans="1:9" ht="16.5" thickTop="1">
      <c r="A30" s="3"/>
      <c r="B30" s="3"/>
      <c r="C30" s="3"/>
      <c r="D30" s="22"/>
      <c r="E30" s="22"/>
      <c r="F30" s="22"/>
      <c r="G30" s="22"/>
      <c r="H30" s="22"/>
      <c r="I30" s="3"/>
    </row>
    <row r="31" spans="1:9" ht="15.75">
      <c r="A31" s="3" t="s">
        <v>38</v>
      </c>
      <c r="B31" s="3"/>
      <c r="C31" s="26"/>
      <c r="D31" s="22"/>
      <c r="E31" s="22"/>
      <c r="F31" s="22"/>
      <c r="G31" s="22"/>
      <c r="H31" s="22"/>
      <c r="I31" s="3"/>
    </row>
    <row r="32" spans="1:9" ht="16.5" thickBot="1">
      <c r="A32" s="27" t="s">
        <v>3</v>
      </c>
      <c r="B32" s="3" t="s">
        <v>16</v>
      </c>
      <c r="C32" s="28"/>
      <c r="D32" s="29">
        <v>1.97</v>
      </c>
      <c r="E32" s="29">
        <v>3.86</v>
      </c>
      <c r="F32" s="9"/>
      <c r="G32" s="29">
        <v>3.72</v>
      </c>
      <c r="H32" s="30">
        <v>7.85</v>
      </c>
      <c r="I32" s="3"/>
    </row>
    <row r="33" spans="1:9" ht="16.5" thickTop="1">
      <c r="A33" s="3"/>
      <c r="B33" s="3"/>
      <c r="C33" s="28"/>
      <c r="D33" s="9"/>
      <c r="E33" s="9"/>
      <c r="F33" s="9"/>
      <c r="G33" s="9"/>
      <c r="H33" s="31"/>
      <c r="I33" s="3"/>
    </row>
    <row r="34" spans="1:9" ht="16.5" thickBot="1">
      <c r="A34" s="27" t="s">
        <v>3</v>
      </c>
      <c r="B34" s="3" t="s">
        <v>17</v>
      </c>
      <c r="C34" s="28"/>
      <c r="D34" s="29">
        <v>1.97</v>
      </c>
      <c r="E34" s="29">
        <v>3.82</v>
      </c>
      <c r="F34" s="9"/>
      <c r="G34" s="29">
        <v>3.72</v>
      </c>
      <c r="H34" s="30">
        <v>7.76</v>
      </c>
      <c r="I34" s="3"/>
    </row>
    <row r="35" spans="1:9" ht="16.5" thickTop="1">
      <c r="A35" s="3"/>
      <c r="B35" s="3"/>
      <c r="C35" s="3"/>
      <c r="D35" s="22"/>
      <c r="E35" s="22"/>
      <c r="F35" s="22"/>
      <c r="G35" s="22"/>
      <c r="H35" s="22"/>
      <c r="I35" s="3"/>
    </row>
    <row r="36" spans="1:9" ht="15.75">
      <c r="A36" s="18"/>
      <c r="B36" s="3"/>
      <c r="C36" s="3"/>
      <c r="D36" s="22"/>
      <c r="E36" s="22"/>
      <c r="F36" s="22"/>
      <c r="G36" s="22"/>
      <c r="H36" s="22"/>
      <c r="I36" s="3"/>
    </row>
    <row r="37" spans="1:9" ht="15.75">
      <c r="A37" s="18" t="s">
        <v>57</v>
      </c>
      <c r="B37" s="7"/>
      <c r="C37" s="7"/>
      <c r="D37" s="32"/>
      <c r="E37" s="32"/>
      <c r="F37" s="32"/>
      <c r="G37" s="32"/>
      <c r="H37" s="32"/>
      <c r="I37" s="7"/>
    </row>
    <row r="38" spans="1:9" ht="15.75">
      <c r="A38" s="19" t="s">
        <v>76</v>
      </c>
      <c r="B38" s="3"/>
      <c r="C38" s="3"/>
      <c r="D38" s="22"/>
      <c r="E38" s="22"/>
      <c r="F38" s="22"/>
      <c r="G38" s="22"/>
      <c r="H38" s="22"/>
      <c r="I38" s="3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44">
      <selection activeCell="E60" sqref="E60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8" t="s">
        <v>4</v>
      </c>
      <c r="B1" s="3"/>
      <c r="C1" s="3"/>
      <c r="D1" s="3"/>
      <c r="E1" s="3"/>
      <c r="F1" s="3"/>
      <c r="G1" s="3"/>
    </row>
    <row r="2" spans="1:7" ht="15.75">
      <c r="A2" s="19" t="s">
        <v>10</v>
      </c>
      <c r="B2" s="3"/>
      <c r="C2" s="3"/>
      <c r="D2" s="3"/>
      <c r="E2" s="3"/>
      <c r="F2" s="3"/>
      <c r="G2" s="3"/>
    </row>
    <row r="3" spans="1:7" ht="15.75">
      <c r="A3" s="18"/>
      <c r="B3" s="3"/>
      <c r="C3" s="3"/>
      <c r="D3" s="3"/>
      <c r="E3" s="3"/>
      <c r="F3" s="3"/>
      <c r="G3" s="3"/>
    </row>
    <row r="4" spans="1:7" ht="15.75">
      <c r="A4" s="18" t="s">
        <v>72</v>
      </c>
      <c r="B4" s="3"/>
      <c r="C4" s="3"/>
      <c r="D4" s="3"/>
      <c r="E4" s="3"/>
      <c r="F4" s="3"/>
      <c r="G4" s="3"/>
    </row>
    <row r="5" spans="1:7" ht="15.75">
      <c r="A5" s="18" t="s">
        <v>81</v>
      </c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20" t="s">
        <v>19</v>
      </c>
      <c r="F6" s="3"/>
      <c r="G6" s="20" t="s">
        <v>19</v>
      </c>
    </row>
    <row r="7" spans="1:7" ht="15.75">
      <c r="A7" s="3"/>
      <c r="B7" s="3"/>
      <c r="C7" s="3"/>
      <c r="D7" s="3"/>
      <c r="E7" s="33" t="s">
        <v>82</v>
      </c>
      <c r="F7" s="34"/>
      <c r="G7" s="33" t="s">
        <v>75</v>
      </c>
    </row>
    <row r="8" spans="1:7" ht="15.75">
      <c r="A8" s="3"/>
      <c r="B8" s="3"/>
      <c r="C8" s="3"/>
      <c r="D8" s="3"/>
      <c r="E8" s="20" t="s">
        <v>1</v>
      </c>
      <c r="F8" s="18"/>
      <c r="G8" s="20" t="s">
        <v>1</v>
      </c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 t="s">
        <v>18</v>
      </c>
      <c r="B10" s="3"/>
      <c r="C10" s="3"/>
      <c r="D10" s="3"/>
      <c r="E10" s="22">
        <v>48932</v>
      </c>
      <c r="F10" s="22"/>
      <c r="G10" s="22">
        <v>50368</v>
      </c>
    </row>
    <row r="11" spans="1:7" ht="15.75">
      <c r="A11" s="3"/>
      <c r="B11" s="3"/>
      <c r="C11" s="3"/>
      <c r="D11" s="3"/>
      <c r="E11" s="22"/>
      <c r="F11" s="22"/>
      <c r="G11" s="22"/>
    </row>
    <row r="12" spans="1:7" ht="15.75">
      <c r="A12" s="3" t="s">
        <v>44</v>
      </c>
      <c r="B12" s="3"/>
      <c r="C12" s="3"/>
      <c r="D12" s="3"/>
      <c r="E12" s="22">
        <v>4962</v>
      </c>
      <c r="F12" s="22"/>
      <c r="G12" s="22">
        <v>4962</v>
      </c>
    </row>
    <row r="13" spans="1:7" ht="15.75">
      <c r="A13" s="3"/>
      <c r="B13" s="3"/>
      <c r="C13" s="3"/>
      <c r="D13" s="3"/>
      <c r="E13" s="22"/>
      <c r="F13" s="22"/>
      <c r="G13" s="22"/>
    </row>
    <row r="14" spans="1:7" ht="15.75">
      <c r="A14" s="3" t="s">
        <v>58</v>
      </c>
      <c r="B14" s="3"/>
      <c r="C14" s="3"/>
      <c r="D14" s="3"/>
      <c r="E14" s="22">
        <v>5084</v>
      </c>
      <c r="F14" s="22"/>
      <c r="G14" s="22">
        <v>5084</v>
      </c>
    </row>
    <row r="15" spans="1:7" ht="15.75">
      <c r="A15" s="3"/>
      <c r="B15" s="3"/>
      <c r="C15" s="3"/>
      <c r="D15" s="3"/>
      <c r="E15" s="22"/>
      <c r="F15" s="22"/>
      <c r="G15" s="22"/>
    </row>
    <row r="16" spans="1:7" ht="15.75">
      <c r="A16" s="3" t="s">
        <v>62</v>
      </c>
      <c r="B16" s="3"/>
      <c r="C16" s="3"/>
      <c r="D16" s="3"/>
      <c r="E16" s="22">
        <v>803</v>
      </c>
      <c r="F16" s="22"/>
      <c r="G16" s="22">
        <v>803</v>
      </c>
    </row>
    <row r="17" spans="1:7" ht="15.75">
      <c r="A17" s="3"/>
      <c r="B17" s="3"/>
      <c r="C17" s="3"/>
      <c r="D17" s="3"/>
      <c r="E17" s="22"/>
      <c r="F17" s="22"/>
      <c r="G17" s="22"/>
    </row>
    <row r="18" spans="1:7" ht="15.75">
      <c r="A18" s="3" t="s">
        <v>63</v>
      </c>
      <c r="B18" s="3"/>
      <c r="C18" s="3"/>
      <c r="D18" s="3"/>
      <c r="E18" s="22">
        <v>577</v>
      </c>
      <c r="F18" s="22"/>
      <c r="G18" s="22">
        <v>577</v>
      </c>
    </row>
    <row r="19" spans="1:7" ht="15.75">
      <c r="A19" s="3"/>
      <c r="B19" s="3"/>
      <c r="C19" s="3"/>
      <c r="D19" s="3"/>
      <c r="E19" s="22"/>
      <c r="F19" s="22"/>
      <c r="G19" s="22"/>
    </row>
    <row r="20" spans="1:7" ht="15.75">
      <c r="A20" s="3" t="s">
        <v>2</v>
      </c>
      <c r="B20" s="3"/>
      <c r="C20" s="3"/>
      <c r="D20" s="3"/>
      <c r="E20" s="22"/>
      <c r="F20" s="22"/>
      <c r="G20" s="22"/>
    </row>
    <row r="21" spans="1:7" ht="15.75">
      <c r="A21" s="3"/>
      <c r="B21" s="3" t="s">
        <v>64</v>
      </c>
      <c r="C21" s="3"/>
      <c r="D21" s="3"/>
      <c r="E21" s="35">
        <v>58291</v>
      </c>
      <c r="F21" s="22"/>
      <c r="G21" s="35">
        <v>60478</v>
      </c>
    </row>
    <row r="22" spans="1:7" ht="15.75">
      <c r="A22" s="3"/>
      <c r="B22" s="3" t="s">
        <v>39</v>
      </c>
      <c r="C22" s="3"/>
      <c r="D22" s="3"/>
      <c r="E22" s="36">
        <v>174056</v>
      </c>
      <c r="F22" s="22"/>
      <c r="G22" s="36">
        <v>173861</v>
      </c>
    </row>
    <row r="23" spans="1:7" ht="15.75">
      <c r="A23" s="3"/>
      <c r="B23" s="3" t="s">
        <v>48</v>
      </c>
      <c r="C23" s="3"/>
      <c r="D23" s="3"/>
      <c r="E23" s="36">
        <v>3804</v>
      </c>
      <c r="F23" s="22"/>
      <c r="G23" s="36">
        <v>1989</v>
      </c>
    </row>
    <row r="24" spans="1:7" ht="15.75">
      <c r="A24" s="3"/>
      <c r="B24" s="3" t="s">
        <v>40</v>
      </c>
      <c r="C24" s="3"/>
      <c r="D24" s="3"/>
      <c r="E24" s="36">
        <v>2657</v>
      </c>
      <c r="F24" s="22"/>
      <c r="G24" s="36">
        <v>1749</v>
      </c>
    </row>
    <row r="25" spans="1:7" ht="15.75">
      <c r="A25" s="3"/>
      <c r="B25" s="3" t="s">
        <v>61</v>
      </c>
      <c r="C25" s="3"/>
      <c r="D25" s="3"/>
      <c r="E25" s="36">
        <v>56036</v>
      </c>
      <c r="F25" s="22"/>
      <c r="G25" s="36">
        <v>36038</v>
      </c>
    </row>
    <row r="26" spans="1:7" ht="15.75">
      <c r="A26" s="3"/>
      <c r="B26" s="3"/>
      <c r="C26" s="3"/>
      <c r="D26" s="3"/>
      <c r="E26" s="36"/>
      <c r="F26" s="22"/>
      <c r="G26" s="36"/>
    </row>
    <row r="27" spans="1:7" ht="15.75">
      <c r="A27" s="3"/>
      <c r="B27" s="3"/>
      <c r="C27" s="3"/>
      <c r="D27" s="3"/>
      <c r="E27" s="37">
        <f>SUM(E21:E25)</f>
        <v>294844</v>
      </c>
      <c r="F27" s="22"/>
      <c r="G27" s="37">
        <f>SUM(G21:G25)</f>
        <v>274115</v>
      </c>
    </row>
    <row r="28" spans="1:7" ht="15.75">
      <c r="A28" s="3"/>
      <c r="B28" s="3"/>
      <c r="C28" s="3"/>
      <c r="D28" s="3"/>
      <c r="E28" s="35"/>
      <c r="F28" s="22"/>
      <c r="G28" s="35"/>
    </row>
    <row r="29" spans="1:7" ht="15.75">
      <c r="A29" s="3" t="s">
        <v>5</v>
      </c>
      <c r="B29" s="3"/>
      <c r="C29" s="3"/>
      <c r="D29" s="3"/>
      <c r="E29" s="36"/>
      <c r="F29" s="22"/>
      <c r="G29" s="36"/>
    </row>
    <row r="30" spans="1:7" ht="15.75">
      <c r="A30" s="3"/>
      <c r="B30" s="3" t="s">
        <v>65</v>
      </c>
      <c r="C30" s="3"/>
      <c r="D30" s="3"/>
      <c r="E30" s="48">
        <v>33891</v>
      </c>
      <c r="F30" s="22"/>
      <c r="G30" s="36">
        <v>9367</v>
      </c>
    </row>
    <row r="31" spans="1:7" ht="15.75">
      <c r="A31" s="3"/>
      <c r="B31" s="3" t="s">
        <v>49</v>
      </c>
      <c r="C31" s="3"/>
      <c r="D31" s="3"/>
      <c r="E31" s="36">
        <v>45750</v>
      </c>
      <c r="F31" s="22"/>
      <c r="G31" s="36">
        <v>51415</v>
      </c>
    </row>
    <row r="32" spans="1:7" ht="15.75">
      <c r="A32" s="3"/>
      <c r="B32" s="3" t="s">
        <v>50</v>
      </c>
      <c r="C32" s="3"/>
      <c r="D32" s="3"/>
      <c r="E32" s="36">
        <v>3473</v>
      </c>
      <c r="F32" s="22"/>
      <c r="G32" s="36">
        <v>3467</v>
      </c>
    </row>
    <row r="33" spans="1:7" ht="15.75">
      <c r="A33" s="3"/>
      <c r="B33" s="3" t="s">
        <v>51</v>
      </c>
      <c r="C33" s="3"/>
      <c r="D33" s="3"/>
      <c r="E33" s="36">
        <v>1048</v>
      </c>
      <c r="F33" s="22"/>
      <c r="G33" s="36">
        <v>874</v>
      </c>
    </row>
    <row r="34" spans="1:7" ht="15.75">
      <c r="A34" s="3"/>
      <c r="B34" s="3" t="s">
        <v>41</v>
      </c>
      <c r="C34" s="3"/>
      <c r="D34" s="3"/>
      <c r="E34" s="36">
        <v>29735</v>
      </c>
      <c r="F34" s="22"/>
      <c r="G34" s="36">
        <v>31884</v>
      </c>
    </row>
    <row r="35" spans="1:7" ht="15.75">
      <c r="A35" s="3"/>
      <c r="B35" s="3" t="s">
        <v>59</v>
      </c>
      <c r="C35" s="3"/>
      <c r="D35" s="3"/>
      <c r="E35" s="36">
        <v>88</v>
      </c>
      <c r="F35" s="22"/>
      <c r="G35" s="36">
        <v>378</v>
      </c>
    </row>
    <row r="36" spans="1:7" ht="15.75">
      <c r="A36" s="3"/>
      <c r="B36" s="3"/>
      <c r="C36" s="3"/>
      <c r="D36" s="3"/>
      <c r="E36" s="36"/>
      <c r="F36" s="22"/>
      <c r="G36" s="36"/>
    </row>
    <row r="37" spans="1:7" ht="15.75">
      <c r="A37" s="3"/>
      <c r="B37" s="3"/>
      <c r="C37" s="3"/>
      <c r="D37" s="3"/>
      <c r="E37" s="37">
        <f>SUM(E30:E35)</f>
        <v>113985</v>
      </c>
      <c r="F37" s="22"/>
      <c r="G37" s="37">
        <f>SUM(G30:G35)</f>
        <v>97385</v>
      </c>
    </row>
    <row r="38" spans="1:7" ht="15.75">
      <c r="A38" s="3"/>
      <c r="B38" s="3"/>
      <c r="C38" s="3"/>
      <c r="D38" s="3"/>
      <c r="E38" s="22"/>
      <c r="F38" s="22"/>
      <c r="G38" s="22"/>
    </row>
    <row r="39" spans="1:7" ht="15.75">
      <c r="A39" s="3" t="s">
        <v>45</v>
      </c>
      <c r="B39" s="3"/>
      <c r="C39" s="3"/>
      <c r="D39" s="3"/>
      <c r="E39" s="22">
        <f>+E27-E37</f>
        <v>180859</v>
      </c>
      <c r="F39" s="22"/>
      <c r="G39" s="22">
        <f>+G27-G37</f>
        <v>176730</v>
      </c>
    </row>
    <row r="40" spans="1:7" ht="15.75">
      <c r="A40" s="3"/>
      <c r="B40" s="3"/>
      <c r="C40" s="3"/>
      <c r="D40" s="3"/>
      <c r="E40" s="22"/>
      <c r="F40" s="22"/>
      <c r="G40" s="22"/>
    </row>
    <row r="41" spans="1:7" ht="16.5" thickBot="1">
      <c r="A41" s="3"/>
      <c r="B41" s="3"/>
      <c r="C41" s="3"/>
      <c r="D41" s="3"/>
      <c r="E41" s="38">
        <f>+E10+E12+E14+E18+E39+E16</f>
        <v>241217</v>
      </c>
      <c r="F41" s="22"/>
      <c r="G41" s="38">
        <f>+G10+G12+G14+G18+G39+G16</f>
        <v>238524</v>
      </c>
    </row>
    <row r="42" spans="1:7" ht="16.5" thickTop="1">
      <c r="A42" s="3"/>
      <c r="B42" s="3"/>
      <c r="C42" s="3"/>
      <c r="D42" s="3"/>
      <c r="E42" s="22"/>
      <c r="F42" s="22"/>
      <c r="G42" s="22"/>
    </row>
    <row r="43" spans="1:7" ht="15.75">
      <c r="A43" s="3" t="s">
        <v>42</v>
      </c>
      <c r="B43" s="3"/>
      <c r="C43" s="3"/>
      <c r="D43" s="3"/>
      <c r="E43" s="22"/>
      <c r="F43" s="22"/>
      <c r="G43" s="22"/>
    </row>
    <row r="44" spans="1:7" ht="15.75">
      <c r="A44" s="3" t="s">
        <v>6</v>
      </c>
      <c r="B44" s="3"/>
      <c r="C44" s="3"/>
      <c r="D44" s="3"/>
      <c r="E44" s="22">
        <v>89598</v>
      </c>
      <c r="F44" s="22"/>
      <c r="G44" s="22">
        <v>89598</v>
      </c>
    </row>
    <row r="45" spans="1:7" ht="15.75">
      <c r="A45" s="3" t="s">
        <v>7</v>
      </c>
      <c r="B45" s="3"/>
      <c r="C45" s="3"/>
      <c r="D45" s="3"/>
      <c r="E45" s="25">
        <v>134050</v>
      </c>
      <c r="F45" s="22"/>
      <c r="G45" s="25">
        <v>130713</v>
      </c>
    </row>
    <row r="46" spans="1:7" ht="15.75">
      <c r="A46" s="3" t="s">
        <v>46</v>
      </c>
      <c r="B46" s="3"/>
      <c r="C46" s="3"/>
      <c r="D46" s="3"/>
      <c r="E46" s="22">
        <f>+E44+E45</f>
        <v>223648</v>
      </c>
      <c r="F46" s="22"/>
      <c r="G46" s="22">
        <f>+G44+G45</f>
        <v>220311</v>
      </c>
    </row>
    <row r="47" spans="1:7" ht="15.75">
      <c r="A47" s="3" t="s">
        <v>43</v>
      </c>
      <c r="B47" s="3"/>
      <c r="C47" s="3"/>
      <c r="D47" s="3"/>
      <c r="E47" s="22">
        <v>7408</v>
      </c>
      <c r="F47" s="22"/>
      <c r="G47" s="22">
        <v>7624</v>
      </c>
    </row>
    <row r="48" spans="1:7" ht="15.75">
      <c r="A48" s="3" t="s">
        <v>47</v>
      </c>
      <c r="B48" s="3"/>
      <c r="C48" s="3"/>
      <c r="D48" s="3"/>
      <c r="E48" s="22"/>
      <c r="F48" s="22"/>
      <c r="G48" s="22"/>
    </row>
    <row r="49" spans="1:7" ht="15.75">
      <c r="A49" s="3"/>
      <c r="B49" s="3" t="s">
        <v>51</v>
      </c>
      <c r="C49" s="3"/>
      <c r="D49" s="3"/>
      <c r="E49" s="22">
        <v>1868</v>
      </c>
      <c r="F49" s="22"/>
      <c r="G49" s="22">
        <v>2186</v>
      </c>
    </row>
    <row r="50" spans="1:7" ht="15.75">
      <c r="A50" s="3"/>
      <c r="B50" s="3" t="s">
        <v>67</v>
      </c>
      <c r="C50" s="3"/>
      <c r="D50" s="3"/>
      <c r="E50" s="22">
        <v>7870</v>
      </c>
      <c r="F50" s="22"/>
      <c r="G50" s="22">
        <v>7980</v>
      </c>
    </row>
    <row r="51" spans="1:7" ht="15.75">
      <c r="A51" s="3"/>
      <c r="B51" s="3" t="s">
        <v>52</v>
      </c>
      <c r="C51" s="3"/>
      <c r="D51" s="3"/>
      <c r="E51" s="22">
        <v>423</v>
      </c>
      <c r="F51" s="22"/>
      <c r="G51" s="22">
        <v>423</v>
      </c>
    </row>
    <row r="52" spans="1:7" ht="15.75">
      <c r="A52" s="3"/>
      <c r="B52" s="3"/>
      <c r="C52" s="3"/>
      <c r="D52" s="3"/>
      <c r="E52" s="22"/>
      <c r="F52" s="22"/>
      <c r="G52" s="22"/>
    </row>
    <row r="53" spans="1:7" ht="16.5" thickBot="1">
      <c r="A53" s="3"/>
      <c r="B53" s="3"/>
      <c r="C53" s="3"/>
      <c r="D53" s="3"/>
      <c r="E53" s="38">
        <f>+E46+E47+E49+E51+E50</f>
        <v>241217</v>
      </c>
      <c r="F53" s="22"/>
      <c r="G53" s="38">
        <f>+G46+G47+G49+G51+G50</f>
        <v>238524</v>
      </c>
    </row>
    <row r="54" spans="1:7" ht="16.5" thickTop="1">
      <c r="A54" s="3"/>
      <c r="B54" s="3"/>
      <c r="C54" s="3"/>
      <c r="D54" s="3"/>
      <c r="E54" s="39"/>
      <c r="F54" s="22"/>
      <c r="G54" s="39"/>
    </row>
    <row r="55" spans="1:7" ht="15.75">
      <c r="A55" s="3" t="s">
        <v>60</v>
      </c>
      <c r="B55" s="3"/>
      <c r="C55" s="3"/>
      <c r="D55" s="3"/>
      <c r="E55" s="51">
        <v>2.4408</v>
      </c>
      <c r="F55" s="22"/>
      <c r="G55" s="51">
        <v>2.4035</v>
      </c>
    </row>
    <row r="56" spans="1:7" ht="15.75">
      <c r="A56" s="3"/>
      <c r="B56" s="3"/>
      <c r="C56" s="3"/>
      <c r="D56" s="3"/>
      <c r="E56" s="22"/>
      <c r="F56" s="22"/>
      <c r="G56" s="22"/>
    </row>
    <row r="57" spans="1:7" ht="15.75">
      <c r="A57" s="18" t="s">
        <v>56</v>
      </c>
      <c r="B57" s="3"/>
      <c r="C57" s="3"/>
      <c r="D57" s="3"/>
      <c r="E57" s="22"/>
      <c r="F57" s="22"/>
      <c r="G57" s="22"/>
    </row>
    <row r="58" spans="1:7" ht="15.75">
      <c r="A58" s="18" t="s">
        <v>76</v>
      </c>
      <c r="B58" s="3"/>
      <c r="C58" s="3"/>
      <c r="D58" s="3"/>
      <c r="E58" s="22"/>
      <c r="F58" s="22"/>
      <c r="G58" s="22"/>
    </row>
    <row r="59" spans="1:7" ht="15.75">
      <c r="A59" s="3"/>
      <c r="B59" s="3"/>
      <c r="C59" s="3"/>
      <c r="D59" s="3"/>
      <c r="E59" s="22"/>
      <c r="F59" s="22"/>
      <c r="G59" s="22"/>
    </row>
    <row r="60" spans="1:7" ht="15.75">
      <c r="A60" s="3"/>
      <c r="B60" s="3"/>
      <c r="C60" s="3"/>
      <c r="D60" s="3"/>
      <c r="E60" s="22"/>
      <c r="F60" s="22"/>
      <c r="G60" s="22"/>
    </row>
  </sheetData>
  <printOptions/>
  <pageMargins left="0.75" right="0.75" top="0.85" bottom="0.65" header="0.5" footer="0.5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3">
      <selection activeCell="A38" sqref="A38"/>
    </sheetView>
  </sheetViews>
  <sheetFormatPr defaultColWidth="9.140625" defaultRowHeight="12.75"/>
  <cols>
    <col min="1" max="1" width="42.14062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5.57421875" style="5" customWidth="1"/>
    <col min="10" max="10" width="1.1484375" style="5" customWidth="1"/>
    <col min="11" max="11" width="15.7109375" style="5" customWidth="1"/>
    <col min="12" max="12" width="1.1484375" style="5" customWidth="1"/>
    <col min="13" max="13" width="15.7109375" style="5" customWidth="1"/>
    <col min="14" max="14" width="1.1484375" style="5" customWidth="1"/>
    <col min="15" max="15" width="20.28125" style="5" customWidth="1"/>
    <col min="16" max="16" width="15.00390625" style="5" customWidth="1"/>
    <col min="17" max="16384" width="9.140625" style="5" customWidth="1"/>
  </cols>
  <sheetData>
    <row r="1" spans="1:15" ht="15.75">
      <c r="A1" s="19" t="s">
        <v>4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7"/>
    </row>
    <row r="2" spans="1:15" ht="15.75">
      <c r="A2" s="19" t="s">
        <v>10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9" t="s">
        <v>33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0" t="s">
        <v>79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7"/>
      <c r="C7" s="18"/>
      <c r="D7" s="18"/>
      <c r="E7" s="18"/>
      <c r="F7" s="18"/>
      <c r="G7" s="20" t="s">
        <v>20</v>
      </c>
      <c r="H7" s="18"/>
      <c r="I7" s="18"/>
      <c r="J7" s="18"/>
      <c r="K7" s="18"/>
      <c r="L7" s="18"/>
      <c r="M7" s="18"/>
      <c r="N7" s="20"/>
      <c r="O7" s="18"/>
    </row>
    <row r="8" spans="1:15" ht="15.75">
      <c r="A8" s="3"/>
      <c r="B8" s="3"/>
      <c r="C8" s="20" t="s">
        <v>21</v>
      </c>
      <c r="D8" s="20"/>
      <c r="E8" s="20" t="s">
        <v>22</v>
      </c>
      <c r="F8" s="20"/>
      <c r="G8" s="20" t="s">
        <v>23</v>
      </c>
      <c r="H8" s="20"/>
      <c r="I8" s="20"/>
      <c r="J8" s="20"/>
      <c r="K8" s="33" t="s">
        <v>24</v>
      </c>
      <c r="L8" s="20"/>
      <c r="M8" s="20"/>
      <c r="N8" s="20"/>
      <c r="O8" s="20"/>
    </row>
    <row r="9" spans="1:15" ht="15.75">
      <c r="A9" s="3"/>
      <c r="B9" s="3"/>
      <c r="C9" s="20" t="s">
        <v>25</v>
      </c>
      <c r="D9" s="20"/>
      <c r="E9" s="20" t="s">
        <v>26</v>
      </c>
      <c r="F9" s="20"/>
      <c r="G9" s="20" t="s">
        <v>27</v>
      </c>
      <c r="H9" s="20"/>
      <c r="I9" s="20" t="s">
        <v>28</v>
      </c>
      <c r="J9" s="20"/>
      <c r="K9" s="20" t="s">
        <v>29</v>
      </c>
      <c r="L9" s="20"/>
      <c r="M9" s="20" t="s">
        <v>30</v>
      </c>
      <c r="N9" s="20"/>
      <c r="O9" s="20" t="s">
        <v>31</v>
      </c>
    </row>
    <row r="10" spans="1:15" ht="15.75">
      <c r="A10" s="3"/>
      <c r="B10" s="3"/>
      <c r="C10" s="20" t="s">
        <v>1</v>
      </c>
      <c r="D10" s="20"/>
      <c r="E10" s="20" t="s">
        <v>1</v>
      </c>
      <c r="F10" s="20"/>
      <c r="G10" s="20" t="s">
        <v>1</v>
      </c>
      <c r="H10" s="20"/>
      <c r="I10" s="20" t="s">
        <v>1</v>
      </c>
      <c r="J10" s="20"/>
      <c r="K10" s="20" t="s">
        <v>1</v>
      </c>
      <c r="L10" s="20"/>
      <c r="M10" s="20" t="s">
        <v>1</v>
      </c>
      <c r="N10" s="20"/>
      <c r="O10" s="20" t="s">
        <v>1</v>
      </c>
    </row>
    <row r="11" spans="1:15" ht="15.75">
      <c r="A11" s="3"/>
      <c r="B11" s="3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</row>
    <row r="12" spans="1:15" ht="15.75">
      <c r="A12" s="40" t="s">
        <v>77</v>
      </c>
      <c r="B12" s="3"/>
      <c r="C12" s="8">
        <v>89598</v>
      </c>
      <c r="D12" s="8"/>
      <c r="E12" s="11">
        <v>44107</v>
      </c>
      <c r="F12" s="12"/>
      <c r="G12" s="9">
        <v>730</v>
      </c>
      <c r="H12" s="9"/>
      <c r="I12" s="13">
        <v>82650</v>
      </c>
      <c r="J12" s="13"/>
      <c r="K12" s="15">
        <v>3226</v>
      </c>
      <c r="L12" s="13"/>
      <c r="M12" s="13">
        <f>+I12+K12</f>
        <v>85876</v>
      </c>
      <c r="N12" s="9"/>
      <c r="O12" s="8">
        <f>+C12+E12+G12+M12</f>
        <v>220311</v>
      </c>
    </row>
    <row r="13" spans="1:15" ht="15.75">
      <c r="A13" s="10"/>
      <c r="B13" s="3"/>
      <c r="C13" s="8"/>
      <c r="D13" s="8"/>
      <c r="E13" s="9"/>
      <c r="F13" s="9"/>
      <c r="G13" s="9"/>
      <c r="H13" s="9"/>
      <c r="I13" s="13"/>
      <c r="J13" s="13"/>
      <c r="K13" s="13"/>
      <c r="L13" s="13"/>
      <c r="M13" s="13"/>
      <c r="N13" s="9"/>
      <c r="O13" s="8"/>
    </row>
    <row r="14" spans="1:16" ht="15.75">
      <c r="A14" s="2" t="s">
        <v>69</v>
      </c>
      <c r="B14" s="3"/>
      <c r="C14" s="56" t="s">
        <v>3</v>
      </c>
      <c r="D14" s="8"/>
      <c r="E14" s="56" t="s">
        <v>3</v>
      </c>
      <c r="F14" s="9"/>
      <c r="G14" s="56" t="s">
        <v>3</v>
      </c>
      <c r="H14" s="58"/>
      <c r="I14" s="56" t="s">
        <v>3</v>
      </c>
      <c r="J14" s="53"/>
      <c r="K14" s="56" t="s">
        <v>3</v>
      </c>
      <c r="L14" s="53"/>
      <c r="M14" s="56" t="s">
        <v>3</v>
      </c>
      <c r="N14" s="57"/>
      <c r="O14" s="56" t="s">
        <v>3</v>
      </c>
      <c r="P14" s="59"/>
    </row>
    <row r="15" spans="1:16" ht="15.75">
      <c r="A15" s="10"/>
      <c r="B15" s="3"/>
      <c r="C15" s="57"/>
      <c r="D15" s="8"/>
      <c r="E15" s="58"/>
      <c r="F15" s="9"/>
      <c r="G15" s="58"/>
      <c r="H15" s="58"/>
      <c r="I15" s="53"/>
      <c r="J15" s="53"/>
      <c r="K15" s="53"/>
      <c r="L15" s="53"/>
      <c r="M15" s="53"/>
      <c r="N15" s="58"/>
      <c r="O15" s="57"/>
      <c r="P15" s="59"/>
    </row>
    <row r="16" spans="1:16" ht="15.75">
      <c r="A16" s="2" t="s">
        <v>53</v>
      </c>
      <c r="B16" s="3"/>
      <c r="C16" s="56" t="s">
        <v>3</v>
      </c>
      <c r="D16" s="8"/>
      <c r="E16" s="56" t="s">
        <v>3</v>
      </c>
      <c r="F16" s="9"/>
      <c r="G16" s="56" t="s">
        <v>3</v>
      </c>
      <c r="H16" s="58"/>
      <c r="I16" s="56" t="s">
        <v>3</v>
      </c>
      <c r="J16" s="53"/>
      <c r="K16" s="56" t="s">
        <v>3</v>
      </c>
      <c r="L16" s="53"/>
      <c r="M16" s="56" t="s">
        <v>3</v>
      </c>
      <c r="N16" s="57"/>
      <c r="O16" s="56" t="s">
        <v>3</v>
      </c>
      <c r="P16" s="59"/>
    </row>
    <row r="17" spans="1:16" ht="15.75">
      <c r="A17" s="10"/>
      <c r="B17" s="3"/>
      <c r="C17" s="57"/>
      <c r="D17" s="8"/>
      <c r="E17" s="58"/>
      <c r="F17" s="9"/>
      <c r="G17" s="58"/>
      <c r="H17" s="58"/>
      <c r="I17" s="53"/>
      <c r="J17" s="53"/>
      <c r="K17" s="53"/>
      <c r="L17" s="53"/>
      <c r="M17" s="53"/>
      <c r="N17" s="58"/>
      <c r="O17" s="57"/>
      <c r="P17" s="59"/>
    </row>
    <row r="18" spans="1:16" ht="15.75">
      <c r="A18" s="2" t="s">
        <v>32</v>
      </c>
      <c r="B18" s="3"/>
      <c r="C18" s="57" t="s">
        <v>3</v>
      </c>
      <c r="D18" s="15"/>
      <c r="E18" s="57" t="s">
        <v>3</v>
      </c>
      <c r="F18" s="11"/>
      <c r="G18" s="57" t="s">
        <v>3</v>
      </c>
      <c r="H18" s="58"/>
      <c r="I18" s="60">
        <v>3337</v>
      </c>
      <c r="J18" s="53"/>
      <c r="K18" s="61" t="s">
        <v>3</v>
      </c>
      <c r="L18" s="53"/>
      <c r="M18" s="60">
        <f>I18</f>
        <v>3337</v>
      </c>
      <c r="N18" s="57"/>
      <c r="O18" s="57">
        <f>M18</f>
        <v>3337</v>
      </c>
      <c r="P18" s="59"/>
    </row>
    <row r="19" spans="1:16" ht="15.75">
      <c r="A19" s="2"/>
      <c r="B19" s="3"/>
      <c r="C19" s="57"/>
      <c r="D19" s="15"/>
      <c r="E19" s="57"/>
      <c r="F19" s="11"/>
      <c r="G19" s="57"/>
      <c r="H19" s="58"/>
      <c r="I19" s="60"/>
      <c r="J19" s="53"/>
      <c r="K19" s="60"/>
      <c r="L19" s="53"/>
      <c r="M19" s="60"/>
      <c r="N19" s="57"/>
      <c r="O19" s="57"/>
      <c r="P19" s="59"/>
    </row>
    <row r="20" spans="1:16" ht="15.75">
      <c r="A20" s="2" t="s">
        <v>78</v>
      </c>
      <c r="B20" s="3"/>
      <c r="C20" s="56" t="s">
        <v>3</v>
      </c>
      <c r="D20" s="15"/>
      <c r="E20" s="56" t="s">
        <v>3</v>
      </c>
      <c r="F20" s="11"/>
      <c r="G20" s="56" t="s">
        <v>3</v>
      </c>
      <c r="H20" s="58"/>
      <c r="I20" s="61" t="s">
        <v>3</v>
      </c>
      <c r="J20" s="53"/>
      <c r="K20" s="61" t="s">
        <v>3</v>
      </c>
      <c r="L20" s="53"/>
      <c r="M20" s="52" t="str">
        <f>K20</f>
        <v>-</v>
      </c>
      <c r="N20" s="57"/>
      <c r="O20" s="57" t="str">
        <f>M20</f>
        <v>-</v>
      </c>
      <c r="P20" s="59"/>
    </row>
    <row r="21" spans="1:16" ht="15.75">
      <c r="A21" s="10"/>
      <c r="B21" s="3"/>
      <c r="C21" s="41"/>
      <c r="D21" s="8"/>
      <c r="E21" s="24"/>
      <c r="F21" s="9"/>
      <c r="G21" s="62"/>
      <c r="H21" s="58"/>
      <c r="I21" s="63"/>
      <c r="J21" s="53"/>
      <c r="K21" s="63"/>
      <c r="L21" s="53"/>
      <c r="M21" s="63"/>
      <c r="N21" s="58"/>
      <c r="O21" s="64"/>
      <c r="P21" s="59"/>
    </row>
    <row r="22" spans="1:16" ht="16.5" thickBot="1">
      <c r="A22" s="40" t="s">
        <v>83</v>
      </c>
      <c r="B22" s="3"/>
      <c r="C22" s="42">
        <f>SUM(C12:C21)</f>
        <v>89598</v>
      </c>
      <c r="D22" s="8"/>
      <c r="E22" s="42">
        <f>SUM(E12:E21)</f>
        <v>44107</v>
      </c>
      <c r="F22" s="9"/>
      <c r="G22" s="43">
        <f>SUM(G12:G21)</f>
        <v>730</v>
      </c>
      <c r="H22" s="9"/>
      <c r="I22" s="44">
        <f>SUM(I12:I21)</f>
        <v>85987</v>
      </c>
      <c r="J22" s="13"/>
      <c r="K22" s="44">
        <f>SUM(K12:K21)</f>
        <v>3226</v>
      </c>
      <c r="L22" s="13"/>
      <c r="M22" s="44">
        <f>SUM(M12:M21)</f>
        <v>89213</v>
      </c>
      <c r="N22" s="8"/>
      <c r="O22" s="43">
        <f>SUM(O12:O21)</f>
        <v>223648</v>
      </c>
      <c r="P22" s="54"/>
    </row>
    <row r="23" spans="1:15" ht="16.5" thickTop="1">
      <c r="A23" s="2"/>
      <c r="B23" s="3"/>
      <c r="C23" s="8"/>
      <c r="D23" s="8"/>
      <c r="E23" s="14"/>
      <c r="F23" s="9"/>
      <c r="G23" s="8"/>
      <c r="H23" s="9"/>
      <c r="I23" s="1"/>
      <c r="J23" s="13"/>
      <c r="K23" s="1"/>
      <c r="L23" s="13"/>
      <c r="M23" s="1"/>
      <c r="N23" s="8"/>
      <c r="O23" s="8"/>
    </row>
    <row r="24" spans="1:15" ht="15.75">
      <c r="A24" s="2"/>
      <c r="B24" s="3"/>
      <c r="C24" s="8"/>
      <c r="D24" s="8"/>
      <c r="E24" s="14"/>
      <c r="F24" s="9"/>
      <c r="G24" s="8"/>
      <c r="H24" s="9"/>
      <c r="I24" s="1"/>
      <c r="J24" s="13"/>
      <c r="K24" s="1"/>
      <c r="L24" s="13"/>
      <c r="M24" s="1"/>
      <c r="N24" s="8"/>
      <c r="O24" s="8"/>
    </row>
    <row r="25" spans="1:15" ht="15.75">
      <c r="A25" s="40" t="s">
        <v>68</v>
      </c>
      <c r="B25" s="3"/>
      <c r="C25" s="8">
        <v>86723</v>
      </c>
      <c r="D25" s="8"/>
      <c r="E25" s="14">
        <v>40580</v>
      </c>
      <c r="F25" s="9"/>
      <c r="G25" s="8">
        <v>780</v>
      </c>
      <c r="H25" s="9"/>
      <c r="I25" s="1">
        <v>75921</v>
      </c>
      <c r="J25" s="13"/>
      <c r="K25" s="15">
        <v>3122</v>
      </c>
      <c r="L25" s="13"/>
      <c r="M25" s="13">
        <f>+I25+K25</f>
        <v>79043</v>
      </c>
      <c r="N25" s="8"/>
      <c r="O25" s="8">
        <f>+C25+E25+G25+M25</f>
        <v>207126</v>
      </c>
    </row>
    <row r="26" spans="1:15" ht="15.75">
      <c r="A26" s="10"/>
      <c r="B26" s="3"/>
      <c r="C26" s="8"/>
      <c r="D26" s="8"/>
      <c r="E26" s="14"/>
      <c r="F26" s="9"/>
      <c r="G26" s="14"/>
      <c r="H26" s="9"/>
      <c r="I26" s="1"/>
      <c r="J26" s="13"/>
      <c r="K26" s="1"/>
      <c r="L26" s="13"/>
      <c r="M26" s="1"/>
      <c r="N26" s="8"/>
      <c r="O26" s="14"/>
    </row>
    <row r="27" spans="1:15" ht="15.75">
      <c r="A27" s="2" t="s">
        <v>69</v>
      </c>
      <c r="B27" s="3"/>
      <c r="C27" s="8"/>
      <c r="D27" s="8"/>
      <c r="E27" s="14"/>
      <c r="F27" s="9"/>
      <c r="G27" s="14"/>
      <c r="H27" s="9"/>
      <c r="I27" s="1"/>
      <c r="J27" s="13"/>
      <c r="K27" s="1"/>
      <c r="L27" s="13"/>
      <c r="M27" s="1"/>
      <c r="N27" s="8"/>
      <c r="O27" s="14"/>
    </row>
    <row r="28" spans="1:15" ht="15.75">
      <c r="A28" s="10" t="s">
        <v>70</v>
      </c>
      <c r="B28" s="3"/>
      <c r="C28" s="8">
        <v>2665</v>
      </c>
      <c r="D28" s="8"/>
      <c r="E28" s="14">
        <v>3335</v>
      </c>
      <c r="F28" s="9"/>
      <c r="G28" s="57" t="s">
        <v>3</v>
      </c>
      <c r="H28" s="9"/>
      <c r="I28" s="57" t="s">
        <v>3</v>
      </c>
      <c r="J28" s="53"/>
      <c r="K28" s="57" t="s">
        <v>3</v>
      </c>
      <c r="L28" s="53"/>
      <c r="M28" s="53" t="s">
        <v>3</v>
      </c>
      <c r="N28" s="58"/>
      <c r="O28" s="57">
        <f>E28+C28</f>
        <v>6000</v>
      </c>
    </row>
    <row r="29" spans="1:15" ht="15.75">
      <c r="A29" s="10"/>
      <c r="B29" s="3"/>
      <c r="C29" s="8"/>
      <c r="D29" s="8"/>
      <c r="E29" s="14"/>
      <c r="F29" s="9"/>
      <c r="G29" s="56"/>
      <c r="H29" s="9"/>
      <c r="I29" s="52"/>
      <c r="J29" s="53"/>
      <c r="K29" s="52"/>
      <c r="L29" s="53"/>
      <c r="M29" s="52"/>
      <c r="N29" s="57"/>
      <c r="O29" s="56"/>
    </row>
    <row r="30" spans="1:15" ht="15.75">
      <c r="A30" s="2" t="s">
        <v>53</v>
      </c>
      <c r="B30" s="3"/>
      <c r="C30" s="57" t="s">
        <v>3</v>
      </c>
      <c r="D30" s="8"/>
      <c r="E30" s="56" t="s">
        <v>3</v>
      </c>
      <c r="F30" s="9"/>
      <c r="G30" s="57" t="s">
        <v>3</v>
      </c>
      <c r="H30" s="9"/>
      <c r="I30" s="57" t="s">
        <v>3</v>
      </c>
      <c r="J30" s="53"/>
      <c r="K30" s="57" t="s">
        <v>3</v>
      </c>
      <c r="L30" s="53"/>
      <c r="M30" s="53" t="s">
        <v>3</v>
      </c>
      <c r="N30" s="58"/>
      <c r="O30" s="57" t="str">
        <f>E30</f>
        <v>-</v>
      </c>
    </row>
    <row r="31" spans="1:15" ht="15.75">
      <c r="A31" s="10"/>
      <c r="B31" s="3"/>
      <c r="C31" s="57"/>
      <c r="D31" s="8"/>
      <c r="E31" s="14"/>
      <c r="F31" s="9"/>
      <c r="G31" s="56"/>
      <c r="H31" s="9"/>
      <c r="I31" s="52"/>
      <c r="J31" s="53"/>
      <c r="K31" s="52"/>
      <c r="L31" s="53"/>
      <c r="M31" s="52"/>
      <c r="N31" s="57"/>
      <c r="O31" s="56"/>
    </row>
    <row r="32" spans="1:15" ht="15.75">
      <c r="A32" s="2" t="s">
        <v>32</v>
      </c>
      <c r="B32" s="3"/>
      <c r="C32" s="56" t="s">
        <v>3</v>
      </c>
      <c r="D32" s="8"/>
      <c r="E32" s="56" t="s">
        <v>3</v>
      </c>
      <c r="F32" s="9"/>
      <c r="G32" s="56" t="s">
        <v>3</v>
      </c>
      <c r="H32" s="9"/>
      <c r="I32" s="52">
        <v>6877</v>
      </c>
      <c r="J32" s="53"/>
      <c r="K32" s="52" t="s">
        <v>3</v>
      </c>
      <c r="L32" s="53"/>
      <c r="M32" s="52">
        <f>I32</f>
        <v>6877</v>
      </c>
      <c r="N32" s="57"/>
      <c r="O32" s="52">
        <f>M32</f>
        <v>6877</v>
      </c>
    </row>
    <row r="33" spans="1:15" ht="15.75">
      <c r="A33" s="2"/>
      <c r="B33" s="3"/>
      <c r="C33" s="56"/>
      <c r="D33" s="8"/>
      <c r="E33" s="56"/>
      <c r="F33" s="9"/>
      <c r="G33" s="56"/>
      <c r="H33" s="9"/>
      <c r="I33" s="52"/>
      <c r="J33" s="53"/>
      <c r="K33" s="52"/>
      <c r="L33" s="53"/>
      <c r="M33" s="52"/>
      <c r="N33" s="57"/>
      <c r="O33" s="52"/>
    </row>
    <row r="34" spans="1:15" ht="15.75">
      <c r="A34" s="2" t="s">
        <v>29</v>
      </c>
      <c r="B34" s="3"/>
      <c r="C34" s="56" t="s">
        <v>3</v>
      </c>
      <c r="D34" s="8"/>
      <c r="E34" s="56" t="s">
        <v>3</v>
      </c>
      <c r="F34" s="9"/>
      <c r="G34" s="56" t="s">
        <v>3</v>
      </c>
      <c r="H34" s="9"/>
      <c r="I34" s="56" t="s">
        <v>3</v>
      </c>
      <c r="J34" s="53"/>
      <c r="K34" s="56" t="s">
        <v>3</v>
      </c>
      <c r="L34" s="53"/>
      <c r="M34" s="56" t="s">
        <v>3</v>
      </c>
      <c r="N34" s="57"/>
      <c r="O34" s="56" t="s">
        <v>3</v>
      </c>
    </row>
    <row r="35" spans="1:15" ht="15.75">
      <c r="A35" s="10"/>
      <c r="B35" s="3"/>
      <c r="C35" s="8"/>
      <c r="D35" s="8"/>
      <c r="E35" s="14"/>
      <c r="F35" s="9"/>
      <c r="G35" s="14"/>
      <c r="H35" s="9"/>
      <c r="I35" s="52"/>
      <c r="J35" s="53"/>
      <c r="K35" s="52"/>
      <c r="L35" s="53"/>
      <c r="M35" s="52"/>
      <c r="N35" s="57"/>
      <c r="O35" s="56"/>
    </row>
    <row r="36" spans="1:16" ht="16.5" thickBot="1">
      <c r="A36" s="40" t="s">
        <v>84</v>
      </c>
      <c r="B36" s="3"/>
      <c r="C36" s="43">
        <f>SUM(C25:C35)</f>
        <v>89388</v>
      </c>
      <c r="D36" s="8"/>
      <c r="E36" s="43">
        <f>SUM(E25:E35)</f>
        <v>43915</v>
      </c>
      <c r="F36" s="9"/>
      <c r="G36" s="43">
        <f>SUM(G25:G35)</f>
        <v>780</v>
      </c>
      <c r="H36" s="9"/>
      <c r="I36" s="43">
        <f>SUM(I25:I35)</f>
        <v>82798</v>
      </c>
      <c r="J36" s="43">
        <f>SUM(J25:J35)</f>
        <v>0</v>
      </c>
      <c r="K36" s="43">
        <f>SUM(K25:K35)</f>
        <v>3122</v>
      </c>
      <c r="L36" s="9"/>
      <c r="M36" s="43">
        <f>SUM(M25:M35)</f>
        <v>85920</v>
      </c>
      <c r="N36" s="8"/>
      <c r="O36" s="43">
        <f>SUM(O25:O35)</f>
        <v>220003</v>
      </c>
      <c r="P36" s="5" t="s">
        <v>0</v>
      </c>
    </row>
    <row r="37" spans="1:15" ht="16.5" thickTop="1">
      <c r="A37" s="16"/>
      <c r="B37" s="3"/>
      <c r="C37" s="16"/>
      <c r="D37" s="8"/>
      <c r="E37" s="16"/>
      <c r="F37" s="9"/>
      <c r="G37" s="16"/>
      <c r="H37" s="9"/>
      <c r="I37" s="16"/>
      <c r="J37" s="9"/>
      <c r="K37" s="16"/>
      <c r="L37" s="9"/>
      <c r="M37" s="16"/>
      <c r="N37" s="17" t="s">
        <v>0</v>
      </c>
      <c r="O37" s="49"/>
    </row>
    <row r="38" spans="1:15" ht="15.75">
      <c r="A38" s="18"/>
      <c r="B38" s="3"/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8"/>
    </row>
    <row r="39" ht="15.75">
      <c r="A39" s="18" t="s">
        <v>55</v>
      </c>
    </row>
    <row r="40" ht="15.75">
      <c r="A40" s="18" t="s">
        <v>76</v>
      </c>
    </row>
  </sheetData>
  <printOptions/>
  <pageMargins left="0.42" right="0.21" top="0.22" bottom="0.25" header="0.25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6">
      <selection activeCell="A34" sqref="A34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8" t="s">
        <v>4</v>
      </c>
      <c r="B1" s="3"/>
      <c r="C1" s="3"/>
      <c r="D1" s="3"/>
      <c r="E1" s="3"/>
      <c r="F1" s="3"/>
      <c r="G1" s="3"/>
      <c r="H1" s="3"/>
    </row>
    <row r="2" spans="1:8" ht="15.75">
      <c r="A2" s="19" t="s">
        <v>10</v>
      </c>
      <c r="B2" s="3"/>
      <c r="C2" s="3"/>
      <c r="D2" s="3"/>
      <c r="E2" s="3"/>
      <c r="F2" s="3"/>
      <c r="G2" s="3"/>
      <c r="H2" s="3"/>
    </row>
    <row r="3" spans="1:8" ht="15.75">
      <c r="A3" s="18"/>
      <c r="B3" s="3"/>
      <c r="C3" s="3"/>
      <c r="D3" s="3"/>
      <c r="E3" s="3"/>
      <c r="F3" s="3"/>
      <c r="G3" s="3"/>
      <c r="H3" s="3"/>
    </row>
    <row r="4" spans="1:8" ht="15.75">
      <c r="A4" s="18" t="s">
        <v>66</v>
      </c>
      <c r="B4" s="3"/>
      <c r="C4" s="3"/>
      <c r="D4" s="3"/>
      <c r="E4" s="3"/>
      <c r="F4" s="3"/>
      <c r="G4" s="3"/>
      <c r="H4" s="3"/>
    </row>
    <row r="5" spans="1:8" ht="15.75">
      <c r="A5" s="18" t="s">
        <v>79</v>
      </c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20" t="s">
        <v>86</v>
      </c>
      <c r="G6" s="3"/>
      <c r="H6" s="20" t="s">
        <v>86</v>
      </c>
    </row>
    <row r="7" spans="1:8" ht="15.75">
      <c r="A7" s="3"/>
      <c r="B7" s="3"/>
      <c r="C7" s="3"/>
      <c r="D7" s="3"/>
      <c r="E7" s="3"/>
      <c r="F7" s="33" t="s">
        <v>82</v>
      </c>
      <c r="G7" s="3"/>
      <c r="H7" s="33" t="s">
        <v>85</v>
      </c>
    </row>
    <row r="8" spans="1:8" ht="15.75">
      <c r="A8" s="3"/>
      <c r="B8" s="3"/>
      <c r="C8" s="3"/>
      <c r="D8" s="3"/>
      <c r="E8" s="3"/>
      <c r="F8" s="20" t="s">
        <v>1</v>
      </c>
      <c r="G8" s="3"/>
      <c r="H8" s="20" t="s">
        <v>1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 t="s">
        <v>88</v>
      </c>
      <c r="B10" s="3"/>
      <c r="C10" s="3"/>
      <c r="D10" s="3"/>
      <c r="E10" s="3"/>
      <c r="F10" s="9">
        <v>22445</v>
      </c>
      <c r="G10" s="9"/>
      <c r="H10" s="9">
        <v>21676</v>
      </c>
    </row>
    <row r="11" spans="1:8" ht="15.75">
      <c r="A11" s="3"/>
      <c r="B11" s="3"/>
      <c r="C11" s="3"/>
      <c r="D11" s="3"/>
      <c r="E11" s="3"/>
      <c r="F11" s="3"/>
      <c r="G11" s="3"/>
      <c r="H11" s="22"/>
    </row>
    <row r="12" spans="1:8" ht="15.75">
      <c r="A12" s="3" t="s">
        <v>89</v>
      </c>
      <c r="B12" s="3"/>
      <c r="C12" s="3"/>
      <c r="D12" s="3"/>
      <c r="E12" s="3"/>
      <c r="F12" s="9">
        <v>267</v>
      </c>
      <c r="G12" s="3"/>
      <c r="H12" s="9">
        <v>-945</v>
      </c>
    </row>
    <row r="13" spans="1:8" ht="15.75">
      <c r="A13" s="3"/>
      <c r="B13" s="3"/>
      <c r="C13" s="3"/>
      <c r="D13" s="3"/>
      <c r="E13" s="3"/>
      <c r="F13" s="3"/>
      <c r="G13" s="3"/>
      <c r="H13" s="22"/>
    </row>
    <row r="14" spans="1:8" ht="15.75">
      <c r="A14" s="3" t="s">
        <v>73</v>
      </c>
      <c r="B14" s="3"/>
      <c r="C14" s="3"/>
      <c r="D14" s="3"/>
      <c r="E14" s="3"/>
      <c r="F14" s="8">
        <v>3482</v>
      </c>
      <c r="G14" s="3"/>
      <c r="H14" s="45">
        <v>33360</v>
      </c>
    </row>
    <row r="15" spans="1:8" ht="15.75">
      <c r="A15" s="3"/>
      <c r="B15" s="3"/>
      <c r="C15" s="3"/>
      <c r="D15" s="3"/>
      <c r="E15" s="3"/>
      <c r="F15" s="24"/>
      <c r="G15" s="3"/>
      <c r="H15" s="24"/>
    </row>
    <row r="16" spans="1:8" ht="15.75">
      <c r="A16" s="3"/>
      <c r="B16" s="3"/>
      <c r="C16" s="3"/>
      <c r="D16" s="3"/>
      <c r="E16" s="3"/>
      <c r="F16" s="22"/>
      <c r="G16" s="3"/>
      <c r="H16" s="22"/>
    </row>
    <row r="17" spans="1:8" ht="15.75">
      <c r="A17" s="3" t="s">
        <v>74</v>
      </c>
      <c r="B17" s="3"/>
      <c r="C17" s="3"/>
      <c r="D17" s="3"/>
      <c r="E17" s="3"/>
      <c r="F17" s="9">
        <f>+F10+F12+F14</f>
        <v>26194</v>
      </c>
      <c r="G17" s="9"/>
      <c r="H17" s="9">
        <f>+H10+H12+H14</f>
        <v>54091</v>
      </c>
    </row>
    <row r="18" spans="1:8" ht="15.75">
      <c r="A18" s="3"/>
      <c r="B18" s="3"/>
      <c r="C18" s="3"/>
      <c r="D18" s="3"/>
      <c r="E18" s="3"/>
      <c r="F18" s="22"/>
      <c r="G18" s="8"/>
      <c r="H18" s="22"/>
    </row>
    <row r="19" spans="1:8" ht="15.75">
      <c r="A19" s="3" t="s">
        <v>34</v>
      </c>
      <c r="B19" s="3"/>
      <c r="C19" s="3"/>
      <c r="D19" s="3"/>
      <c r="E19" s="3"/>
      <c r="F19" s="22">
        <v>11790</v>
      </c>
      <c r="G19" s="3"/>
      <c r="H19" s="22">
        <v>19003</v>
      </c>
    </row>
    <row r="20" spans="1:8" ht="15.75">
      <c r="A20" s="3"/>
      <c r="B20" s="3"/>
      <c r="C20" s="3"/>
      <c r="D20" s="3"/>
      <c r="E20" s="3"/>
      <c r="F20" s="22"/>
      <c r="G20" s="3"/>
      <c r="H20" s="22"/>
    </row>
    <row r="21" spans="1:8" ht="16.5" thickBot="1">
      <c r="A21" s="3" t="s">
        <v>90</v>
      </c>
      <c r="B21" s="3"/>
      <c r="C21" s="3"/>
      <c r="D21" s="3"/>
      <c r="E21" s="3"/>
      <c r="F21" s="46">
        <f>+F17+F19</f>
        <v>37984</v>
      </c>
      <c r="G21" s="3"/>
      <c r="H21" s="46">
        <f>+H17+H19</f>
        <v>73094</v>
      </c>
    </row>
    <row r="22" spans="1:8" ht="16.5" thickTop="1">
      <c r="A22" s="3"/>
      <c r="B22" s="3"/>
      <c r="C22" s="3"/>
      <c r="D22" s="3"/>
      <c r="E22" s="3"/>
      <c r="F22" s="22"/>
      <c r="G22" s="3"/>
      <c r="H22" s="3"/>
    </row>
    <row r="23" spans="1:8" ht="15.75">
      <c r="A23" s="3"/>
      <c r="B23" s="3"/>
      <c r="C23" s="3"/>
      <c r="D23" s="3"/>
      <c r="E23" s="3"/>
      <c r="F23" s="22"/>
      <c r="G23" s="3"/>
      <c r="H23" s="3"/>
    </row>
    <row r="24" spans="1:8" ht="15.75">
      <c r="A24" s="18" t="s">
        <v>54</v>
      </c>
      <c r="B24" s="3"/>
      <c r="C24" s="3"/>
      <c r="D24" s="3"/>
      <c r="E24" s="3"/>
      <c r="F24" s="22"/>
      <c r="G24" s="3"/>
      <c r="H24" s="3"/>
    </row>
    <row r="25" spans="1:8" ht="15.75">
      <c r="A25" s="18" t="s">
        <v>76</v>
      </c>
      <c r="B25" s="3"/>
      <c r="C25" s="3"/>
      <c r="D25" s="3"/>
      <c r="E25" s="3"/>
      <c r="F25" s="47"/>
      <c r="G25" s="3"/>
      <c r="H25" s="3"/>
    </row>
    <row r="26" spans="1:8" ht="15.75">
      <c r="A26" s="18"/>
      <c r="B26" s="3"/>
      <c r="C26" s="3"/>
      <c r="D26" s="3"/>
      <c r="E26" s="3"/>
      <c r="F26" s="47"/>
      <c r="G26" s="3"/>
      <c r="H26" s="3"/>
    </row>
    <row r="27" spans="1:8" ht="15.75">
      <c r="A27" s="18"/>
      <c r="B27" s="3"/>
      <c r="C27" s="3"/>
      <c r="D27" s="3"/>
      <c r="E27" s="3"/>
      <c r="F27" s="47"/>
      <c r="G27" s="3"/>
      <c r="H27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Ekovest</cp:lastModifiedBy>
  <cp:lastPrinted>2005-02-19T02:22:37Z</cp:lastPrinted>
  <dcterms:created xsi:type="dcterms:W3CDTF">1999-11-14T22:44:16Z</dcterms:created>
  <dcterms:modified xsi:type="dcterms:W3CDTF">2005-02-28T06:47:44Z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