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718" activeTab="0"/>
  </bookViews>
  <sheets>
    <sheet name="Income Stat." sheetId="1" r:id="rId1"/>
    <sheet name="Bal Sheet" sheetId="2" r:id="rId2"/>
    <sheet name="Equity Stat." sheetId="3" r:id="rId3"/>
    <sheet name="Chs Flw" sheetId="4" r:id="rId4"/>
  </sheets>
  <definedNames/>
  <calcPr fullCalcOnLoad="1"/>
</workbook>
</file>

<file path=xl/sharedStrings.xml><?xml version="1.0" encoding="utf-8"?>
<sst xmlns="http://schemas.openxmlformats.org/spreadsheetml/2006/main" count="160" uniqueCount="92">
  <si>
    <t xml:space="preserve"> </t>
  </si>
  <si>
    <t>RM'000</t>
  </si>
  <si>
    <t>Current Assets</t>
  </si>
  <si>
    <t>-</t>
  </si>
  <si>
    <t>EKOVEST BERHAD</t>
  </si>
  <si>
    <t>Current Liabilities</t>
  </si>
  <si>
    <t>Share Capital</t>
  </si>
  <si>
    <t>Reserves</t>
  </si>
  <si>
    <t>Taxation</t>
  </si>
  <si>
    <t>Revenue</t>
  </si>
  <si>
    <t>(Company No: 132493-D)</t>
  </si>
  <si>
    <t>Quarter ended</t>
  </si>
  <si>
    <t>Operating profit</t>
  </si>
  <si>
    <t>Interest expense</t>
  </si>
  <si>
    <t>Interest income</t>
  </si>
  <si>
    <t>Profit before taxation</t>
  </si>
  <si>
    <t>Basic (sen)</t>
  </si>
  <si>
    <t>Diluted (sen)</t>
  </si>
  <si>
    <t>Property, Plant &amp; Equipment</t>
  </si>
  <si>
    <t>As at</t>
  </si>
  <si>
    <t>Asset</t>
  </si>
  <si>
    <t>Share</t>
  </si>
  <si>
    <t xml:space="preserve">Share </t>
  </si>
  <si>
    <t>revaluation</t>
  </si>
  <si>
    <t>------------- Unappropriated profit -------------</t>
  </si>
  <si>
    <t>capital</t>
  </si>
  <si>
    <t>premium</t>
  </si>
  <si>
    <t>reserve</t>
  </si>
  <si>
    <t>Undistributed</t>
  </si>
  <si>
    <t>Dividend</t>
  </si>
  <si>
    <t>Sub-total</t>
  </si>
  <si>
    <t>Total</t>
  </si>
  <si>
    <t>Net profit for the year</t>
  </si>
  <si>
    <t>Dividend paid</t>
  </si>
  <si>
    <t>Condensed Consolidated Statements of Changes in Equity</t>
  </si>
  <si>
    <t>At 1 July 2002</t>
  </si>
  <si>
    <t>Cash and cash equivalents at 1 July</t>
  </si>
  <si>
    <t>Profit after taxation</t>
  </si>
  <si>
    <t>Minority Interest</t>
  </si>
  <si>
    <t>Net Profit for the period</t>
  </si>
  <si>
    <t xml:space="preserve">Earnings per share </t>
  </si>
  <si>
    <t>Trade and Other Debtors</t>
  </si>
  <si>
    <t>Tax Recoverable</t>
  </si>
  <si>
    <t>Overdraft &amp; Short Term Borrowings</t>
  </si>
  <si>
    <t>Financed by :</t>
  </si>
  <si>
    <t>Minorities Interest</t>
  </si>
  <si>
    <t>Development Rights</t>
  </si>
  <si>
    <t>Net Current Assets</t>
  </si>
  <si>
    <t>Shareholders' Fund</t>
  </si>
  <si>
    <t>Long Term Liabilities</t>
  </si>
  <si>
    <t>Amount Owing by Associated Companies</t>
  </si>
  <si>
    <t>Trade and Other Creditors</t>
  </si>
  <si>
    <t>Amount Owing to Associated Companies</t>
  </si>
  <si>
    <t>Hire Purchase Liabilities</t>
  </si>
  <si>
    <t>Deferred Taxation</t>
  </si>
  <si>
    <t>Capital issue expenses</t>
  </si>
  <si>
    <t>Cash outflow from investing activities</t>
  </si>
  <si>
    <t>(The Condensed Consolidated Cash Flow Statements should be read in conjunction with the Annual</t>
  </si>
  <si>
    <t>(The Condensed Consolidated Statements of Changes in Equity should be read in conjunction with the Annual</t>
  </si>
  <si>
    <t>(The Condensed Consolidated Balance Sheets should be read in conjunction with the Annual</t>
  </si>
  <si>
    <t>(The Condensed Consolidated Income Statements should be read in conjunction with the Annual</t>
  </si>
  <si>
    <t>Associated Companies</t>
  </si>
  <si>
    <t>Tax Payable</t>
  </si>
  <si>
    <t>Net Tangible Assets Per Share (RM)</t>
  </si>
  <si>
    <t>Deposits, Cash and Bank Balances</t>
  </si>
  <si>
    <t>Jointly Controlled Entity</t>
  </si>
  <si>
    <t>Other Investments</t>
  </si>
  <si>
    <t>Gross Amount Due from Customers</t>
  </si>
  <si>
    <t>Gross Amount Due to Customers</t>
  </si>
  <si>
    <t>30 June 2003</t>
  </si>
  <si>
    <t>Condensed Consolidated Cash Flow Statements</t>
  </si>
  <si>
    <t>Bank Term Loans</t>
  </si>
  <si>
    <t>At 1 July 2003</t>
  </si>
  <si>
    <t>Issue of share capital</t>
  </si>
  <si>
    <t>- ESOS</t>
  </si>
  <si>
    <t>`</t>
  </si>
  <si>
    <t>Condensed Consolidated Income Statement</t>
  </si>
  <si>
    <t>Condensed Consolidated Balance Sheets</t>
  </si>
  <si>
    <t>For the 2nd quarter ended 31 December 2003</t>
  </si>
  <si>
    <t>31 December</t>
  </si>
  <si>
    <t>6 months Cumulative</t>
  </si>
  <si>
    <t>As at 31 December 2003</t>
  </si>
  <si>
    <t>31 December 2003</t>
  </si>
  <si>
    <t>At 31 December 2003</t>
  </si>
  <si>
    <t>At 31 December 2002</t>
  </si>
  <si>
    <t>6 Months ended</t>
  </si>
  <si>
    <t>31 December 2002</t>
  </si>
  <si>
    <t xml:space="preserve"> Financial Report for the year ended 30 June 2003)</t>
  </si>
  <si>
    <t>Cash and cash equivalents at 31 December</t>
  </si>
  <si>
    <t>Cash inflow from operating activities</t>
  </si>
  <si>
    <t>Cash inflow from financing activities</t>
  </si>
  <si>
    <t>Net changes in cash and cash equivalents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</si>
</sst>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  <numFmt numFmtId="200" formatCode="#,##0;[Red]#,##0"/>
    <numFmt numFmtId="201" formatCode="_-* #,##0_-;\-* #,##0_-;_-* &quot;-&quot;??_-;_-@_-"/>
    <numFmt numFmtId="202" formatCode="_(* #,##0.00_);_(* \(#,##0.00\);_(* &quot;-&quot;_);_(@_)"/>
    <numFmt numFmtId="203" formatCode="#,##0.0000;\-#,##0.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9">
    <xf numFmtId="0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 quotePrefix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NumberFormat="1" applyFont="1" applyAlignment="1">
      <alignment/>
    </xf>
    <xf numFmtId="0" fontId="6" fillId="0" borderId="0" xfId="0" applyFont="1" applyAlignment="1" quotePrefix="1">
      <alignment horizontal="center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0" fontId="6" fillId="0" borderId="0" xfId="0" applyFont="1" applyAlignment="1" quotePrefix="1">
      <alignment horizontal="left"/>
    </xf>
    <xf numFmtId="169" fontId="6" fillId="0" borderId="0" xfId="15" applyNumberFormat="1" applyFont="1" applyAlignment="1">
      <alignment horizontal="center"/>
    </xf>
    <xf numFmtId="169" fontId="6" fillId="0" borderId="0" xfId="15" applyNumberFormat="1" applyFont="1" applyAlignment="1" quotePrefix="1">
      <alignment horizontal="center"/>
    </xf>
    <xf numFmtId="37" fontId="6" fillId="0" borderId="0" xfId="15" applyNumberFormat="1" applyFont="1" applyAlignment="1">
      <alignment/>
    </xf>
    <xf numFmtId="169" fontId="6" fillId="0" borderId="0" xfId="0" applyNumberFormat="1" applyFont="1" applyAlignment="1" quotePrefix="1">
      <alignment horizontal="center"/>
    </xf>
    <xf numFmtId="169" fontId="6" fillId="0" borderId="0" xfId="0" applyNumberFormat="1" applyFont="1" applyAlignment="1">
      <alignment horizontal="center"/>
    </xf>
    <xf numFmtId="37" fontId="6" fillId="0" borderId="0" xfId="15" applyNumberFormat="1" applyFont="1" applyAlignment="1" quotePrefix="1">
      <alignment horizontal="center"/>
    </xf>
    <xf numFmtId="37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fill"/>
    </xf>
    <xf numFmtId="0" fontId="6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1" fontId="6" fillId="0" borderId="1" xfId="15" applyNumberFormat="1" applyFont="1" applyBorder="1" applyAlignment="1">
      <alignment horizontal="center"/>
    </xf>
    <xf numFmtId="201" fontId="6" fillId="0" borderId="0" xfId="15" applyNumberFormat="1" applyFont="1" applyAlignment="1">
      <alignment/>
    </xf>
    <xf numFmtId="201" fontId="6" fillId="0" borderId="1" xfId="15" applyNumberFormat="1" applyFont="1" applyBorder="1" applyAlignment="1">
      <alignment/>
    </xf>
    <xf numFmtId="169" fontId="6" fillId="0" borderId="2" xfId="15" applyNumberFormat="1" applyFont="1" applyBorder="1" applyAlignment="1">
      <alignment/>
    </xf>
    <xf numFmtId="201" fontId="6" fillId="0" borderId="2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38" fontId="7" fillId="0" borderId="0" xfId="0" applyNumberFormat="1" applyFont="1" applyAlignment="1">
      <alignment/>
    </xf>
    <xf numFmtId="202" fontId="6" fillId="0" borderId="1" xfId="15" applyNumberFormat="1" applyFont="1" applyBorder="1" applyAlignment="1">
      <alignment/>
    </xf>
    <xf numFmtId="43" fontId="6" fillId="0" borderId="1" xfId="15" applyFont="1" applyBorder="1" applyAlignment="1">
      <alignment/>
    </xf>
    <xf numFmtId="43" fontId="6" fillId="0" borderId="0" xfId="15" applyFont="1" applyAlignment="1">
      <alignment/>
    </xf>
    <xf numFmtId="201" fontId="6" fillId="0" borderId="0" xfId="15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201" fontId="6" fillId="0" borderId="3" xfId="15" applyNumberFormat="1" applyFont="1" applyBorder="1" applyAlignment="1">
      <alignment/>
    </xf>
    <xf numFmtId="201" fontId="6" fillId="0" borderId="4" xfId="15" applyNumberFormat="1" applyFont="1" applyBorder="1" applyAlignment="1">
      <alignment/>
    </xf>
    <xf numFmtId="201" fontId="6" fillId="0" borderId="5" xfId="15" applyNumberFormat="1" applyFont="1" applyBorder="1" applyAlignment="1">
      <alignment/>
    </xf>
    <xf numFmtId="201" fontId="6" fillId="0" borderId="6" xfId="15" applyNumberFormat="1" applyFont="1" applyBorder="1" applyAlignment="1">
      <alignment/>
    </xf>
    <xf numFmtId="201" fontId="6" fillId="0" borderId="0" xfId="15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169" fontId="6" fillId="0" borderId="2" xfId="0" applyNumberFormat="1" applyFont="1" applyBorder="1" applyAlignment="1">
      <alignment/>
    </xf>
    <xf numFmtId="37" fontId="6" fillId="0" borderId="2" xfId="15" applyNumberFormat="1" applyFont="1" applyBorder="1" applyAlignment="1">
      <alignment/>
    </xf>
    <xf numFmtId="169" fontId="6" fillId="0" borderId="6" xfId="0" applyNumberFormat="1" applyFont="1" applyBorder="1" applyAlignment="1" quotePrefix="1">
      <alignment horizontal="center"/>
    </xf>
    <xf numFmtId="169" fontId="6" fillId="0" borderId="6" xfId="0" applyNumberFormat="1" applyFont="1" applyBorder="1" applyAlignment="1">
      <alignment/>
    </xf>
    <xf numFmtId="37" fontId="6" fillId="0" borderId="6" xfId="0" applyNumberFormat="1" applyFont="1" applyBorder="1" applyAlignment="1" quotePrefix="1">
      <alignment/>
    </xf>
    <xf numFmtId="169" fontId="6" fillId="0" borderId="0" xfId="15" applyNumberFormat="1" applyFont="1" applyBorder="1" applyAlignment="1">
      <alignment/>
    </xf>
    <xf numFmtId="169" fontId="6" fillId="0" borderId="6" xfId="15" applyNumberFormat="1" applyFont="1" applyBorder="1" applyAlignment="1">
      <alignment/>
    </xf>
    <xf numFmtId="201" fontId="6" fillId="0" borderId="0" xfId="0" applyNumberFormat="1" applyFont="1" applyAlignment="1">
      <alignment/>
    </xf>
    <xf numFmtId="201" fontId="6" fillId="0" borderId="4" xfId="15" applyNumberFormat="1" applyFont="1" applyBorder="1" applyAlignment="1">
      <alignment horizontal="right"/>
    </xf>
    <xf numFmtId="37" fontId="6" fillId="0" borderId="0" xfId="15" applyNumberFormat="1" applyFont="1" applyAlignment="1">
      <alignment horizontal="center"/>
    </xf>
    <xf numFmtId="2" fontId="6" fillId="0" borderId="0" xfId="15" applyNumberFormat="1" applyFont="1" applyBorder="1" applyAlignment="1">
      <alignment/>
    </xf>
    <xf numFmtId="169" fontId="6" fillId="0" borderId="0" xfId="0" applyNumberFormat="1" applyFont="1" applyAlignment="1" quotePrefix="1">
      <alignment horizontal="fill"/>
    </xf>
    <xf numFmtId="201" fontId="6" fillId="0" borderId="0" xfId="15" applyNumberFormat="1" applyFont="1" applyAlignment="1">
      <alignment horizontal="right"/>
    </xf>
    <xf numFmtId="0" fontId="4" fillId="0" borderId="0" xfId="0" applyFont="1" applyAlignment="1">
      <alignment horizontal="center"/>
    </xf>
    <xf numFmtId="16" fontId="4" fillId="0" borderId="0" xfId="0" applyNumberFormat="1" applyFont="1" applyAlignment="1" quotePrefix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75" zoomScaleNormal="75" workbookViewId="0" topLeftCell="A1">
      <selection activeCell="A34" sqref="A34"/>
    </sheetView>
  </sheetViews>
  <sheetFormatPr defaultColWidth="9.140625" defaultRowHeight="15.75"/>
  <cols>
    <col min="1" max="2" width="9.140625" style="6" customWidth="1"/>
    <col min="3" max="3" width="23.421875" style="6" customWidth="1"/>
    <col min="4" max="5" width="15.140625" style="6" customWidth="1"/>
    <col min="6" max="6" width="1.7109375" style="6" customWidth="1"/>
    <col min="7" max="8" width="15.140625" style="6" customWidth="1"/>
    <col min="9" max="16384" width="9.140625" style="6" customWidth="1"/>
  </cols>
  <sheetData>
    <row r="1" spans="1:9" ht="15.75">
      <c r="A1" s="21" t="s">
        <v>4</v>
      </c>
      <c r="B1" s="4"/>
      <c r="C1" s="4"/>
      <c r="D1" s="4"/>
      <c r="E1" s="4"/>
      <c r="F1" s="4"/>
      <c r="G1" s="4"/>
      <c r="H1" s="4"/>
      <c r="I1" s="4"/>
    </row>
    <row r="2" spans="1:9" ht="15.75">
      <c r="A2" s="22" t="s">
        <v>10</v>
      </c>
      <c r="B2" s="4"/>
      <c r="C2" s="4"/>
      <c r="D2" s="4"/>
      <c r="E2" s="4"/>
      <c r="F2" s="4"/>
      <c r="G2" s="4"/>
      <c r="H2" s="4"/>
      <c r="I2" s="4"/>
    </row>
    <row r="3" spans="1:9" ht="15.75">
      <c r="A3" s="21"/>
      <c r="B3" s="4"/>
      <c r="C3" s="4"/>
      <c r="D3" s="4"/>
      <c r="E3" s="4"/>
      <c r="F3" s="4"/>
      <c r="G3" s="4"/>
      <c r="H3" s="4"/>
      <c r="I3" s="4"/>
    </row>
    <row r="4" spans="1:9" ht="15.75">
      <c r="A4" s="21" t="s">
        <v>76</v>
      </c>
      <c r="B4" s="4"/>
      <c r="C4" s="4"/>
      <c r="D4" s="4"/>
      <c r="E4" s="4"/>
      <c r="F4" s="4"/>
      <c r="G4" s="4"/>
      <c r="H4" s="4"/>
      <c r="I4" s="4"/>
    </row>
    <row r="5" spans="1:9" ht="15.75">
      <c r="A5" s="21" t="s">
        <v>78</v>
      </c>
      <c r="B5" s="4"/>
      <c r="C5" s="4"/>
      <c r="D5" s="4"/>
      <c r="E5" s="4"/>
      <c r="F5" s="4"/>
      <c r="G5" s="4"/>
      <c r="H5" s="4"/>
      <c r="I5" s="4"/>
    </row>
    <row r="6" spans="1:9" ht="15.75">
      <c r="A6" s="21"/>
      <c r="B6" s="4"/>
      <c r="C6" s="4"/>
      <c r="D6" s="4"/>
      <c r="E6" s="4"/>
      <c r="F6" s="4"/>
      <c r="G6" s="4"/>
      <c r="H6" s="4"/>
      <c r="I6" s="4"/>
    </row>
    <row r="7" spans="1:9" ht="15.75">
      <c r="A7" s="21"/>
      <c r="B7" s="4"/>
      <c r="C7" s="4"/>
      <c r="D7" s="4"/>
      <c r="E7" s="4"/>
      <c r="F7" s="4"/>
      <c r="G7" s="4"/>
      <c r="H7" s="4"/>
      <c r="I7" s="4"/>
    </row>
    <row r="8" spans="1:9" ht="15.75">
      <c r="A8" s="21"/>
      <c r="B8" s="4"/>
      <c r="C8" s="4"/>
      <c r="D8" s="57" t="s">
        <v>11</v>
      </c>
      <c r="E8" s="57"/>
      <c r="F8" s="21"/>
      <c r="G8" s="57" t="s">
        <v>80</v>
      </c>
      <c r="H8" s="57"/>
      <c r="I8" s="4"/>
    </row>
    <row r="9" spans="1:9" ht="15.75">
      <c r="A9" s="21"/>
      <c r="B9" s="4"/>
      <c r="C9" s="4"/>
      <c r="D9" s="58" t="s">
        <v>79</v>
      </c>
      <c r="E9" s="58"/>
      <c r="F9" s="21"/>
      <c r="G9" s="58" t="s">
        <v>79</v>
      </c>
      <c r="H9" s="58"/>
      <c r="I9" s="4"/>
    </row>
    <row r="10" spans="1:9" ht="15.75">
      <c r="A10" s="4"/>
      <c r="B10" s="4"/>
      <c r="C10" s="4"/>
      <c r="D10" s="23">
        <v>2003</v>
      </c>
      <c r="E10" s="23">
        <v>2002</v>
      </c>
      <c r="F10" s="21"/>
      <c r="G10" s="23">
        <v>2003</v>
      </c>
      <c r="H10" s="23">
        <v>2002</v>
      </c>
      <c r="I10" s="4"/>
    </row>
    <row r="11" spans="1:9" ht="15.75">
      <c r="A11" s="4"/>
      <c r="B11" s="4"/>
      <c r="C11" s="4"/>
      <c r="D11" s="23" t="s">
        <v>1</v>
      </c>
      <c r="E11" s="23" t="s">
        <v>1</v>
      </c>
      <c r="F11" s="21"/>
      <c r="G11" s="23" t="s">
        <v>1</v>
      </c>
      <c r="H11" s="23" t="s">
        <v>1</v>
      </c>
      <c r="I11" s="4"/>
    </row>
    <row r="12" spans="1:9" ht="15.75">
      <c r="A12" s="4"/>
      <c r="B12" s="4"/>
      <c r="C12" s="4"/>
      <c r="D12" s="8"/>
      <c r="E12" s="8"/>
      <c r="F12" s="4"/>
      <c r="G12" s="4"/>
      <c r="H12" s="4"/>
      <c r="I12" s="4"/>
    </row>
    <row r="13" spans="1:9" ht="16.5" thickBot="1">
      <c r="A13" s="4" t="s">
        <v>9</v>
      </c>
      <c r="B13" s="4"/>
      <c r="C13" s="4"/>
      <c r="D13" s="24">
        <f>+G13-86112</f>
        <v>91110</v>
      </c>
      <c r="E13" s="24">
        <v>45983</v>
      </c>
      <c r="F13" s="25"/>
      <c r="G13" s="26">
        <v>177222</v>
      </c>
      <c r="H13" s="26">
        <v>86171</v>
      </c>
      <c r="I13" s="4"/>
    </row>
    <row r="14" spans="1:9" ht="16.5" thickTop="1">
      <c r="A14" s="4"/>
      <c r="B14" s="4"/>
      <c r="C14" s="4"/>
      <c r="D14" s="25"/>
      <c r="E14" s="25"/>
      <c r="F14" s="25"/>
      <c r="G14" s="25"/>
      <c r="H14" s="25"/>
      <c r="I14" s="4"/>
    </row>
    <row r="15" spans="1:9" ht="15.75">
      <c r="A15" s="4" t="s">
        <v>12</v>
      </c>
      <c r="B15" s="4"/>
      <c r="C15" s="4"/>
      <c r="D15" s="25">
        <f>+G15-5133</f>
        <v>5412</v>
      </c>
      <c r="E15" s="25">
        <v>1997</v>
      </c>
      <c r="F15" s="25"/>
      <c r="G15" s="56">
        <v>10545</v>
      </c>
      <c r="H15" s="25">
        <v>4227</v>
      </c>
      <c r="I15" s="4"/>
    </row>
    <row r="16" spans="1:9" ht="15.75">
      <c r="A16" s="4"/>
      <c r="B16" s="4"/>
      <c r="C16" s="4"/>
      <c r="D16" s="25"/>
      <c r="E16" s="25"/>
      <c r="F16" s="25"/>
      <c r="G16" s="25"/>
      <c r="H16" s="25"/>
      <c r="I16" s="4"/>
    </row>
    <row r="17" spans="1:9" ht="15.75">
      <c r="A17" s="4" t="s">
        <v>13</v>
      </c>
      <c r="B17" s="4"/>
      <c r="C17" s="4"/>
      <c r="D17" s="10">
        <f>+G17+135</f>
        <v>-378</v>
      </c>
      <c r="E17" s="10">
        <v>-195</v>
      </c>
      <c r="F17" s="10"/>
      <c r="G17" s="10">
        <v>-513</v>
      </c>
      <c r="H17" s="10">
        <v>-346</v>
      </c>
      <c r="I17" s="4"/>
    </row>
    <row r="18" spans="1:9" ht="15.75">
      <c r="A18" s="4" t="s">
        <v>14</v>
      </c>
      <c r="B18" s="4"/>
      <c r="C18" s="4"/>
      <c r="D18" s="10">
        <f>+G18-56</f>
        <v>74</v>
      </c>
      <c r="E18" s="10">
        <v>149</v>
      </c>
      <c r="F18" s="10"/>
      <c r="G18" s="10">
        <v>130</v>
      </c>
      <c r="H18" s="25">
        <v>370</v>
      </c>
      <c r="I18" s="4"/>
    </row>
    <row r="19" spans="1:9" ht="15.75">
      <c r="A19" s="4"/>
      <c r="B19" s="4"/>
      <c r="C19" s="4"/>
      <c r="D19" s="27"/>
      <c r="E19" s="27"/>
      <c r="F19" s="27"/>
      <c r="G19" s="27"/>
      <c r="H19" s="28"/>
      <c r="I19" s="4"/>
    </row>
    <row r="20" spans="1:9" ht="15.75">
      <c r="A20" s="4"/>
      <c r="B20" s="4"/>
      <c r="C20" s="4"/>
      <c r="D20" s="10"/>
      <c r="E20" s="10"/>
      <c r="F20" s="10"/>
      <c r="G20" s="10"/>
      <c r="H20" s="25"/>
      <c r="I20" s="4"/>
    </row>
    <row r="21" spans="1:9" ht="15.75">
      <c r="A21" s="4" t="s">
        <v>15</v>
      </c>
      <c r="B21" s="4"/>
      <c r="C21" s="4"/>
      <c r="D21" s="10">
        <f>+G21-5054</f>
        <v>5108</v>
      </c>
      <c r="E21" s="10">
        <f>+E15+E17+E18</f>
        <v>1951</v>
      </c>
      <c r="F21" s="10"/>
      <c r="G21" s="10">
        <v>10162</v>
      </c>
      <c r="H21" s="10">
        <v>4251</v>
      </c>
      <c r="I21" s="4"/>
    </row>
    <row r="22" spans="1:9" ht="15.75">
      <c r="A22" s="4"/>
      <c r="B22" s="4"/>
      <c r="C22" s="4"/>
      <c r="D22" s="10"/>
      <c r="E22" s="10"/>
      <c r="F22" s="10"/>
      <c r="G22" s="10"/>
      <c r="H22" s="25"/>
      <c r="I22" s="4"/>
    </row>
    <row r="23" spans="1:9" ht="15.75">
      <c r="A23" s="4" t="s">
        <v>8</v>
      </c>
      <c r="B23" s="4"/>
      <c r="C23" s="4"/>
      <c r="D23" s="27">
        <f>+G23+1670</f>
        <v>-1790</v>
      </c>
      <c r="E23" s="27">
        <v>-1900</v>
      </c>
      <c r="F23" s="10"/>
      <c r="G23" s="27">
        <v>-3460</v>
      </c>
      <c r="H23" s="27">
        <v>-3113</v>
      </c>
      <c r="I23" s="4"/>
    </row>
    <row r="24" spans="1:9" ht="15.75">
      <c r="A24" s="4"/>
      <c r="B24" s="4"/>
      <c r="C24" s="4"/>
      <c r="D24" s="10"/>
      <c r="E24" s="10"/>
      <c r="F24" s="10"/>
      <c r="G24" s="10"/>
      <c r="H24" s="25"/>
      <c r="I24" s="4"/>
    </row>
    <row r="25" spans="1:9" ht="15.75">
      <c r="A25" s="4" t="s">
        <v>37</v>
      </c>
      <c r="B25" s="4"/>
      <c r="C25" s="4"/>
      <c r="D25" s="10">
        <f>+D21+D23</f>
        <v>3318</v>
      </c>
      <c r="E25" s="10">
        <f>+E21+E23</f>
        <v>51</v>
      </c>
      <c r="F25" s="10"/>
      <c r="G25" s="10">
        <f>+G21+G23</f>
        <v>6702</v>
      </c>
      <c r="H25" s="10">
        <f>+H21+H23</f>
        <v>1138</v>
      </c>
      <c r="I25" s="4"/>
    </row>
    <row r="26" spans="1:9" ht="15.75">
      <c r="A26" s="4"/>
      <c r="B26" s="4"/>
      <c r="C26" s="4"/>
      <c r="D26" s="10"/>
      <c r="E26" s="10"/>
      <c r="F26" s="10"/>
      <c r="G26" s="10"/>
      <c r="H26" s="10"/>
      <c r="I26" s="4"/>
    </row>
    <row r="27" spans="1:9" ht="15.75">
      <c r="A27" s="4" t="s">
        <v>38</v>
      </c>
      <c r="B27" s="4"/>
      <c r="C27" s="4"/>
      <c r="D27" s="10">
        <f>+G27-79</f>
        <v>96</v>
      </c>
      <c r="E27" s="10">
        <v>2047</v>
      </c>
      <c r="F27" s="10"/>
      <c r="G27" s="10">
        <v>175</v>
      </c>
      <c r="H27" s="10">
        <v>2543</v>
      </c>
      <c r="I27" s="4"/>
    </row>
    <row r="28" spans="1:9" ht="15.75">
      <c r="A28" s="4"/>
      <c r="B28" s="4"/>
      <c r="C28" s="4"/>
      <c r="D28" s="27"/>
      <c r="E28" s="27"/>
      <c r="F28" s="10"/>
      <c r="G28" s="27"/>
      <c r="H28" s="27"/>
      <c r="I28" s="4"/>
    </row>
    <row r="29" spans="1:9" ht="16.5" thickBot="1">
      <c r="A29" s="4" t="s">
        <v>39</v>
      </c>
      <c r="B29" s="4"/>
      <c r="C29" s="4"/>
      <c r="D29" s="26">
        <f>+D25+D27</f>
        <v>3414</v>
      </c>
      <c r="E29" s="26">
        <f>+E25+E27</f>
        <v>2098</v>
      </c>
      <c r="F29" s="25"/>
      <c r="G29" s="26">
        <f>+G25+G27</f>
        <v>6877</v>
      </c>
      <c r="H29" s="26">
        <f>+H25+H27</f>
        <v>3681</v>
      </c>
      <c r="I29" s="4"/>
    </row>
    <row r="30" spans="1:9" ht="16.5" thickTop="1">
      <c r="A30" s="4"/>
      <c r="B30" s="4"/>
      <c r="C30" s="4"/>
      <c r="D30" s="25"/>
      <c r="E30" s="25"/>
      <c r="F30" s="25"/>
      <c r="G30" s="25"/>
      <c r="H30" s="25"/>
      <c r="I30" s="4"/>
    </row>
    <row r="31" spans="1:9" ht="15.75">
      <c r="A31" s="4" t="s">
        <v>40</v>
      </c>
      <c r="B31" s="4"/>
      <c r="C31" s="29"/>
      <c r="D31" s="25"/>
      <c r="E31" s="25"/>
      <c r="F31" s="25"/>
      <c r="G31" s="25"/>
      <c r="H31" s="25"/>
      <c r="I31" s="4"/>
    </row>
    <row r="32" spans="1:9" ht="16.5" thickBot="1">
      <c r="A32" s="30" t="s">
        <v>3</v>
      </c>
      <c r="B32" s="4" t="s">
        <v>16</v>
      </c>
      <c r="C32" s="31"/>
      <c r="D32" s="32">
        <v>3.86</v>
      </c>
      <c r="E32" s="32">
        <v>3.14</v>
      </c>
      <c r="F32" s="10"/>
      <c r="G32" s="32">
        <v>7.85</v>
      </c>
      <c r="H32" s="33">
        <v>5.52</v>
      </c>
      <c r="I32" s="4"/>
    </row>
    <row r="33" spans="1:9" ht="16.5" thickTop="1">
      <c r="A33" s="4"/>
      <c r="B33" s="4"/>
      <c r="C33" s="31"/>
      <c r="D33" s="10"/>
      <c r="E33" s="10"/>
      <c r="F33" s="10"/>
      <c r="G33" s="10"/>
      <c r="H33" s="34"/>
      <c r="I33" s="4"/>
    </row>
    <row r="34" spans="1:9" ht="16.5" thickBot="1">
      <c r="A34" s="30" t="s">
        <v>3</v>
      </c>
      <c r="B34" s="4" t="s">
        <v>17</v>
      </c>
      <c r="C34" s="31"/>
      <c r="D34" s="32">
        <v>3.82</v>
      </c>
      <c r="E34" s="32">
        <v>3.14</v>
      </c>
      <c r="F34" s="10"/>
      <c r="G34" s="32">
        <v>7.76</v>
      </c>
      <c r="H34" s="33">
        <v>5.52</v>
      </c>
      <c r="I34" s="4"/>
    </row>
    <row r="35" spans="1:9" ht="16.5" thickTop="1">
      <c r="A35" s="4"/>
      <c r="B35" s="4"/>
      <c r="C35" s="4"/>
      <c r="D35" s="25"/>
      <c r="E35" s="25"/>
      <c r="F35" s="25"/>
      <c r="G35" s="25"/>
      <c r="H35" s="25"/>
      <c r="I35" s="4"/>
    </row>
    <row r="36" spans="1:9" ht="15.75">
      <c r="A36" s="21"/>
      <c r="B36" s="4"/>
      <c r="C36" s="4"/>
      <c r="D36" s="25"/>
      <c r="E36" s="25"/>
      <c r="F36" s="25"/>
      <c r="G36" s="25"/>
      <c r="H36" s="25"/>
      <c r="I36" s="4"/>
    </row>
    <row r="37" spans="1:9" ht="15.75">
      <c r="A37" s="21" t="s">
        <v>60</v>
      </c>
      <c r="B37" s="8"/>
      <c r="C37" s="8"/>
      <c r="D37" s="35"/>
      <c r="E37" s="35"/>
      <c r="F37" s="35"/>
      <c r="G37" s="35"/>
      <c r="H37" s="35"/>
      <c r="I37" s="8"/>
    </row>
    <row r="38" spans="1:9" ht="15.75">
      <c r="A38" s="22" t="s">
        <v>87</v>
      </c>
      <c r="B38" s="4"/>
      <c r="C38" s="4"/>
      <c r="D38" s="25"/>
      <c r="E38" s="25"/>
      <c r="F38" s="25"/>
      <c r="G38" s="25"/>
      <c r="H38" s="25"/>
      <c r="I38" s="4"/>
    </row>
  </sheetData>
  <mergeCells count="4">
    <mergeCell ref="D8:E8"/>
    <mergeCell ref="G8:H8"/>
    <mergeCell ref="D9:E9"/>
    <mergeCell ref="G9:H9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="75" zoomScaleNormal="75" workbookViewId="0" topLeftCell="A7">
      <selection activeCell="E56" sqref="E56"/>
    </sheetView>
  </sheetViews>
  <sheetFormatPr defaultColWidth="9.140625" defaultRowHeight="15.75"/>
  <cols>
    <col min="1" max="1" width="6.8515625" style="6" customWidth="1"/>
    <col min="2" max="3" width="9.140625" style="6" customWidth="1"/>
    <col min="4" max="4" width="28.28125" style="6" customWidth="1"/>
    <col min="5" max="5" width="24.28125" style="6" customWidth="1"/>
    <col min="6" max="6" width="3.00390625" style="6" customWidth="1"/>
    <col min="7" max="7" width="24.421875" style="6" customWidth="1"/>
    <col min="8" max="16384" width="9.140625" style="6" customWidth="1"/>
  </cols>
  <sheetData>
    <row r="1" spans="1:7" ht="15.75">
      <c r="A1" s="21" t="s">
        <v>4</v>
      </c>
      <c r="B1" s="4"/>
      <c r="C1" s="4"/>
      <c r="D1" s="4"/>
      <c r="E1" s="4"/>
      <c r="F1" s="4"/>
      <c r="G1" s="4"/>
    </row>
    <row r="2" spans="1:7" ht="15.75">
      <c r="A2" s="22" t="s">
        <v>10</v>
      </c>
      <c r="B2" s="4"/>
      <c r="C2" s="4"/>
      <c r="D2" s="4"/>
      <c r="E2" s="4"/>
      <c r="F2" s="4"/>
      <c r="G2" s="4"/>
    </row>
    <row r="3" spans="1:7" ht="15.75">
      <c r="A3" s="21"/>
      <c r="B3" s="4"/>
      <c r="C3" s="4"/>
      <c r="D3" s="4"/>
      <c r="E3" s="4"/>
      <c r="F3" s="4"/>
      <c r="G3" s="4"/>
    </row>
    <row r="4" spans="1:7" ht="15.75">
      <c r="A4" s="21" t="s">
        <v>77</v>
      </c>
      <c r="B4" s="4"/>
      <c r="C4" s="4"/>
      <c r="D4" s="4"/>
      <c r="E4" s="4"/>
      <c r="F4" s="4"/>
      <c r="G4" s="4"/>
    </row>
    <row r="5" spans="1:7" ht="15.75">
      <c r="A5" s="21" t="s">
        <v>81</v>
      </c>
      <c r="B5" s="4"/>
      <c r="C5" s="4"/>
      <c r="D5" s="4"/>
      <c r="E5" s="4"/>
      <c r="F5" s="4"/>
      <c r="G5" s="4"/>
    </row>
    <row r="6" spans="1:7" ht="15.75">
      <c r="A6" s="4"/>
      <c r="B6" s="4"/>
      <c r="C6" s="4"/>
      <c r="D6" s="4"/>
      <c r="E6" s="23" t="s">
        <v>19</v>
      </c>
      <c r="F6" s="4"/>
      <c r="G6" s="23" t="s">
        <v>19</v>
      </c>
    </row>
    <row r="7" spans="1:7" ht="15.75">
      <c r="A7" s="4"/>
      <c r="B7" s="4"/>
      <c r="C7" s="4"/>
      <c r="D7" s="4"/>
      <c r="E7" s="36" t="s">
        <v>82</v>
      </c>
      <c r="F7" s="37"/>
      <c r="G7" s="36" t="s">
        <v>69</v>
      </c>
    </row>
    <row r="8" spans="1:7" ht="15.75">
      <c r="A8" s="4"/>
      <c r="B8" s="4"/>
      <c r="C8" s="4"/>
      <c r="D8" s="4"/>
      <c r="E8" s="23" t="s">
        <v>1</v>
      </c>
      <c r="F8" s="21"/>
      <c r="G8" s="23" t="s">
        <v>1</v>
      </c>
    </row>
    <row r="9" spans="1:7" ht="15.75">
      <c r="A9" s="4"/>
      <c r="B9" s="4"/>
      <c r="C9" s="4"/>
      <c r="D9" s="4"/>
      <c r="E9" s="4"/>
      <c r="F9" s="4"/>
      <c r="G9" s="4"/>
    </row>
    <row r="10" spans="1:7" ht="15.75">
      <c r="A10" s="4" t="s">
        <v>18</v>
      </c>
      <c r="B10" s="4"/>
      <c r="C10" s="4"/>
      <c r="D10" s="4"/>
      <c r="E10" s="25">
        <v>37559</v>
      </c>
      <c r="F10" s="25"/>
      <c r="G10" s="25">
        <v>36664</v>
      </c>
    </row>
    <row r="11" spans="1:7" ht="15.75">
      <c r="A11" s="4"/>
      <c r="B11" s="4"/>
      <c r="C11" s="4"/>
      <c r="D11" s="4"/>
      <c r="E11" s="25"/>
      <c r="F11" s="25"/>
      <c r="G11" s="25"/>
    </row>
    <row r="12" spans="1:7" ht="15.75">
      <c r="A12" s="4" t="s">
        <v>46</v>
      </c>
      <c r="B12" s="4"/>
      <c r="C12" s="4"/>
      <c r="D12" s="4"/>
      <c r="E12" s="25">
        <v>4962</v>
      </c>
      <c r="F12" s="25"/>
      <c r="G12" s="25">
        <v>4962</v>
      </c>
    </row>
    <row r="13" spans="1:7" ht="15.75">
      <c r="A13" s="4"/>
      <c r="B13" s="4"/>
      <c r="C13" s="4"/>
      <c r="D13" s="4"/>
      <c r="E13" s="25"/>
      <c r="F13" s="25"/>
      <c r="G13" s="25"/>
    </row>
    <row r="14" spans="1:7" ht="15.75">
      <c r="A14" s="4" t="s">
        <v>61</v>
      </c>
      <c r="B14" s="4"/>
      <c r="C14" s="4"/>
      <c r="D14" s="4"/>
      <c r="E14" s="25">
        <v>4773</v>
      </c>
      <c r="F14" s="25"/>
      <c r="G14" s="25">
        <v>4773</v>
      </c>
    </row>
    <row r="15" spans="1:7" ht="15.75">
      <c r="A15" s="4"/>
      <c r="B15" s="4"/>
      <c r="C15" s="4"/>
      <c r="D15" s="4"/>
      <c r="E15" s="25"/>
      <c r="F15" s="25"/>
      <c r="G15" s="25"/>
    </row>
    <row r="16" spans="1:7" ht="15.75">
      <c r="A16" s="4" t="s">
        <v>65</v>
      </c>
      <c r="B16" s="4"/>
      <c r="C16" s="4"/>
      <c r="D16" s="4"/>
      <c r="E16" s="25">
        <v>360</v>
      </c>
      <c r="F16" s="25"/>
      <c r="G16" s="25">
        <v>360</v>
      </c>
    </row>
    <row r="17" spans="1:7" ht="15.75">
      <c r="A17" s="4"/>
      <c r="B17" s="4"/>
      <c r="C17" s="4"/>
      <c r="D17" s="4"/>
      <c r="E17" s="25"/>
      <c r="F17" s="25"/>
      <c r="G17" s="25"/>
    </row>
    <row r="18" spans="1:7" ht="15.75">
      <c r="A18" s="4" t="s">
        <v>66</v>
      </c>
      <c r="B18" s="4"/>
      <c r="C18" s="4"/>
      <c r="D18" s="4"/>
      <c r="E18" s="25">
        <v>577</v>
      </c>
      <c r="F18" s="25"/>
      <c r="G18" s="25">
        <v>279</v>
      </c>
    </row>
    <row r="19" spans="1:7" ht="15.75">
      <c r="A19" s="4"/>
      <c r="B19" s="4"/>
      <c r="C19" s="4"/>
      <c r="D19" s="4"/>
      <c r="E19" s="25"/>
      <c r="F19" s="25"/>
      <c r="G19" s="25"/>
    </row>
    <row r="20" spans="1:7" ht="15.75">
      <c r="A20" s="4" t="s">
        <v>2</v>
      </c>
      <c r="B20" s="4"/>
      <c r="C20" s="4"/>
      <c r="D20" s="4"/>
      <c r="E20" s="25"/>
      <c r="F20" s="25"/>
      <c r="G20" s="25"/>
    </row>
    <row r="21" spans="1:7" ht="15.75">
      <c r="A21" s="4"/>
      <c r="B21" s="4" t="s">
        <v>67</v>
      </c>
      <c r="C21" s="4"/>
      <c r="D21" s="4"/>
      <c r="E21" s="38">
        <v>59985</v>
      </c>
      <c r="F21" s="25"/>
      <c r="G21" s="38">
        <v>63854</v>
      </c>
    </row>
    <row r="22" spans="1:7" ht="15.75">
      <c r="A22" s="4"/>
      <c r="B22" s="4" t="s">
        <v>41</v>
      </c>
      <c r="C22" s="4"/>
      <c r="D22" s="4"/>
      <c r="E22" s="39">
        <v>163629</v>
      </c>
      <c r="F22" s="25"/>
      <c r="G22" s="39">
        <v>128901</v>
      </c>
    </row>
    <row r="23" spans="1:7" ht="15.75">
      <c r="A23" s="4"/>
      <c r="B23" s="4" t="s">
        <v>50</v>
      </c>
      <c r="C23" s="4"/>
      <c r="D23" s="4"/>
      <c r="E23" s="39">
        <v>8381</v>
      </c>
      <c r="F23" s="25"/>
      <c r="G23" s="39">
        <v>10923</v>
      </c>
    </row>
    <row r="24" spans="1:7" ht="15.75">
      <c r="A24" s="4"/>
      <c r="B24" s="4" t="s">
        <v>42</v>
      </c>
      <c r="C24" s="4"/>
      <c r="D24" s="4"/>
      <c r="E24" s="39">
        <v>0</v>
      </c>
      <c r="F24" s="25"/>
      <c r="G24" s="39">
        <v>408</v>
      </c>
    </row>
    <row r="25" spans="1:7" ht="15.75">
      <c r="A25" s="4"/>
      <c r="B25" s="4" t="s">
        <v>64</v>
      </c>
      <c r="C25" s="4"/>
      <c r="D25" s="4"/>
      <c r="E25" s="39">
        <v>87606</v>
      </c>
      <c r="F25" s="25"/>
      <c r="G25" s="39">
        <v>29280</v>
      </c>
    </row>
    <row r="26" spans="1:7" ht="15.75">
      <c r="A26" s="4"/>
      <c r="B26" s="4"/>
      <c r="C26" s="4"/>
      <c r="D26" s="4"/>
      <c r="E26" s="39"/>
      <c r="F26" s="25"/>
      <c r="G26" s="39"/>
    </row>
    <row r="27" spans="1:7" ht="15.75">
      <c r="A27" s="4"/>
      <c r="B27" s="4"/>
      <c r="C27" s="4"/>
      <c r="D27" s="4"/>
      <c r="E27" s="40">
        <f>SUM(E21:E25)</f>
        <v>319601</v>
      </c>
      <c r="F27" s="25"/>
      <c r="G27" s="40">
        <f>SUM(G21:G25)</f>
        <v>233366</v>
      </c>
    </row>
    <row r="28" spans="1:7" ht="15.75">
      <c r="A28" s="4"/>
      <c r="B28" s="4"/>
      <c r="C28" s="4"/>
      <c r="D28" s="4"/>
      <c r="E28" s="38"/>
      <c r="F28" s="25"/>
      <c r="G28" s="38"/>
    </row>
    <row r="29" spans="1:7" ht="15.75">
      <c r="A29" s="4" t="s">
        <v>5</v>
      </c>
      <c r="B29" s="4"/>
      <c r="C29" s="4"/>
      <c r="D29" s="4"/>
      <c r="E29" s="39"/>
      <c r="F29" s="25"/>
      <c r="G29" s="39"/>
    </row>
    <row r="30" spans="1:7" ht="15.75">
      <c r="A30" s="4"/>
      <c r="B30" s="4" t="s">
        <v>68</v>
      </c>
      <c r="C30" s="4"/>
      <c r="D30" s="4"/>
      <c r="E30" s="52">
        <v>33683</v>
      </c>
      <c r="F30" s="25"/>
      <c r="G30" s="39">
        <v>1334</v>
      </c>
    </row>
    <row r="31" spans="1:7" ht="15.75">
      <c r="A31" s="4"/>
      <c r="B31" s="4" t="s">
        <v>51</v>
      </c>
      <c r="C31" s="4"/>
      <c r="D31" s="4"/>
      <c r="E31" s="39">
        <v>55098</v>
      </c>
      <c r="F31" s="25"/>
      <c r="G31" s="39">
        <v>44575</v>
      </c>
    </row>
    <row r="32" spans="1:7" ht="15.75">
      <c r="A32" s="4"/>
      <c r="B32" s="4" t="s">
        <v>52</v>
      </c>
      <c r="C32" s="4"/>
      <c r="D32" s="4"/>
      <c r="E32" s="39">
        <v>3467</v>
      </c>
      <c r="F32" s="25"/>
      <c r="G32" s="39">
        <v>3467</v>
      </c>
    </row>
    <row r="33" spans="1:7" ht="15.75">
      <c r="A33" s="4"/>
      <c r="B33" s="4" t="s">
        <v>53</v>
      </c>
      <c r="C33" s="4"/>
      <c r="D33" s="4"/>
      <c r="E33" s="39">
        <v>723</v>
      </c>
      <c r="F33" s="25"/>
      <c r="G33" s="39">
        <v>823</v>
      </c>
    </row>
    <row r="34" spans="1:7" ht="15.75">
      <c r="A34" s="4"/>
      <c r="B34" s="4" t="s">
        <v>43</v>
      </c>
      <c r="C34" s="4"/>
      <c r="D34" s="4"/>
      <c r="E34" s="39">
        <v>42635</v>
      </c>
      <c r="F34" s="25"/>
      <c r="G34" s="39">
        <v>10402</v>
      </c>
    </row>
    <row r="35" spans="1:7" ht="15.75">
      <c r="A35" s="4"/>
      <c r="B35" s="4" t="s">
        <v>62</v>
      </c>
      <c r="C35" s="4"/>
      <c r="D35" s="4"/>
      <c r="E35" s="39">
        <v>1211</v>
      </c>
      <c r="F35" s="25"/>
      <c r="G35" s="39">
        <v>1299</v>
      </c>
    </row>
    <row r="36" spans="1:7" ht="15.75">
      <c r="A36" s="4"/>
      <c r="B36" s="4"/>
      <c r="C36" s="4"/>
      <c r="D36" s="4"/>
      <c r="E36" s="39"/>
      <c r="F36" s="25"/>
      <c r="G36" s="39"/>
    </row>
    <row r="37" spans="1:7" ht="15.75">
      <c r="A37" s="4"/>
      <c r="B37" s="4"/>
      <c r="C37" s="4"/>
      <c r="D37" s="4"/>
      <c r="E37" s="40">
        <f>SUM(E30:E35)</f>
        <v>136817</v>
      </c>
      <c r="F37" s="25"/>
      <c r="G37" s="40">
        <f>SUM(G30:G35)</f>
        <v>61900</v>
      </c>
    </row>
    <row r="38" spans="1:7" ht="15.75">
      <c r="A38" s="4"/>
      <c r="B38" s="4"/>
      <c r="C38" s="4"/>
      <c r="D38" s="4"/>
      <c r="E38" s="25"/>
      <c r="F38" s="25"/>
      <c r="G38" s="25"/>
    </row>
    <row r="39" spans="1:7" ht="15.75">
      <c r="A39" s="4" t="s">
        <v>47</v>
      </c>
      <c r="B39" s="4"/>
      <c r="C39" s="4"/>
      <c r="D39" s="4"/>
      <c r="E39" s="25">
        <f>+E27-E37</f>
        <v>182784</v>
      </c>
      <c r="F39" s="25"/>
      <c r="G39" s="25">
        <f>+G27-G37</f>
        <v>171466</v>
      </c>
    </row>
    <row r="40" spans="1:7" ht="15.75">
      <c r="A40" s="4"/>
      <c r="B40" s="4"/>
      <c r="C40" s="4"/>
      <c r="D40" s="4"/>
      <c r="E40" s="25"/>
      <c r="F40" s="25"/>
      <c r="G40" s="25"/>
    </row>
    <row r="41" spans="1:7" ht="16.5" thickBot="1">
      <c r="A41" s="4"/>
      <c r="B41" s="4"/>
      <c r="C41" s="4"/>
      <c r="D41" s="4"/>
      <c r="E41" s="41">
        <f>+E10+E12+E14+E18+E39+E16</f>
        <v>231015</v>
      </c>
      <c r="F41" s="25"/>
      <c r="G41" s="41">
        <f>+G10+G12+G14+G18+G39+G16</f>
        <v>218504</v>
      </c>
    </row>
    <row r="42" spans="1:7" ht="16.5" thickTop="1">
      <c r="A42" s="4"/>
      <c r="B42" s="4"/>
      <c r="C42" s="4"/>
      <c r="D42" s="4"/>
      <c r="E42" s="25"/>
      <c r="F42" s="25"/>
      <c r="G42" s="25"/>
    </row>
    <row r="43" spans="1:7" ht="15.75">
      <c r="A43" s="4" t="s">
        <v>44</v>
      </c>
      <c r="B43" s="4"/>
      <c r="C43" s="4"/>
      <c r="D43" s="4"/>
      <c r="E43" s="25"/>
      <c r="F43" s="25"/>
      <c r="G43" s="25"/>
    </row>
    <row r="44" spans="1:7" ht="15.75">
      <c r="A44" s="4" t="s">
        <v>6</v>
      </c>
      <c r="B44" s="4"/>
      <c r="C44" s="4"/>
      <c r="D44" s="4"/>
      <c r="E44" s="25">
        <v>89388</v>
      </c>
      <c r="F44" s="25"/>
      <c r="G44" s="25">
        <v>86723</v>
      </c>
    </row>
    <row r="45" spans="1:7" ht="15.75">
      <c r="A45" s="4" t="s">
        <v>7</v>
      </c>
      <c r="B45" s="4"/>
      <c r="C45" s="4"/>
      <c r="D45" s="4"/>
      <c r="E45" s="28">
        <v>130615</v>
      </c>
      <c r="F45" s="25"/>
      <c r="G45" s="28">
        <v>120403</v>
      </c>
    </row>
    <row r="46" spans="1:7" ht="15.75">
      <c r="A46" s="4" t="s">
        <v>48</v>
      </c>
      <c r="B46" s="4"/>
      <c r="C46" s="4"/>
      <c r="D46" s="4"/>
      <c r="E46" s="25">
        <f>+E44+E45</f>
        <v>220003</v>
      </c>
      <c r="F46" s="25"/>
      <c r="G46" s="25">
        <f>+G44+G45</f>
        <v>207126</v>
      </c>
    </row>
    <row r="47" spans="1:7" ht="15.75">
      <c r="A47" s="4" t="s">
        <v>45</v>
      </c>
      <c r="B47" s="4"/>
      <c r="C47" s="4"/>
      <c r="D47" s="4"/>
      <c r="E47" s="25">
        <v>8076</v>
      </c>
      <c r="F47" s="25"/>
      <c r="G47" s="25">
        <v>8251</v>
      </c>
    </row>
    <row r="48" spans="1:7" ht="15.75">
      <c r="A48" s="4" t="s">
        <v>49</v>
      </c>
      <c r="B48" s="4"/>
      <c r="C48" s="4"/>
      <c r="D48" s="4"/>
      <c r="E48" s="25"/>
      <c r="F48" s="25"/>
      <c r="G48" s="25"/>
    </row>
    <row r="49" spans="1:7" ht="15.75">
      <c r="A49" s="4"/>
      <c r="B49" s="4" t="s">
        <v>53</v>
      </c>
      <c r="C49" s="4"/>
      <c r="D49" s="4"/>
      <c r="E49" s="25">
        <v>2190</v>
      </c>
      <c r="F49" s="25"/>
      <c r="G49" s="25">
        <v>2319</v>
      </c>
    </row>
    <row r="50" spans="1:7" ht="15.75">
      <c r="A50" s="4"/>
      <c r="B50" s="4" t="s">
        <v>71</v>
      </c>
      <c r="C50" s="4"/>
      <c r="D50" s="4"/>
      <c r="E50" s="25">
        <v>555</v>
      </c>
      <c r="F50" s="25"/>
      <c r="G50" s="25">
        <v>617</v>
      </c>
    </row>
    <row r="51" spans="1:7" ht="15.75">
      <c r="A51" s="4"/>
      <c r="B51" s="4" t="s">
        <v>54</v>
      </c>
      <c r="C51" s="4"/>
      <c r="D51" s="4"/>
      <c r="E51" s="25">
        <v>191</v>
      </c>
      <c r="F51" s="25"/>
      <c r="G51" s="25">
        <v>191</v>
      </c>
    </row>
    <row r="52" spans="1:7" ht="15.75">
      <c r="A52" s="4"/>
      <c r="B52" s="4"/>
      <c r="C52" s="4"/>
      <c r="D52" s="4"/>
      <c r="E52" s="25"/>
      <c r="F52" s="25"/>
      <c r="G52" s="25"/>
    </row>
    <row r="53" spans="1:7" ht="16.5" thickBot="1">
      <c r="A53" s="4"/>
      <c r="B53" s="4"/>
      <c r="C53" s="4"/>
      <c r="D53" s="4"/>
      <c r="E53" s="41">
        <f>+E46+E47+E49+E51+E50</f>
        <v>231015</v>
      </c>
      <c r="F53" s="25"/>
      <c r="G53" s="41">
        <f>+G46+G47+G49+G51+G50</f>
        <v>218504</v>
      </c>
    </row>
    <row r="54" spans="1:7" ht="16.5" thickTop="1">
      <c r="A54" s="4"/>
      <c r="B54" s="4"/>
      <c r="C54" s="4"/>
      <c r="D54" s="4"/>
      <c r="E54" s="42"/>
      <c r="F54" s="25"/>
      <c r="G54" s="42"/>
    </row>
    <row r="55" spans="1:7" ht="15.75">
      <c r="A55" s="4" t="s">
        <v>63</v>
      </c>
      <c r="B55" s="4"/>
      <c r="C55" s="4"/>
      <c r="D55" s="4"/>
      <c r="E55" s="54">
        <v>2.41</v>
      </c>
      <c r="F55" s="25"/>
      <c r="G55" s="54">
        <v>2.33</v>
      </c>
    </row>
    <row r="56" spans="1:7" ht="15.75">
      <c r="A56" s="4"/>
      <c r="B56" s="4"/>
      <c r="C56" s="4"/>
      <c r="D56" s="4"/>
      <c r="E56" s="25"/>
      <c r="F56" s="25"/>
      <c r="G56" s="25"/>
    </row>
    <row r="57" spans="1:7" ht="15.75">
      <c r="A57" s="21" t="s">
        <v>59</v>
      </c>
      <c r="B57" s="4"/>
      <c r="C57" s="4"/>
      <c r="D57" s="4"/>
      <c r="E57" s="25"/>
      <c r="F57" s="25"/>
      <c r="G57" s="25"/>
    </row>
    <row r="58" spans="1:7" ht="15.75">
      <c r="A58" s="21" t="s">
        <v>87</v>
      </c>
      <c r="B58" s="4"/>
      <c r="C58" s="4"/>
      <c r="D58" s="4"/>
      <c r="E58" s="25"/>
      <c r="F58" s="25"/>
      <c r="G58" s="25"/>
    </row>
    <row r="59" spans="1:7" ht="15.75">
      <c r="A59" s="4"/>
      <c r="B59" s="4"/>
      <c r="C59" s="4"/>
      <c r="D59" s="4"/>
      <c r="E59" s="25"/>
      <c r="F59" s="25"/>
      <c r="G59" s="25"/>
    </row>
    <row r="60" spans="1:7" ht="15.75">
      <c r="A60" s="4"/>
      <c r="B60" s="4"/>
      <c r="C60" s="4"/>
      <c r="D60" s="4"/>
      <c r="E60" s="25"/>
      <c r="F60" s="25"/>
      <c r="G60" s="25"/>
    </row>
  </sheetData>
  <printOptions/>
  <pageMargins left="0.75" right="0.75" top="0.85" bottom="0.65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32">
      <selection activeCell="A42" sqref="A42"/>
    </sheetView>
  </sheetViews>
  <sheetFormatPr defaultColWidth="9.140625" defaultRowHeight="15.75"/>
  <cols>
    <col min="1" max="1" width="42.140625" style="6" customWidth="1"/>
    <col min="2" max="2" width="0.42578125" style="6" customWidth="1"/>
    <col min="3" max="3" width="16.421875" style="6" customWidth="1"/>
    <col min="4" max="4" width="1.1484375" style="6" customWidth="1"/>
    <col min="5" max="5" width="15.7109375" style="6" customWidth="1"/>
    <col min="6" max="6" width="1.1484375" style="6" customWidth="1"/>
    <col min="7" max="7" width="15.421875" style="6" customWidth="1"/>
    <col min="8" max="8" width="1.1484375" style="6" customWidth="1"/>
    <col min="9" max="9" width="15.57421875" style="6" customWidth="1"/>
    <col min="10" max="10" width="1.1484375" style="6" customWidth="1"/>
    <col min="11" max="11" width="15.7109375" style="6" customWidth="1"/>
    <col min="12" max="12" width="1.1484375" style="6" customWidth="1"/>
    <col min="13" max="13" width="15.7109375" style="6" customWidth="1"/>
    <col min="14" max="14" width="1.1484375" style="6" customWidth="1"/>
    <col min="15" max="15" width="20.28125" style="6" customWidth="1"/>
    <col min="16" max="16" width="15.00390625" style="6" customWidth="1"/>
    <col min="17" max="16384" width="9.140625" style="6" customWidth="1"/>
  </cols>
  <sheetData>
    <row r="1" spans="1:15" ht="15.75">
      <c r="A1" s="22" t="s">
        <v>4</v>
      </c>
      <c r="B1" s="4"/>
      <c r="C1" s="4"/>
      <c r="D1" s="4"/>
      <c r="E1" s="4"/>
      <c r="F1" s="4"/>
      <c r="G1" s="4"/>
      <c r="H1" s="4"/>
      <c r="I1" s="5"/>
      <c r="J1" s="5"/>
      <c r="K1" s="4"/>
      <c r="L1" s="4"/>
      <c r="M1" s="4"/>
      <c r="N1" s="4"/>
      <c r="O1" s="30"/>
    </row>
    <row r="2" spans="1:15" ht="15.75">
      <c r="A2" s="22" t="s">
        <v>10</v>
      </c>
      <c r="B2" s="4"/>
      <c r="C2" s="4"/>
      <c r="D2" s="4"/>
      <c r="E2" s="4"/>
      <c r="F2" s="4"/>
      <c r="G2" s="4"/>
      <c r="H2" s="4"/>
      <c r="I2" s="5"/>
      <c r="J2" s="5"/>
      <c r="K2" s="4"/>
      <c r="L2" s="4"/>
      <c r="M2" s="4"/>
      <c r="N2" s="4"/>
      <c r="O2" s="4"/>
    </row>
    <row r="3" spans="1:15" ht="15.75">
      <c r="A3" s="4"/>
      <c r="B3" s="7"/>
      <c r="C3" s="4"/>
      <c r="D3" s="4"/>
      <c r="E3" s="8"/>
      <c r="F3" s="4"/>
      <c r="G3" s="4"/>
      <c r="H3" s="8"/>
      <c r="I3" s="4"/>
      <c r="J3" s="4"/>
      <c r="K3" s="4"/>
      <c r="L3" s="4"/>
      <c r="M3" s="4"/>
      <c r="N3" s="4"/>
      <c r="O3" s="4"/>
    </row>
    <row r="4" spans="1:15" ht="15.75">
      <c r="A4" s="4"/>
      <c r="B4" s="8"/>
      <c r="C4" s="4"/>
      <c r="D4" s="4"/>
      <c r="E4" s="8"/>
      <c r="F4" s="4"/>
      <c r="G4" s="4"/>
      <c r="H4" s="8"/>
      <c r="I4" s="4"/>
      <c r="J4" s="4"/>
      <c r="K4" s="4"/>
      <c r="L4" s="4"/>
      <c r="M4" s="4"/>
      <c r="N4" s="4"/>
      <c r="O4" s="4"/>
    </row>
    <row r="5" spans="1:15" ht="15.75">
      <c r="A5" s="22" t="s">
        <v>34</v>
      </c>
      <c r="B5" s="8"/>
      <c r="C5" s="4"/>
      <c r="D5" s="4"/>
      <c r="E5" s="4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15.75">
      <c r="A6" s="43" t="s">
        <v>78</v>
      </c>
      <c r="B6" s="8"/>
      <c r="C6" s="4"/>
      <c r="D6" s="4"/>
      <c r="E6" s="8"/>
      <c r="F6" s="4"/>
      <c r="G6" s="4"/>
      <c r="H6" s="8"/>
      <c r="I6" s="4"/>
      <c r="J6" s="4"/>
      <c r="K6" s="4"/>
      <c r="L6" s="4"/>
      <c r="M6" s="4"/>
      <c r="N6" s="4"/>
      <c r="O6" s="4"/>
    </row>
    <row r="7" spans="1:15" ht="15.75">
      <c r="A7" s="4"/>
      <c r="B7" s="7"/>
      <c r="C7" s="4"/>
      <c r="D7" s="4"/>
      <c r="E7" s="8"/>
      <c r="F7" s="4"/>
      <c r="G7" s="4"/>
      <c r="H7" s="7"/>
      <c r="I7" s="4"/>
      <c r="J7" s="4"/>
      <c r="K7" s="4"/>
      <c r="L7" s="4"/>
      <c r="M7" s="4"/>
      <c r="N7" s="4"/>
      <c r="O7" s="4"/>
    </row>
    <row r="8" spans="1:15" ht="15.75">
      <c r="A8" s="4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>
      <c r="A9" s="4"/>
      <c r="B9" s="8"/>
      <c r="C9" s="21"/>
      <c r="D9" s="21"/>
      <c r="E9" s="21"/>
      <c r="F9" s="21"/>
      <c r="G9" s="23" t="s">
        <v>20</v>
      </c>
      <c r="H9" s="21"/>
      <c r="I9" s="21"/>
      <c r="J9" s="21"/>
      <c r="K9" s="21"/>
      <c r="L9" s="21"/>
      <c r="M9" s="21"/>
      <c r="N9" s="23"/>
      <c r="O9" s="21"/>
    </row>
    <row r="10" spans="1:15" ht="15.75">
      <c r="A10" s="4"/>
      <c r="B10" s="4"/>
      <c r="C10" s="23" t="s">
        <v>21</v>
      </c>
      <c r="D10" s="23"/>
      <c r="E10" s="23" t="s">
        <v>22</v>
      </c>
      <c r="F10" s="23"/>
      <c r="G10" s="23" t="s">
        <v>23</v>
      </c>
      <c r="H10" s="23"/>
      <c r="I10" s="23"/>
      <c r="J10" s="23"/>
      <c r="K10" s="36" t="s">
        <v>24</v>
      </c>
      <c r="L10" s="23"/>
      <c r="M10" s="23"/>
      <c r="N10" s="23"/>
      <c r="O10" s="23"/>
    </row>
    <row r="11" spans="1:15" ht="15.75">
      <c r="A11" s="4"/>
      <c r="B11" s="4"/>
      <c r="C11" s="23" t="s">
        <v>25</v>
      </c>
      <c r="D11" s="23"/>
      <c r="E11" s="23" t="s">
        <v>26</v>
      </c>
      <c r="F11" s="23"/>
      <c r="G11" s="23" t="s">
        <v>27</v>
      </c>
      <c r="H11" s="23"/>
      <c r="I11" s="23" t="s">
        <v>28</v>
      </c>
      <c r="J11" s="23"/>
      <c r="K11" s="23" t="s">
        <v>29</v>
      </c>
      <c r="L11" s="23"/>
      <c r="M11" s="23" t="s">
        <v>30</v>
      </c>
      <c r="N11" s="23"/>
      <c r="O11" s="23" t="s">
        <v>31</v>
      </c>
    </row>
    <row r="12" spans="1:15" ht="15.75">
      <c r="A12" s="4"/>
      <c r="B12" s="4"/>
      <c r="C12" s="23" t="s">
        <v>1</v>
      </c>
      <c r="D12" s="23"/>
      <c r="E12" s="23" t="s">
        <v>1</v>
      </c>
      <c r="F12" s="23"/>
      <c r="G12" s="23" t="s">
        <v>1</v>
      </c>
      <c r="H12" s="23"/>
      <c r="I12" s="23" t="s">
        <v>1</v>
      </c>
      <c r="J12" s="23"/>
      <c r="K12" s="23" t="s">
        <v>1</v>
      </c>
      <c r="L12" s="23"/>
      <c r="M12" s="23" t="s">
        <v>1</v>
      </c>
      <c r="N12" s="23"/>
      <c r="O12" s="23" t="s">
        <v>1</v>
      </c>
    </row>
    <row r="13" spans="1:15" ht="15.75">
      <c r="A13" s="4"/>
      <c r="B13" s="4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</row>
    <row r="14" spans="1:15" ht="15.75">
      <c r="A14" s="43" t="s">
        <v>72</v>
      </c>
      <c r="B14" s="4"/>
      <c r="C14" s="9">
        <v>86723</v>
      </c>
      <c r="D14" s="9"/>
      <c r="E14" s="12">
        <v>40580</v>
      </c>
      <c r="F14" s="13"/>
      <c r="G14" s="10">
        <v>780</v>
      </c>
      <c r="H14" s="10"/>
      <c r="I14" s="14">
        <v>75921</v>
      </c>
      <c r="J14" s="14"/>
      <c r="K14" s="16">
        <v>3122</v>
      </c>
      <c r="L14" s="14"/>
      <c r="M14" s="14">
        <f>+I14+K14</f>
        <v>79043</v>
      </c>
      <c r="N14" s="10"/>
      <c r="O14" s="9">
        <f>+C14+E14+G14+M14</f>
        <v>207126</v>
      </c>
    </row>
    <row r="15" spans="1:15" ht="15.75">
      <c r="A15" s="11"/>
      <c r="B15" s="4"/>
      <c r="C15" s="9"/>
      <c r="D15" s="9"/>
      <c r="E15" s="10"/>
      <c r="F15" s="10"/>
      <c r="G15" s="10"/>
      <c r="H15" s="10"/>
      <c r="I15" s="14"/>
      <c r="J15" s="14"/>
      <c r="K15" s="14"/>
      <c r="L15" s="14"/>
      <c r="M15" s="14"/>
      <c r="N15" s="10"/>
      <c r="O15" s="9"/>
    </row>
    <row r="16" spans="1:15" ht="15.75">
      <c r="A16" s="3" t="s">
        <v>73</v>
      </c>
      <c r="B16" s="4"/>
      <c r="C16" s="9"/>
      <c r="D16" s="9"/>
      <c r="E16" s="10"/>
      <c r="F16" s="10"/>
      <c r="G16" s="10"/>
      <c r="H16" s="10"/>
      <c r="I16" s="14"/>
      <c r="J16" s="14"/>
      <c r="K16" s="14"/>
      <c r="L16" s="14"/>
      <c r="M16" s="14"/>
      <c r="N16" s="10"/>
      <c r="O16" s="9"/>
    </row>
    <row r="17" spans="1:15" ht="15.75">
      <c r="A17" s="11" t="s">
        <v>74</v>
      </c>
      <c r="B17" s="4"/>
      <c r="C17" s="9">
        <v>2665</v>
      </c>
      <c r="D17" s="9"/>
      <c r="E17" s="16">
        <v>3335</v>
      </c>
      <c r="F17" s="10"/>
      <c r="G17" s="16" t="s">
        <v>3</v>
      </c>
      <c r="H17" s="10"/>
      <c r="I17" s="16" t="s">
        <v>3</v>
      </c>
      <c r="J17" s="14"/>
      <c r="K17" s="16" t="s">
        <v>3</v>
      </c>
      <c r="L17" s="14"/>
      <c r="M17" s="16" t="s">
        <v>75</v>
      </c>
      <c r="N17" s="10"/>
      <c r="O17" s="9">
        <f>+C17+E17</f>
        <v>6000</v>
      </c>
    </row>
    <row r="18" spans="1:15" ht="15.75">
      <c r="A18" s="11"/>
      <c r="B18" s="4"/>
      <c r="C18" s="9"/>
      <c r="D18" s="9"/>
      <c r="E18" s="10"/>
      <c r="F18" s="10"/>
      <c r="G18" s="10"/>
      <c r="H18" s="10"/>
      <c r="I18" s="14"/>
      <c r="J18" s="14"/>
      <c r="K18" s="14"/>
      <c r="L18" s="14"/>
      <c r="M18" s="14"/>
      <c r="N18" s="10"/>
      <c r="O18" s="9"/>
    </row>
    <row r="19" spans="1:15" ht="15.75">
      <c r="A19" s="3" t="s">
        <v>55</v>
      </c>
      <c r="B19" s="4"/>
      <c r="C19" s="16" t="s">
        <v>3</v>
      </c>
      <c r="D19" s="9"/>
      <c r="E19" s="16" t="s">
        <v>3</v>
      </c>
      <c r="F19" s="10"/>
      <c r="G19" s="16" t="s">
        <v>3</v>
      </c>
      <c r="H19" s="10"/>
      <c r="I19" s="16" t="s">
        <v>3</v>
      </c>
      <c r="J19" s="14"/>
      <c r="K19" s="16" t="s">
        <v>3</v>
      </c>
      <c r="L19" s="14"/>
      <c r="M19" s="53" t="s">
        <v>3</v>
      </c>
      <c r="N19" s="10"/>
      <c r="O19" s="9" t="str">
        <f>E19</f>
        <v>-</v>
      </c>
    </row>
    <row r="20" spans="1:15" ht="15.75">
      <c r="A20" s="11"/>
      <c r="B20" s="4"/>
      <c r="C20" s="9"/>
      <c r="D20" s="9"/>
      <c r="E20" s="10"/>
      <c r="F20" s="10"/>
      <c r="G20" s="10"/>
      <c r="H20" s="10"/>
      <c r="I20" s="14"/>
      <c r="J20" s="14"/>
      <c r="K20" s="14"/>
      <c r="L20" s="14"/>
      <c r="M20" s="14"/>
      <c r="N20" s="10"/>
      <c r="O20" s="9"/>
    </row>
    <row r="21" spans="1:15" ht="15.75">
      <c r="A21" s="3" t="s">
        <v>32</v>
      </c>
      <c r="B21" s="4"/>
      <c r="C21" s="16" t="s">
        <v>3</v>
      </c>
      <c r="D21" s="16"/>
      <c r="E21" s="16" t="s">
        <v>3</v>
      </c>
      <c r="F21" s="12"/>
      <c r="G21" s="16" t="s">
        <v>3</v>
      </c>
      <c r="H21" s="10"/>
      <c r="I21" s="1">
        <v>6877</v>
      </c>
      <c r="J21" s="14"/>
      <c r="K21" s="17" t="s">
        <v>3</v>
      </c>
      <c r="L21" s="14"/>
      <c r="M21" s="1">
        <f>I21</f>
        <v>6877</v>
      </c>
      <c r="N21" s="16"/>
      <c r="O21" s="16">
        <f>M21</f>
        <v>6877</v>
      </c>
    </row>
    <row r="22" spans="1:15" ht="15.75">
      <c r="A22" s="3"/>
      <c r="B22" s="4"/>
      <c r="C22" s="16"/>
      <c r="D22" s="16"/>
      <c r="E22" s="16"/>
      <c r="F22" s="12"/>
      <c r="G22" s="16"/>
      <c r="H22" s="10"/>
      <c r="I22" s="1"/>
      <c r="J22" s="14"/>
      <c r="K22" s="1"/>
      <c r="L22" s="14"/>
      <c r="M22" s="1"/>
      <c r="N22" s="16"/>
      <c r="O22" s="16"/>
    </row>
    <row r="23" spans="1:15" ht="15.75">
      <c r="A23" s="3" t="s">
        <v>29</v>
      </c>
      <c r="B23" s="4"/>
      <c r="C23" s="15" t="s">
        <v>3</v>
      </c>
      <c r="D23" s="16"/>
      <c r="E23" s="15" t="s">
        <v>3</v>
      </c>
      <c r="F23" s="12"/>
      <c r="G23" s="15" t="s">
        <v>3</v>
      </c>
      <c r="H23" s="10"/>
      <c r="I23" s="17" t="s">
        <v>3</v>
      </c>
      <c r="J23" s="14"/>
      <c r="K23" s="17" t="s">
        <v>3</v>
      </c>
      <c r="L23" s="14"/>
      <c r="M23" s="18" t="str">
        <f>K23</f>
        <v>-</v>
      </c>
      <c r="N23" s="16"/>
      <c r="O23" s="16" t="str">
        <f>M23</f>
        <v>-</v>
      </c>
    </row>
    <row r="24" spans="1:15" ht="15.75">
      <c r="A24" s="11"/>
      <c r="B24" s="4"/>
      <c r="C24" s="44"/>
      <c r="D24" s="9"/>
      <c r="E24" s="27"/>
      <c r="F24" s="10"/>
      <c r="G24" s="27"/>
      <c r="H24" s="10"/>
      <c r="I24" s="45"/>
      <c r="J24" s="14"/>
      <c r="K24" s="45"/>
      <c r="L24" s="14"/>
      <c r="M24" s="45"/>
      <c r="N24" s="10"/>
      <c r="O24" s="44"/>
    </row>
    <row r="25" spans="1:16" ht="16.5" thickBot="1">
      <c r="A25" s="43" t="s">
        <v>83</v>
      </c>
      <c r="B25" s="4"/>
      <c r="C25" s="46">
        <f>SUM(C14:C24)</f>
        <v>89388</v>
      </c>
      <c r="D25" s="9"/>
      <c r="E25" s="46">
        <f>SUM(E14:E24)</f>
        <v>43915</v>
      </c>
      <c r="F25" s="10"/>
      <c r="G25" s="47">
        <f>SUM(G14:G24)</f>
        <v>780</v>
      </c>
      <c r="H25" s="10"/>
      <c r="I25" s="48">
        <f>SUM(I14:I24)</f>
        <v>82798</v>
      </c>
      <c r="J25" s="14"/>
      <c r="K25" s="48">
        <f>SUM(K14:K24)</f>
        <v>3122</v>
      </c>
      <c r="L25" s="14"/>
      <c r="M25" s="48">
        <f>SUM(M14:M24)</f>
        <v>85920</v>
      </c>
      <c r="N25" s="9"/>
      <c r="O25" s="47">
        <f>SUM(O14:O24)</f>
        <v>220003</v>
      </c>
      <c r="P25" s="6" t="s">
        <v>0</v>
      </c>
    </row>
    <row r="26" spans="1:15" ht="16.5" thickTop="1">
      <c r="A26" s="3"/>
      <c r="B26" s="4"/>
      <c r="C26" s="9"/>
      <c r="D26" s="9"/>
      <c r="E26" s="15"/>
      <c r="F26" s="10"/>
      <c r="G26" s="9"/>
      <c r="H26" s="10"/>
      <c r="I26" s="2"/>
      <c r="J26" s="14"/>
      <c r="K26" s="2"/>
      <c r="L26" s="14"/>
      <c r="M26" s="2"/>
      <c r="N26" s="9"/>
      <c r="O26" s="9"/>
    </row>
    <row r="27" spans="1:15" ht="15.75">
      <c r="A27" s="3"/>
      <c r="B27" s="4"/>
      <c r="C27" s="9"/>
      <c r="D27" s="9"/>
      <c r="E27" s="15"/>
      <c r="F27" s="10"/>
      <c r="G27" s="9"/>
      <c r="H27" s="10"/>
      <c r="I27" s="2"/>
      <c r="J27" s="14"/>
      <c r="K27" s="2"/>
      <c r="L27" s="14"/>
      <c r="M27" s="2"/>
      <c r="N27" s="9"/>
      <c r="O27" s="9"/>
    </row>
    <row r="28" spans="1:15" ht="15.75">
      <c r="A28" s="3"/>
      <c r="B28" s="4"/>
      <c r="C28" s="9"/>
      <c r="D28" s="9"/>
      <c r="E28" s="15"/>
      <c r="F28" s="10"/>
      <c r="G28" s="9"/>
      <c r="H28" s="10"/>
      <c r="I28" s="2"/>
      <c r="J28" s="14"/>
      <c r="K28" s="2"/>
      <c r="L28" s="14"/>
      <c r="M28" s="2"/>
      <c r="N28" s="9"/>
      <c r="O28" s="9"/>
    </row>
    <row r="29" spans="1:15" ht="15.75">
      <c r="A29" s="43" t="s">
        <v>35</v>
      </c>
      <c r="B29" s="4"/>
      <c r="C29" s="9">
        <v>66723</v>
      </c>
      <c r="D29" s="9"/>
      <c r="E29" s="15">
        <v>24952</v>
      </c>
      <c r="F29" s="10"/>
      <c r="G29" s="9">
        <v>1337</v>
      </c>
      <c r="H29" s="10"/>
      <c r="I29" s="2">
        <v>71235</v>
      </c>
      <c r="J29" s="14"/>
      <c r="K29" s="16">
        <v>480</v>
      </c>
      <c r="L29" s="14"/>
      <c r="M29" s="14">
        <f>+I29+K29</f>
        <v>71715</v>
      </c>
      <c r="N29" s="9"/>
      <c r="O29" s="9">
        <f>+C29+E29+G29+M29</f>
        <v>164727</v>
      </c>
    </row>
    <row r="30" spans="1:15" ht="15.75">
      <c r="A30" s="11"/>
      <c r="B30" s="4"/>
      <c r="C30" s="9"/>
      <c r="D30" s="9"/>
      <c r="E30" s="15"/>
      <c r="F30" s="10"/>
      <c r="G30" s="15"/>
      <c r="H30" s="10"/>
      <c r="I30" s="2"/>
      <c r="J30" s="14"/>
      <c r="K30" s="2"/>
      <c r="L30" s="14"/>
      <c r="M30" s="2"/>
      <c r="N30" s="9"/>
      <c r="O30" s="15"/>
    </row>
    <row r="31" spans="1:15" ht="15.75">
      <c r="A31" s="3" t="s">
        <v>55</v>
      </c>
      <c r="B31" s="4"/>
      <c r="C31" s="16" t="s">
        <v>3</v>
      </c>
      <c r="D31" s="9"/>
      <c r="E31" s="10">
        <v>-49</v>
      </c>
      <c r="F31" s="10"/>
      <c r="G31" s="16" t="s">
        <v>3</v>
      </c>
      <c r="H31" s="10"/>
      <c r="I31" s="16" t="s">
        <v>3</v>
      </c>
      <c r="J31" s="14"/>
      <c r="K31" s="16" t="s">
        <v>3</v>
      </c>
      <c r="L31" s="14"/>
      <c r="M31" s="53" t="s">
        <v>3</v>
      </c>
      <c r="N31" s="10"/>
      <c r="O31" s="9">
        <f>E31</f>
        <v>-49</v>
      </c>
    </row>
    <row r="32" spans="1:15" ht="15.75">
      <c r="A32" s="11"/>
      <c r="B32" s="4"/>
      <c r="C32" s="9"/>
      <c r="D32" s="9"/>
      <c r="E32" s="15"/>
      <c r="F32" s="10"/>
      <c r="G32" s="15"/>
      <c r="H32" s="10"/>
      <c r="I32" s="2"/>
      <c r="J32" s="14"/>
      <c r="K32" s="2"/>
      <c r="L32" s="14"/>
      <c r="M32" s="2"/>
      <c r="N32" s="9"/>
      <c r="O32" s="15"/>
    </row>
    <row r="33" spans="1:15" ht="15.75">
      <c r="A33" s="3" t="s">
        <v>32</v>
      </c>
      <c r="B33" s="4"/>
      <c r="C33" s="15" t="s">
        <v>3</v>
      </c>
      <c r="D33" s="9"/>
      <c r="E33" s="15" t="s">
        <v>3</v>
      </c>
      <c r="F33" s="10"/>
      <c r="G33" s="15" t="s">
        <v>3</v>
      </c>
      <c r="H33" s="10"/>
      <c r="I33" s="2">
        <v>3681</v>
      </c>
      <c r="J33" s="14"/>
      <c r="K33" s="18" t="s">
        <v>3</v>
      </c>
      <c r="L33" s="14"/>
      <c r="M33" s="2">
        <f>I33</f>
        <v>3681</v>
      </c>
      <c r="N33" s="16"/>
      <c r="O33" s="2">
        <f>M33</f>
        <v>3681</v>
      </c>
    </row>
    <row r="34" spans="1:15" ht="15.75">
      <c r="A34" s="3"/>
      <c r="B34" s="4"/>
      <c r="C34" s="15"/>
      <c r="D34" s="9"/>
      <c r="E34" s="15"/>
      <c r="F34" s="10"/>
      <c r="G34" s="16"/>
      <c r="H34" s="10"/>
      <c r="I34" s="2"/>
      <c r="J34" s="14"/>
      <c r="K34" s="2"/>
      <c r="L34" s="14"/>
      <c r="M34" s="2"/>
      <c r="N34" s="16"/>
      <c r="O34" s="16"/>
    </row>
    <row r="35" spans="1:15" ht="15.75">
      <c r="A35" s="3"/>
      <c r="B35" s="4"/>
      <c r="C35" s="15"/>
      <c r="D35" s="9"/>
      <c r="E35" s="15"/>
      <c r="F35" s="10"/>
      <c r="G35" s="16"/>
      <c r="H35" s="10"/>
      <c r="I35" s="2"/>
      <c r="J35" s="14"/>
      <c r="K35" s="2"/>
      <c r="L35" s="14"/>
      <c r="M35" s="2"/>
      <c r="N35" s="16"/>
      <c r="O35" s="16"/>
    </row>
    <row r="36" spans="1:15" ht="15.75">
      <c r="A36" s="3" t="s">
        <v>33</v>
      </c>
      <c r="B36" s="4"/>
      <c r="C36" s="15" t="s">
        <v>3</v>
      </c>
      <c r="D36" s="9"/>
      <c r="E36" s="15" t="s">
        <v>3</v>
      </c>
      <c r="F36" s="10"/>
      <c r="G36" s="15" t="s">
        <v>3</v>
      </c>
      <c r="H36" s="10"/>
      <c r="I36" s="18" t="s">
        <v>3</v>
      </c>
      <c r="J36" s="14"/>
      <c r="K36" s="18" t="s">
        <v>3</v>
      </c>
      <c r="L36" s="14"/>
      <c r="M36" s="18" t="str">
        <f>K36</f>
        <v>-</v>
      </c>
      <c r="N36" s="16"/>
      <c r="O36" s="16" t="str">
        <f>M36</f>
        <v>-</v>
      </c>
    </row>
    <row r="37" spans="1:15" ht="15.75">
      <c r="A37" s="11"/>
      <c r="B37" s="4"/>
      <c r="C37" s="9"/>
      <c r="D37" s="9"/>
      <c r="E37" s="15"/>
      <c r="F37" s="10"/>
      <c r="G37" s="15"/>
      <c r="H37" s="10"/>
      <c r="I37" s="2"/>
      <c r="J37" s="14"/>
      <c r="K37" s="2"/>
      <c r="L37" s="14"/>
      <c r="M37" s="2"/>
      <c r="N37" s="9"/>
      <c r="O37" s="15"/>
    </row>
    <row r="38" spans="1:16" ht="16.5" thickBot="1">
      <c r="A38" s="43" t="s">
        <v>84</v>
      </c>
      <c r="B38" s="4"/>
      <c r="C38" s="47">
        <f>SUM(C29:C37)</f>
        <v>66723</v>
      </c>
      <c r="D38" s="9"/>
      <c r="E38" s="47">
        <f>SUM(E29:E37)</f>
        <v>24903</v>
      </c>
      <c r="F38" s="10"/>
      <c r="G38" s="47">
        <f>SUM(G29:G37)</f>
        <v>1337</v>
      </c>
      <c r="H38" s="10"/>
      <c r="I38" s="47">
        <f>SUM(I29:I37)</f>
        <v>74916</v>
      </c>
      <c r="J38" s="47">
        <f>SUM(J29:J37)</f>
        <v>0</v>
      </c>
      <c r="K38" s="47">
        <f>SUM(K29:K37)</f>
        <v>480</v>
      </c>
      <c r="L38" s="10"/>
      <c r="M38" s="47">
        <f>SUM(M29:M37)</f>
        <v>75396</v>
      </c>
      <c r="N38" s="9"/>
      <c r="O38" s="47">
        <f>SUM(O29:O37)</f>
        <v>168359</v>
      </c>
      <c r="P38" s="6" t="s">
        <v>0</v>
      </c>
    </row>
    <row r="39" spans="1:15" ht="16.5" thickTop="1">
      <c r="A39" s="19"/>
      <c r="B39" s="4"/>
      <c r="C39" s="19"/>
      <c r="D39" s="9"/>
      <c r="E39" s="19"/>
      <c r="F39" s="10"/>
      <c r="G39" s="19"/>
      <c r="H39" s="10"/>
      <c r="I39" s="19"/>
      <c r="J39" s="10"/>
      <c r="K39" s="19"/>
      <c r="L39" s="10"/>
      <c r="M39" s="19"/>
      <c r="N39" s="20" t="s">
        <v>0</v>
      </c>
      <c r="O39" s="55"/>
    </row>
    <row r="40" spans="1:15" ht="15.75">
      <c r="A40" s="21"/>
      <c r="B40" s="4"/>
      <c r="C40" s="9"/>
      <c r="D40" s="9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9"/>
    </row>
    <row r="41" ht="15.75">
      <c r="A41" s="21" t="s">
        <v>58</v>
      </c>
    </row>
    <row r="42" ht="15.75">
      <c r="A42" s="21" t="s">
        <v>87</v>
      </c>
    </row>
  </sheetData>
  <printOptions/>
  <pageMargins left="0.75" right="0.75" top="0.6" bottom="0.38" header="0.5" footer="0.4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A18" sqref="A18"/>
    </sheetView>
  </sheetViews>
  <sheetFormatPr defaultColWidth="9.140625" defaultRowHeight="15.75"/>
  <cols>
    <col min="1" max="4" width="9.140625" style="6" customWidth="1"/>
    <col min="5" max="5" width="20.8515625" style="6" customWidth="1"/>
    <col min="6" max="6" width="24.00390625" style="6" customWidth="1"/>
    <col min="7" max="7" width="3.7109375" style="6" customWidth="1"/>
    <col min="8" max="8" width="23.8515625" style="6" customWidth="1"/>
    <col min="9" max="16384" width="9.140625" style="6" customWidth="1"/>
  </cols>
  <sheetData>
    <row r="1" spans="1:8" ht="15.75">
      <c r="A1" s="21" t="s">
        <v>4</v>
      </c>
      <c r="B1" s="4"/>
      <c r="C1" s="4"/>
      <c r="D1" s="4"/>
      <c r="E1" s="4"/>
      <c r="F1" s="4"/>
      <c r="G1" s="4"/>
      <c r="H1" s="4"/>
    </row>
    <row r="2" spans="1:8" ht="15.75">
      <c r="A2" s="22" t="s">
        <v>10</v>
      </c>
      <c r="B2" s="4"/>
      <c r="C2" s="4"/>
      <c r="D2" s="4"/>
      <c r="E2" s="4"/>
      <c r="F2" s="4"/>
      <c r="G2" s="4"/>
      <c r="H2" s="4"/>
    </row>
    <row r="3" spans="1:8" ht="15.75">
      <c r="A3" s="21"/>
      <c r="B3" s="4"/>
      <c r="C3" s="4"/>
      <c r="D3" s="4"/>
      <c r="E3" s="4"/>
      <c r="F3" s="4"/>
      <c r="G3" s="4"/>
      <c r="H3" s="4"/>
    </row>
    <row r="4" spans="1:8" ht="15.75">
      <c r="A4" s="21" t="s">
        <v>70</v>
      </c>
      <c r="B4" s="4"/>
      <c r="C4" s="4"/>
      <c r="D4" s="4"/>
      <c r="E4" s="4"/>
      <c r="F4" s="4"/>
      <c r="G4" s="4"/>
      <c r="H4" s="4"/>
    </row>
    <row r="5" spans="1:8" ht="15.75">
      <c r="A5" s="21" t="s">
        <v>78</v>
      </c>
      <c r="B5" s="4"/>
      <c r="C5" s="4"/>
      <c r="D5" s="4"/>
      <c r="E5" s="4"/>
      <c r="F5" s="4"/>
      <c r="G5" s="4"/>
      <c r="H5" s="4"/>
    </row>
    <row r="6" spans="1:8" ht="15.75">
      <c r="A6" s="4"/>
      <c r="B6" s="4"/>
      <c r="C6" s="4"/>
      <c r="D6" s="4"/>
      <c r="E6" s="4"/>
      <c r="F6" s="23" t="s">
        <v>85</v>
      </c>
      <c r="G6" s="4"/>
      <c r="H6" s="23" t="s">
        <v>85</v>
      </c>
    </row>
    <row r="7" spans="1:8" ht="15.75">
      <c r="A7" s="4"/>
      <c r="B7" s="4"/>
      <c r="C7" s="4"/>
      <c r="D7" s="4"/>
      <c r="E7" s="4"/>
      <c r="F7" s="36" t="s">
        <v>82</v>
      </c>
      <c r="G7" s="4"/>
      <c r="H7" s="36" t="s">
        <v>86</v>
      </c>
    </row>
    <row r="8" spans="1:8" ht="15.75">
      <c r="A8" s="4"/>
      <c r="B8" s="4"/>
      <c r="C8" s="4"/>
      <c r="D8" s="4"/>
      <c r="E8" s="4"/>
      <c r="F8" s="23" t="s">
        <v>1</v>
      </c>
      <c r="G8" s="4"/>
      <c r="H8" s="23" t="s">
        <v>1</v>
      </c>
    </row>
    <row r="9" spans="1:8" ht="15.75">
      <c r="A9" s="4"/>
      <c r="B9" s="4"/>
      <c r="C9" s="4"/>
      <c r="D9" s="4"/>
      <c r="E9" s="4"/>
      <c r="F9" s="4"/>
      <c r="G9" s="4"/>
      <c r="H9" s="4"/>
    </row>
    <row r="10" spans="1:8" ht="15.75">
      <c r="A10" s="4" t="s">
        <v>89</v>
      </c>
      <c r="B10" s="4"/>
      <c r="C10" s="4"/>
      <c r="D10" s="4"/>
      <c r="E10" s="4"/>
      <c r="F10" s="10">
        <v>21676</v>
      </c>
      <c r="G10" s="10"/>
      <c r="H10" s="10">
        <v>-3472</v>
      </c>
    </row>
    <row r="11" spans="1:8" ht="15.75">
      <c r="A11" s="4"/>
      <c r="B11" s="4"/>
      <c r="C11" s="4"/>
      <c r="D11" s="4"/>
      <c r="E11" s="4"/>
      <c r="F11" s="4"/>
      <c r="G11" s="4"/>
      <c r="H11" s="25"/>
    </row>
    <row r="12" spans="1:8" ht="15.75">
      <c r="A12" s="4" t="s">
        <v>56</v>
      </c>
      <c r="B12" s="4"/>
      <c r="C12" s="4"/>
      <c r="D12" s="4"/>
      <c r="E12" s="4"/>
      <c r="F12" s="10">
        <v>-945</v>
      </c>
      <c r="G12" s="4"/>
      <c r="H12" s="10">
        <v>-3244</v>
      </c>
    </row>
    <row r="13" spans="1:8" ht="15.75">
      <c r="A13" s="4"/>
      <c r="B13" s="4"/>
      <c r="C13" s="4"/>
      <c r="D13" s="4"/>
      <c r="E13" s="4"/>
      <c r="F13" s="4"/>
      <c r="G13" s="4"/>
      <c r="H13" s="25"/>
    </row>
    <row r="14" spans="1:8" ht="15.75">
      <c r="A14" s="4" t="s">
        <v>90</v>
      </c>
      <c r="B14" s="4"/>
      <c r="C14" s="4"/>
      <c r="D14" s="4"/>
      <c r="E14" s="4"/>
      <c r="F14" s="9">
        <v>33360</v>
      </c>
      <c r="G14" s="4"/>
      <c r="H14" s="49">
        <v>-5913</v>
      </c>
    </row>
    <row r="15" spans="1:8" ht="15.75">
      <c r="A15" s="4"/>
      <c r="B15" s="4"/>
      <c r="C15" s="4"/>
      <c r="D15" s="4"/>
      <c r="E15" s="4"/>
      <c r="F15" s="27"/>
      <c r="G15" s="4"/>
      <c r="H15" s="27"/>
    </row>
    <row r="16" spans="1:8" ht="15.75">
      <c r="A16" s="4"/>
      <c r="B16" s="4"/>
      <c r="C16" s="4"/>
      <c r="D16" s="4"/>
      <c r="E16" s="4"/>
      <c r="F16" s="25"/>
      <c r="G16" s="4"/>
      <c r="H16" s="25"/>
    </row>
    <row r="17" spans="1:8" ht="15.75">
      <c r="A17" s="4" t="s">
        <v>91</v>
      </c>
      <c r="B17" s="4"/>
      <c r="C17" s="4"/>
      <c r="D17" s="4"/>
      <c r="E17" s="4"/>
      <c r="F17" s="10">
        <f>+F10+F12+F14</f>
        <v>54091</v>
      </c>
      <c r="G17" s="10"/>
      <c r="H17" s="10">
        <f>+H10+H12+H14</f>
        <v>-12629</v>
      </c>
    </row>
    <row r="18" spans="1:8" ht="15.75">
      <c r="A18" s="4"/>
      <c r="B18" s="4"/>
      <c r="C18" s="4"/>
      <c r="D18" s="4"/>
      <c r="E18" s="4"/>
      <c r="F18" s="25"/>
      <c r="G18" s="9"/>
      <c r="H18" s="25"/>
    </row>
    <row r="19" spans="1:8" ht="15.75">
      <c r="A19" s="4" t="s">
        <v>36</v>
      </c>
      <c r="B19" s="4"/>
      <c r="C19" s="4"/>
      <c r="D19" s="4"/>
      <c r="E19" s="4"/>
      <c r="F19" s="25">
        <v>19003</v>
      </c>
      <c r="G19" s="4"/>
      <c r="H19" s="25">
        <v>45108</v>
      </c>
    </row>
    <row r="20" spans="1:8" ht="15.75">
      <c r="A20" s="4"/>
      <c r="B20" s="4"/>
      <c r="C20" s="4"/>
      <c r="D20" s="4"/>
      <c r="E20" s="4"/>
      <c r="F20" s="25"/>
      <c r="G20" s="4"/>
      <c r="H20" s="25"/>
    </row>
    <row r="21" spans="1:8" ht="16.5" thickBot="1">
      <c r="A21" s="4" t="s">
        <v>88</v>
      </c>
      <c r="B21" s="4"/>
      <c r="C21" s="4"/>
      <c r="D21" s="4"/>
      <c r="E21" s="4"/>
      <c r="F21" s="50">
        <f>+F17+F19</f>
        <v>73094</v>
      </c>
      <c r="G21" s="4"/>
      <c r="H21" s="50">
        <f>+H17+H19</f>
        <v>32479</v>
      </c>
    </row>
    <row r="22" spans="1:8" ht="16.5" thickTop="1">
      <c r="A22" s="4"/>
      <c r="B22" s="4"/>
      <c r="C22" s="4"/>
      <c r="D22" s="4"/>
      <c r="E22" s="4"/>
      <c r="F22" s="25"/>
      <c r="G22" s="4"/>
      <c r="H22" s="4"/>
    </row>
    <row r="23" spans="1:8" ht="15.75">
      <c r="A23" s="4"/>
      <c r="B23" s="4"/>
      <c r="C23" s="4"/>
      <c r="D23" s="4"/>
      <c r="E23" s="4"/>
      <c r="F23" s="25"/>
      <c r="G23" s="4"/>
      <c r="H23" s="4"/>
    </row>
    <row r="24" spans="1:8" ht="15.75">
      <c r="A24" s="21" t="s">
        <v>57</v>
      </c>
      <c r="B24" s="4"/>
      <c r="C24" s="4"/>
      <c r="D24" s="4"/>
      <c r="E24" s="4"/>
      <c r="F24" s="25"/>
      <c r="G24" s="4"/>
      <c r="H24" s="4"/>
    </row>
    <row r="25" spans="1:8" ht="15.75">
      <c r="A25" s="21" t="s">
        <v>87</v>
      </c>
      <c r="B25" s="4"/>
      <c r="C25" s="4"/>
      <c r="D25" s="4"/>
      <c r="E25" s="4"/>
      <c r="F25" s="51"/>
      <c r="G25" s="4"/>
      <c r="H25" s="4"/>
    </row>
    <row r="26" spans="1:8" ht="15.75">
      <c r="A26" s="21"/>
      <c r="B26" s="4"/>
      <c r="C26" s="4"/>
      <c r="D26" s="4"/>
      <c r="E26" s="4"/>
      <c r="F26" s="51"/>
      <c r="G26" s="4"/>
      <c r="H26" s="4"/>
    </row>
    <row r="27" spans="1:8" ht="15.75">
      <c r="A27" s="21"/>
      <c r="B27" s="4"/>
      <c r="C27" s="4"/>
      <c r="D27" s="4"/>
      <c r="E27" s="4"/>
      <c r="F27" s="51"/>
      <c r="G27" s="4"/>
      <c r="H27" s="4"/>
    </row>
  </sheetData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2003-10-19T05:34:34Z</cp:lastPrinted>
  <dcterms:created xsi:type="dcterms:W3CDTF">1999-11-14T22:44:16Z</dcterms:created>
  <dcterms:modified xsi:type="dcterms:W3CDTF">2004-02-24T08:25:02Z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