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45" windowWidth="9720" windowHeight="7320" tabRatio="601" activeTab="1"/>
  </bookViews>
  <sheets>
    <sheet name="KLSE~PL" sheetId="1" r:id="rId1"/>
    <sheet name="KLSE~BS" sheetId="2" r:id="rId2"/>
  </sheets>
  <definedNames>
    <definedName name="_xlnm.Print_Area" localSheetId="1">'KLSE~BS'!$A$1:$N$77</definedName>
    <definedName name="_xlnm.Print_Area" localSheetId="0">'KLSE~PL'!$A$1:$L$170</definedName>
  </definedNames>
  <calcPr fullCalcOnLoad="1"/>
</workbook>
</file>

<file path=xl/sharedStrings.xml><?xml version="1.0" encoding="utf-8"?>
<sst xmlns="http://schemas.openxmlformats.org/spreadsheetml/2006/main" count="272" uniqueCount="161">
  <si>
    <t xml:space="preserve"> </t>
  </si>
  <si>
    <t>AS AT END OF</t>
  </si>
  <si>
    <t>RM'000</t>
  </si>
  <si>
    <t>Fixed Assets</t>
  </si>
  <si>
    <t>Investment in Associated Companies</t>
  </si>
  <si>
    <t>The General Manager</t>
  </si>
  <si>
    <t xml:space="preserve">Date :  </t>
  </si>
  <si>
    <t>Long Term Investments</t>
  </si>
  <si>
    <t>Development rights, at cost</t>
  </si>
  <si>
    <t>Current Assets</t>
  </si>
  <si>
    <t>-</t>
  </si>
  <si>
    <t>Dear Sirs,</t>
  </si>
  <si>
    <t>Trade Debtors</t>
  </si>
  <si>
    <t>Other debtors,deposits &amp; prepayment</t>
  </si>
  <si>
    <t>Fixed Deposits</t>
  </si>
  <si>
    <t>Amount due by associated co</t>
  </si>
  <si>
    <t>Cash</t>
  </si>
  <si>
    <t>EKOVEST BERHAD</t>
  </si>
  <si>
    <t>Current Liabilities</t>
  </si>
  <si>
    <t>Bank Overdraft</t>
  </si>
  <si>
    <t xml:space="preserve">                    INDIVIDUAL PERIOD</t>
  </si>
  <si>
    <t xml:space="preserve">                                CUMMULATIVE PERIOD</t>
  </si>
  <si>
    <t>Short Term Borrowings</t>
  </si>
  <si>
    <t>Trade Creditors</t>
  </si>
  <si>
    <t>PRECEDING YEAR</t>
  </si>
  <si>
    <t>Other Creditors</t>
  </si>
  <si>
    <t>CURRENT YEAR</t>
  </si>
  <si>
    <t>CORRESPONDING</t>
  </si>
  <si>
    <t>Hire Purchase Creditors</t>
  </si>
  <si>
    <t>QUARTER</t>
  </si>
  <si>
    <t>TO DATE</t>
  </si>
  <si>
    <t>PERIOD</t>
  </si>
  <si>
    <t>Provision for Taxation</t>
  </si>
  <si>
    <t>Dividend Proposed</t>
  </si>
  <si>
    <t>(a)</t>
  </si>
  <si>
    <t>Turnover</t>
  </si>
  <si>
    <t xml:space="preserve">Net Current Assets </t>
  </si>
  <si>
    <t>(b)</t>
  </si>
  <si>
    <t>Investment income</t>
  </si>
  <si>
    <t>(c)</t>
  </si>
  <si>
    <t>Other income including</t>
  </si>
  <si>
    <t>interest income</t>
  </si>
  <si>
    <t>Operating profit/(loss)</t>
  </si>
  <si>
    <t>Shareholders 'Funds</t>
  </si>
  <si>
    <t>before interest on</t>
  </si>
  <si>
    <t>Share Capital</t>
  </si>
  <si>
    <t>borrowings,depreciation</t>
  </si>
  <si>
    <t>and amortisation,</t>
  </si>
  <si>
    <t>Reserves</t>
  </si>
  <si>
    <t>exceptional items,income</t>
  </si>
  <si>
    <t xml:space="preserve">tax,minority interests and </t>
  </si>
  <si>
    <t>Revaluation Reserve</t>
  </si>
  <si>
    <t>extraordinary items</t>
  </si>
  <si>
    <t>Less interest on borrowings</t>
  </si>
  <si>
    <t>Less depreciation and</t>
  </si>
  <si>
    <t>amortisation</t>
  </si>
  <si>
    <t>(d)</t>
  </si>
  <si>
    <t>Exceptional items</t>
  </si>
  <si>
    <t>(e)</t>
  </si>
  <si>
    <t>Operating profit/(loss) after</t>
  </si>
  <si>
    <t>Minority Interests</t>
  </si>
  <si>
    <t>interest on borrowings,</t>
  </si>
  <si>
    <t>depreciation and</t>
  </si>
  <si>
    <t>Long Term Borrowings</t>
  </si>
  <si>
    <t>amortisation and</t>
  </si>
  <si>
    <t>exceptional items but before</t>
  </si>
  <si>
    <t>Other Long Term Liabilities</t>
  </si>
  <si>
    <t>income tax,minority</t>
  </si>
  <si>
    <t>interests and extraordinary</t>
  </si>
  <si>
    <t>items</t>
  </si>
  <si>
    <t>(f)</t>
  </si>
  <si>
    <t>Share in the results of</t>
  </si>
  <si>
    <t>associated companies</t>
  </si>
  <si>
    <t>(g)</t>
  </si>
  <si>
    <t>Profit/(loss) before taxation,</t>
  </si>
  <si>
    <t>minority interests and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</si>
  <si>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</si>
  <si>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</si>
  <si>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</si>
  <si>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</si>
  <si>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</si>
  <si>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</si>
  <si>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</si>
  <si>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</si>
  <si>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</si>
  <si>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</t>
  </si>
  <si>
    <t>the company</t>
  </si>
  <si>
    <t>(k)</t>
  </si>
  <si>
    <t>Extraordinary items</t>
  </si>
  <si>
    <t>(iii)</t>
  </si>
  <si>
    <t>(l)</t>
  </si>
  <si>
    <t>and extraordinary items</t>
  </si>
  <si>
    <t>Earnings per share based on</t>
  </si>
  <si>
    <t>N/A</t>
  </si>
  <si>
    <t>2(j) above after deducting</t>
  </si>
  <si>
    <t>any provision for preference</t>
  </si>
  <si>
    <t>dividends,if any:</t>
  </si>
  <si>
    <t>Basic(based on ordinary</t>
  </si>
  <si>
    <t>shares-sen)</t>
  </si>
  <si>
    <t>Fully diluted(based on</t>
  </si>
  <si>
    <t>ordinary shares-sen)</t>
  </si>
  <si>
    <t>Dividend per share(sen)</t>
  </si>
  <si>
    <t>Dividend Description</t>
  </si>
  <si>
    <t xml:space="preserve">                    CURRENT QUARTER</t>
  </si>
  <si>
    <t>Net tangible assets per</t>
  </si>
  <si>
    <t>share (RM)</t>
  </si>
  <si>
    <t>Not Applicable</t>
  </si>
  <si>
    <t>Listing Department</t>
  </si>
  <si>
    <t>The Kuala Lumpur Stock Exchange</t>
  </si>
  <si>
    <t>9th Floor, Exchange Square</t>
  </si>
  <si>
    <t>Bukit Kewangan</t>
  </si>
  <si>
    <t>50936 Kuala Lumpur</t>
  </si>
  <si>
    <t>Attention  : Cik Latifah Hj Mohd Yusof</t>
  </si>
  <si>
    <t>Retained Profit</t>
  </si>
  <si>
    <t>-B/F</t>
  </si>
  <si>
    <t>-Current year</t>
  </si>
  <si>
    <t>N/R</t>
  </si>
  <si>
    <t xml:space="preserve">                           AS AT END OF</t>
  </si>
  <si>
    <t>(I)</t>
  </si>
  <si>
    <t>Amount Due to Associated co.</t>
  </si>
  <si>
    <t>*</t>
  </si>
  <si>
    <t>Net tangible assets per share(RM) *</t>
  </si>
  <si>
    <t xml:space="preserve">                                  AS AT END OF PREVIOUS</t>
  </si>
  <si>
    <t>CURRENT QUARTER</t>
  </si>
  <si>
    <t>ESOS</t>
  </si>
  <si>
    <t>Weighted Average No Of Shares</t>
  </si>
  <si>
    <t>Bonus</t>
  </si>
  <si>
    <t>Share Premium</t>
  </si>
  <si>
    <t>Net tangible assets per share =( Reserves + Share Capital+Share Premium-Development rights )/No of ordinary share</t>
  </si>
  <si>
    <t>On behalf of the board of Directors of Ekovest Bhd, we are pleased to report to the Kuala Lumpur Stock Exchange, the preliminary unaudited results</t>
  </si>
  <si>
    <t xml:space="preserve">Fully diluted(based on </t>
  </si>
  <si>
    <t>Fully Diluted Weighted Average</t>
  </si>
  <si>
    <t>No Of Shares</t>
  </si>
  <si>
    <t>Add: Fully Diluted No of</t>
  </si>
  <si>
    <t>Shares</t>
  </si>
  <si>
    <t>Bonus Element</t>
  </si>
  <si>
    <t>(as restated)</t>
  </si>
  <si>
    <t xml:space="preserve"> 17,700,000  x (1-1.82)x12/12 =</t>
  </si>
  <si>
    <t>Preliminary Quarterly Statement For The Period 30 September 2000</t>
  </si>
  <si>
    <t>of the Group and of the Company for the period  ended 30 September 2000.</t>
  </si>
  <si>
    <t xml:space="preserve">    PRELIMINARY FIRST QUARTERLY STATEMENT AND DIVIDEND ANNOUNCEMENT</t>
  </si>
  <si>
    <t>CONSOLIDATED UNAUDITED INCOME STATEMENT FOR THE PERIOD TO 30 SEPTEMBER 2000</t>
  </si>
  <si>
    <t>30 SEPTEMBER 2000</t>
  </si>
  <si>
    <t>30 SEPTEMBER 1999</t>
  </si>
  <si>
    <t xml:space="preserve">    N/A</t>
  </si>
  <si>
    <t>CONSOLIDATED UNAUDITED BALANCE SHEET FOR THE PERIOD TO 30 SEPTEMBER 2000</t>
  </si>
  <si>
    <t>7/00</t>
  </si>
  <si>
    <t>13/7/2000</t>
  </si>
  <si>
    <t>Weighted Average Share for previous quarter ended 30/09/1999</t>
  </si>
  <si>
    <t xml:space="preserve">                             QUARTER ENDED 30TH SEPTEMBER1999</t>
  </si>
  <si>
    <t>Weighted Average Share for the period 1/7/2000 to 30/09/2000</t>
  </si>
  <si>
    <t>6/00</t>
  </si>
  <si>
    <t>54,243,000 x 12/12</t>
  </si>
  <si>
    <t>12,000 x 12/12</t>
  </si>
  <si>
    <t xml:space="preserve">                3/3                             =                                     </t>
  </si>
  <si>
    <t>4,155,000*RM2.68/RM6.06</t>
  </si>
  <si>
    <t xml:space="preserve">                              After adjustment for bonus issue</t>
  </si>
  <si>
    <t xml:space="preserve">AS AT </t>
  </si>
  <si>
    <t>Note:</t>
  </si>
  <si>
    <t>Certain comparative figures have been reclassified to conform with the current quarter presentation.</t>
  </si>
  <si>
    <t>Gross Amount due from Customers</t>
  </si>
</sst>
</file>

<file path=xl/styles.xml><?xml version="1.0" encoding="utf-8"?>
<styleSheet xmlns="http://schemas.openxmlformats.org/spreadsheetml/2006/main">
  <numFmts count="50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;[Red]0.00"/>
    <numFmt numFmtId="179" formatCode="0.00_);[Red]\(0.00\)"/>
    <numFmt numFmtId="180" formatCode="00000"/>
    <numFmt numFmtId="181" formatCode="0.0000000000"/>
    <numFmt numFmtId="182" formatCode="0.00000000000"/>
    <numFmt numFmtId="183" formatCode="0.0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);\(#,##0.0\)"/>
    <numFmt numFmtId="192" formatCode="#,##0.000_);\(#,##0.000\)"/>
    <numFmt numFmtId="193" formatCode="#,##0.0000_);\(#,##0.0000\)"/>
    <numFmt numFmtId="194" formatCode="#,##0.0"/>
    <numFmt numFmtId="195" formatCode="#,##0.000"/>
    <numFmt numFmtId="196" formatCode="#,##0.0000"/>
    <numFmt numFmtId="197" formatCode="0.0"/>
    <numFmt numFmtId="198" formatCode="#,##0.0000000"/>
    <numFmt numFmtId="199" formatCode="#,##0.000000"/>
    <numFmt numFmtId="200" formatCode="#,##0.00000"/>
    <numFmt numFmtId="201" formatCode="#,##0.0000000_);\(#,##0.0000000\)"/>
    <numFmt numFmtId="202" formatCode="#,##0.000000_);\(#,##0.000000\)"/>
    <numFmt numFmtId="203" formatCode="#,##0.00000_);\(#,##0.00000\)"/>
    <numFmt numFmtId="204" formatCode="#,##0.00;[Red]#,##0.00"/>
    <numFmt numFmtId="205" formatCode="#,##0.0_);[Red]\(#,##0.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2"/>
    </font>
    <font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1">
    <xf numFmtId="0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0" fontId="5" fillId="0" borderId="1" xfId="0" applyFont="1" applyAlignment="1">
      <alignment horizontal="right"/>
    </xf>
    <xf numFmtId="0" fontId="5" fillId="0" borderId="2" xfId="0" applyFont="1" applyAlignment="1">
      <alignment horizontal="right"/>
    </xf>
    <xf numFmtId="3" fontId="5" fillId="0" borderId="1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3" fontId="5" fillId="0" borderId="2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3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Alignment="1">
      <alignment/>
    </xf>
    <xf numFmtId="3" fontId="6" fillId="0" borderId="3" xfId="0" applyNumberFormat="1" applyFont="1" applyAlignment="1">
      <alignment/>
    </xf>
    <xf numFmtId="0" fontId="6" fillId="0" borderId="4" xfId="0" applyNumberFormat="1" applyFont="1" applyAlignment="1">
      <alignment/>
    </xf>
    <xf numFmtId="0" fontId="0" fillId="0" borderId="4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3" xfId="0" applyNumberFormat="1" applyFont="1" applyAlignment="1">
      <alignment horizontal="right"/>
    </xf>
    <xf numFmtId="3" fontId="6" fillId="0" borderId="4" xfId="0" applyNumberFormat="1" applyFont="1" applyAlignment="1">
      <alignment/>
    </xf>
    <xf numFmtId="0" fontId="11" fillId="0" borderId="5" xfId="0" applyFont="1" applyAlignment="1">
      <alignment/>
    </xf>
    <xf numFmtId="0" fontId="0" fillId="0" borderId="5" xfId="0" applyAlignment="1">
      <alignment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9" fontId="9" fillId="0" borderId="6" xfId="0" applyNumberFormat="1" applyFont="1" applyBorder="1" applyAlignment="1">
      <alignment horizontal="left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0" fillId="0" borderId="4" xfId="0" applyNumberFormat="1" applyAlignment="1">
      <alignment/>
    </xf>
    <xf numFmtId="196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1" xfId="0" applyFont="1" applyAlignment="1">
      <alignment/>
    </xf>
    <xf numFmtId="0" fontId="5" fillId="0" borderId="3" xfId="0" applyFont="1" applyAlignment="1">
      <alignment/>
    </xf>
    <xf numFmtId="3" fontId="5" fillId="0" borderId="3" xfId="0" applyNumberFormat="1" applyFont="1" applyAlignment="1">
      <alignment/>
    </xf>
    <xf numFmtId="0" fontId="9" fillId="0" borderId="7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3" fontId="5" fillId="0" borderId="2" xfId="0" applyNumberFormat="1" applyFont="1" applyAlignment="1">
      <alignment/>
    </xf>
    <xf numFmtId="0" fontId="5" fillId="0" borderId="2" xfId="0" applyFont="1" applyAlignment="1">
      <alignment/>
    </xf>
    <xf numFmtId="3" fontId="7" fillId="0" borderId="2" xfId="0" applyNumberFormat="1" applyFont="1" applyAlignment="1">
      <alignment horizontal="center"/>
    </xf>
    <xf numFmtId="0" fontId="7" fillId="0" borderId="2" xfId="0" applyFont="1" applyAlignment="1">
      <alignment/>
    </xf>
    <xf numFmtId="3" fontId="7" fillId="0" borderId="6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2" xfId="0" applyNumberFormat="1" applyFont="1" applyAlignment="1" quotePrefix="1">
      <alignment horizontal="center"/>
    </xf>
    <xf numFmtId="3" fontId="7" fillId="0" borderId="0" xfId="0" applyNumberFormat="1" applyFont="1" applyAlignment="1" quotePrefix="1">
      <alignment horizontal="center"/>
    </xf>
    <xf numFmtId="3" fontId="7" fillId="0" borderId="2" xfId="0" applyNumberFormat="1" applyFont="1" applyAlignment="1">
      <alignment/>
    </xf>
    <xf numFmtId="3" fontId="5" fillId="0" borderId="1" xfId="0" applyNumberFormat="1" applyFont="1" applyAlignment="1">
      <alignment horizontal="right"/>
    </xf>
    <xf numFmtId="3" fontId="5" fillId="0" borderId="1" xfId="0" applyNumberFormat="1" applyFont="1" applyAlignment="1">
      <alignment/>
    </xf>
    <xf numFmtId="3" fontId="5" fillId="0" borderId="3" xfId="0" applyNumberFormat="1" applyFont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5" fillId="0" borderId="2" xfId="0" applyFont="1" applyAlignment="1">
      <alignment horizontal="right"/>
    </xf>
    <xf numFmtId="37" fontId="5" fillId="0" borderId="2" xfId="0" applyNumberFormat="1" applyFont="1" applyAlignment="1">
      <alignment horizontal="right"/>
    </xf>
    <xf numFmtId="37" fontId="5" fillId="0" borderId="2" xfId="0" applyNumberFormat="1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10" xfId="0" applyNumberFormat="1" applyFont="1" applyBorder="1" applyAlignment="1">
      <alignment horizontal="right"/>
    </xf>
    <xf numFmtId="37" fontId="5" fillId="0" borderId="1" xfId="0" applyNumberFormat="1" applyFont="1" applyAlignment="1">
      <alignment horizontal="right"/>
    </xf>
    <xf numFmtId="37" fontId="5" fillId="0" borderId="1" xfId="0" applyNumberFormat="1" applyFont="1" applyAlignment="1">
      <alignment/>
    </xf>
    <xf numFmtId="37" fontId="5" fillId="0" borderId="3" xfId="0" applyNumberFormat="1" applyFont="1" applyAlignment="1">
      <alignment horizontal="right"/>
    </xf>
    <xf numFmtId="37" fontId="5" fillId="0" borderId="6" xfId="0" applyNumberFormat="1" applyFont="1" applyBorder="1" applyAlignment="1">
      <alignment horizontal="right"/>
    </xf>
    <xf numFmtId="37" fontId="5" fillId="0" borderId="11" xfId="0" applyNumberFormat="1" applyFont="1" applyBorder="1" applyAlignment="1">
      <alignment horizontal="right"/>
    </xf>
    <xf numFmtId="37" fontId="5" fillId="0" borderId="12" xfId="0" applyNumberFormat="1" applyFont="1" applyBorder="1" applyAlignment="1">
      <alignment horizontal="right"/>
    </xf>
    <xf numFmtId="0" fontId="5" fillId="0" borderId="1" xfId="0" applyFont="1" applyAlignment="1">
      <alignment horizontal="right"/>
    </xf>
    <xf numFmtId="37" fontId="5" fillId="0" borderId="1" xfId="0" applyNumberFormat="1" applyFont="1" applyBorder="1" applyAlignment="1">
      <alignment/>
    </xf>
    <xf numFmtId="37" fontId="5" fillId="0" borderId="13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  <xf numFmtId="4" fontId="5" fillId="0" borderId="3" xfId="0" applyNumberFormat="1" applyFont="1" applyAlignment="1">
      <alignment/>
    </xf>
    <xf numFmtId="37" fontId="5" fillId="0" borderId="14" xfId="0" applyNumberFormat="1" applyFont="1" applyBorder="1" applyAlignment="1">
      <alignment horizontal="right"/>
    </xf>
    <xf numFmtId="37" fontId="5" fillId="0" borderId="2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 quotePrefix="1">
      <alignment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37" fontId="5" fillId="0" borderId="1" xfId="0" applyNumberFormat="1" applyFont="1" applyBorder="1" applyAlignment="1">
      <alignment horizontal="right"/>
    </xf>
    <xf numFmtId="37" fontId="5" fillId="0" borderId="3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37" fontId="5" fillId="0" borderId="15" xfId="0" applyNumberFormat="1" applyFont="1" applyBorder="1" applyAlignment="1">
      <alignment horizontal="right"/>
    </xf>
    <xf numFmtId="37" fontId="5" fillId="0" borderId="15" xfId="0" applyNumberFormat="1" applyFont="1" applyBorder="1" applyAlignment="1">
      <alignment/>
    </xf>
    <xf numFmtId="37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3" xfId="0" applyFont="1" applyAlignment="1" quotePrefix="1">
      <alignment/>
    </xf>
    <xf numFmtId="37" fontId="5" fillId="0" borderId="2" xfId="0" applyNumberFormat="1" applyFont="1" applyBorder="1" applyAlignment="1">
      <alignment/>
    </xf>
    <xf numFmtId="37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2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6" fillId="0" borderId="2" xfId="0" applyNumberFormat="1" applyFont="1" applyAlignment="1">
      <alignment/>
    </xf>
    <xf numFmtId="0" fontId="5" fillId="0" borderId="2" xfId="0" applyNumberFormat="1" applyFont="1" applyAlignment="1">
      <alignment/>
    </xf>
    <xf numFmtId="37" fontId="6" fillId="0" borderId="2" xfId="0" applyNumberFormat="1" applyFont="1" applyAlignment="1">
      <alignment horizontal="right"/>
    </xf>
    <xf numFmtId="37" fontId="6" fillId="0" borderId="2" xfId="0" applyNumberFormat="1" applyFont="1" applyAlignment="1">
      <alignment/>
    </xf>
    <xf numFmtId="37" fontId="6" fillId="0" borderId="0" xfId="0" applyNumberFormat="1" applyFont="1" applyAlignment="1">
      <alignment horizontal="right"/>
    </xf>
    <xf numFmtId="37" fontId="6" fillId="0" borderId="10" xfId="0" applyNumberFormat="1" applyFont="1" applyBorder="1" applyAlignment="1">
      <alignment horizontal="right"/>
    </xf>
    <xf numFmtId="0" fontId="6" fillId="0" borderId="1" xfId="0" applyNumberFormat="1" applyFont="1" applyAlignment="1">
      <alignment/>
    </xf>
    <xf numFmtId="0" fontId="5" fillId="0" borderId="3" xfId="0" applyNumberFormat="1" applyFont="1" applyAlignment="1">
      <alignment/>
    </xf>
    <xf numFmtId="0" fontId="5" fillId="0" borderId="1" xfId="0" applyNumberFormat="1" applyFont="1" applyAlignment="1">
      <alignment/>
    </xf>
    <xf numFmtId="37" fontId="6" fillId="0" borderId="1" xfId="0" applyNumberFormat="1" applyFont="1" applyAlignment="1">
      <alignment horizontal="right"/>
    </xf>
    <xf numFmtId="37" fontId="6" fillId="0" borderId="1" xfId="0" applyNumberFormat="1" applyFont="1" applyAlignment="1">
      <alignment/>
    </xf>
    <xf numFmtId="37" fontId="6" fillId="0" borderId="6" xfId="0" applyNumberFormat="1" applyFont="1" applyBorder="1" applyAlignment="1">
      <alignment horizontal="right"/>
    </xf>
    <xf numFmtId="0" fontId="6" fillId="0" borderId="3" xfId="0" applyNumberFormat="1" applyFont="1" applyAlignment="1">
      <alignment/>
    </xf>
    <xf numFmtId="0" fontId="13" fillId="0" borderId="2" xfId="0" applyNumberFormat="1" applyFont="1" applyAlignment="1">
      <alignment/>
    </xf>
    <xf numFmtId="0" fontId="13" fillId="0" borderId="0" xfId="0" applyNumberFormat="1" applyFont="1" applyAlignment="1">
      <alignment/>
    </xf>
    <xf numFmtId="37" fontId="13" fillId="0" borderId="2" xfId="0" applyNumberFormat="1" applyFont="1" applyAlignment="1">
      <alignment horizontal="right"/>
    </xf>
    <xf numFmtId="37" fontId="13" fillId="0" borderId="2" xfId="0" applyNumberFormat="1" applyFont="1" applyAlignment="1">
      <alignment/>
    </xf>
    <xf numFmtId="37" fontId="13" fillId="0" borderId="0" xfId="0" applyNumberFormat="1" applyFont="1" applyAlignment="1">
      <alignment horizontal="right"/>
    </xf>
    <xf numFmtId="37" fontId="13" fillId="0" borderId="10" xfId="0" applyNumberFormat="1" applyFont="1" applyBorder="1" applyAlignment="1">
      <alignment horizontal="right"/>
    </xf>
    <xf numFmtId="39" fontId="6" fillId="0" borderId="1" xfId="0" applyNumberFormat="1" applyFont="1" applyAlignment="1">
      <alignment horizontal="right"/>
    </xf>
    <xf numFmtId="39" fontId="6" fillId="0" borderId="3" xfId="0" applyNumberFormat="1" applyFont="1" applyAlignment="1">
      <alignment horizontal="right"/>
    </xf>
    <xf numFmtId="37" fontId="6" fillId="0" borderId="0" xfId="0" applyNumberFormat="1" applyFont="1" applyBorder="1" applyAlignment="1">
      <alignment/>
    </xf>
    <xf numFmtId="37" fontId="6" fillId="0" borderId="14" xfId="0" applyNumberFormat="1" applyFont="1" applyBorder="1" applyAlignment="1">
      <alignment horizontal="right"/>
    </xf>
    <xf numFmtId="37" fontId="6" fillId="0" borderId="3" xfId="0" applyNumberFormat="1" applyFont="1" applyAlignment="1">
      <alignment horizontal="right"/>
    </xf>
    <xf numFmtId="0" fontId="6" fillId="0" borderId="12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/>
    </xf>
    <xf numFmtId="37" fontId="6" fillId="0" borderId="12" xfId="0" applyNumberFormat="1" applyFont="1" applyBorder="1" applyAlignment="1">
      <alignment/>
    </xf>
    <xf numFmtId="37" fontId="6" fillId="0" borderId="16" xfId="0" applyNumberFormat="1" applyFont="1" applyBorder="1" applyAlignment="1">
      <alignment horizontal="right"/>
    </xf>
    <xf numFmtId="37" fontId="6" fillId="0" borderId="12" xfId="0" applyNumberFormat="1" applyFont="1" applyBorder="1" applyAlignment="1">
      <alignment horizontal="left"/>
    </xf>
    <xf numFmtId="37" fontId="6" fillId="0" borderId="11" xfId="0" applyNumberFormat="1" applyFont="1" applyBorder="1" applyAlignment="1">
      <alignment horizontal="right"/>
    </xf>
    <xf numFmtId="0" fontId="6" fillId="0" borderId="2" xfId="0" applyNumberFormat="1" applyFont="1" applyAlignment="1" quotePrefix="1">
      <alignment/>
    </xf>
    <xf numFmtId="37" fontId="6" fillId="0" borderId="2" xfId="0" applyNumberFormat="1" applyFont="1" applyAlignment="1">
      <alignment horizontal="center"/>
    </xf>
    <xf numFmtId="39" fontId="6" fillId="0" borderId="2" xfId="0" applyNumberFormat="1" applyFont="1" applyAlignment="1">
      <alignment horizontal="right"/>
    </xf>
    <xf numFmtId="39" fontId="6" fillId="0" borderId="14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9" fontId="6" fillId="0" borderId="20" xfId="0" applyNumberFormat="1" applyFont="1" applyBorder="1" applyAlignment="1">
      <alignment horizontal="right"/>
    </xf>
    <xf numFmtId="9" fontId="6" fillId="0" borderId="3" xfId="0" applyNumberFormat="1" applyFont="1" applyAlignment="1">
      <alignment horizontal="right"/>
    </xf>
    <xf numFmtId="37" fontId="6" fillId="0" borderId="20" xfId="0" applyNumberFormat="1" applyFont="1" applyBorder="1" applyAlignment="1">
      <alignment horizontal="right"/>
    </xf>
    <xf numFmtId="37" fontId="6" fillId="0" borderId="18" xfId="0" applyNumberFormat="1" applyFont="1" applyBorder="1" applyAlignment="1">
      <alignment/>
    </xf>
    <xf numFmtId="37" fontId="6" fillId="0" borderId="3" xfId="0" applyNumberFormat="1" applyFont="1" applyBorder="1" applyAlignment="1">
      <alignment horizontal="right"/>
    </xf>
    <xf numFmtId="37" fontId="6" fillId="0" borderId="21" xfId="0" applyNumberFormat="1" applyFont="1" applyBorder="1" applyAlignment="1">
      <alignment horizontal="right"/>
    </xf>
    <xf numFmtId="37" fontId="6" fillId="0" borderId="3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16" xfId="0" applyNumberFormat="1" applyFont="1" applyBorder="1" applyAlignment="1">
      <alignment/>
    </xf>
    <xf numFmtId="37" fontId="5" fillId="0" borderId="1" xfId="0" applyNumberFormat="1" applyFont="1" applyAlignment="1">
      <alignment horizontal="left"/>
    </xf>
    <xf numFmtId="37" fontId="5" fillId="0" borderId="3" xfId="0" applyNumberFormat="1" applyFont="1" applyBorder="1" applyAlignment="1">
      <alignment horizontal="left"/>
    </xf>
    <xf numFmtId="37" fontId="5" fillId="0" borderId="6" xfId="0" applyNumberFormat="1" applyFont="1" applyBorder="1" applyAlignment="1">
      <alignment/>
    </xf>
    <xf numFmtId="37" fontId="5" fillId="0" borderId="22" xfId="0" applyNumberFormat="1" applyFont="1" applyBorder="1" applyAlignment="1">
      <alignment horizontal="left"/>
    </xf>
    <xf numFmtId="37" fontId="5" fillId="0" borderId="21" xfId="0" applyNumberFormat="1" applyFont="1" applyBorder="1" applyAlignment="1">
      <alignment/>
    </xf>
    <xf numFmtId="0" fontId="6" fillId="0" borderId="6" xfId="0" applyNumberFormat="1" applyFont="1" applyBorder="1" applyAlignment="1">
      <alignment/>
    </xf>
    <xf numFmtId="193" fontId="6" fillId="0" borderId="3" xfId="0" applyNumberFormat="1" applyFont="1" applyBorder="1" applyAlignment="1">
      <alignment horizontal="right"/>
    </xf>
    <xf numFmtId="193" fontId="6" fillId="0" borderId="3" xfId="0" applyNumberFormat="1" applyFont="1" applyBorder="1" applyAlignment="1">
      <alignment horizontal="left"/>
    </xf>
    <xf numFmtId="193" fontId="6" fillId="0" borderId="3" xfId="0" applyNumberFormat="1" applyFont="1" applyAlignment="1">
      <alignment horizontal="right"/>
    </xf>
    <xf numFmtId="193" fontId="6" fillId="0" borderId="3" xfId="0" applyNumberFormat="1" applyFont="1" applyAlignment="1">
      <alignment horizontal="left"/>
    </xf>
    <xf numFmtId="37" fontId="6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37" fontId="6" fillId="0" borderId="19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37" fontId="5" fillId="0" borderId="2" xfId="0" applyNumberFormat="1" applyFont="1" applyBorder="1" applyAlignment="1">
      <alignment horizontal="left"/>
    </xf>
    <xf numFmtId="37" fontId="6" fillId="0" borderId="2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0" xfId="0" applyNumberFormat="1" applyFont="1" applyAlignment="1">
      <alignment horizontal="left"/>
    </xf>
    <xf numFmtId="37" fontId="6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16" fontId="5" fillId="0" borderId="0" xfId="0" applyNumberFormat="1" applyFont="1" applyAlignment="1" quotePrefix="1">
      <alignment/>
    </xf>
    <xf numFmtId="4" fontId="5" fillId="0" borderId="1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/>
    </xf>
    <xf numFmtId="37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14" fontId="5" fillId="0" borderId="0" xfId="0" applyNumberFormat="1" applyFont="1" applyAlignment="1" quotePrefix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Alignment="1" quotePrefix="1">
      <alignment/>
    </xf>
    <xf numFmtId="3" fontId="5" fillId="0" borderId="26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3" fontId="14" fillId="0" borderId="2" xfId="0" applyNumberFormat="1" applyFont="1" applyAlignment="1">
      <alignment/>
    </xf>
    <xf numFmtId="0" fontId="14" fillId="0" borderId="2" xfId="0" applyFont="1" applyAlignment="1">
      <alignment/>
    </xf>
    <xf numFmtId="4" fontId="14" fillId="0" borderId="2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0" fontId="15" fillId="0" borderId="2" xfId="0" applyNumberFormat="1" applyFont="1" applyAlignment="1">
      <alignment/>
    </xf>
    <xf numFmtId="16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>
      <alignment/>
    </xf>
    <xf numFmtId="0" fontId="15" fillId="0" borderId="18" xfId="0" applyNumberFormat="1" applyFont="1" applyBorder="1" applyAlignment="1">
      <alignment/>
    </xf>
    <xf numFmtId="204" fontId="5" fillId="0" borderId="0" xfId="0" applyNumberFormat="1" applyFont="1" applyAlignment="1">
      <alignment horizontal="right"/>
    </xf>
    <xf numFmtId="38" fontId="5" fillId="0" borderId="0" xfId="0" applyNumberFormat="1" applyFont="1" applyAlignment="1">
      <alignment horizontal="right"/>
    </xf>
    <xf numFmtId="38" fontId="5" fillId="0" borderId="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/>
    </xf>
    <xf numFmtId="37" fontId="5" fillId="0" borderId="27" xfId="0" applyNumberFormat="1" applyFont="1" applyBorder="1" applyAlignment="1">
      <alignment horizontal="right"/>
    </xf>
    <xf numFmtId="0" fontId="9" fillId="0" borderId="28" xfId="0" applyNumberFormat="1" applyFont="1" applyBorder="1" applyAlignment="1">
      <alignment/>
    </xf>
    <xf numFmtId="3" fontId="7" fillId="0" borderId="22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3" fontId="7" fillId="0" borderId="21" xfId="0" applyNumberFormat="1" applyFont="1" applyBorder="1" applyAlignment="1">
      <alignment horizontal="center"/>
    </xf>
    <xf numFmtId="0" fontId="5" fillId="0" borderId="29" xfId="0" applyFont="1" applyBorder="1" applyAlignment="1">
      <alignment/>
    </xf>
    <xf numFmtId="4" fontId="5" fillId="0" borderId="29" xfId="0" applyNumberFormat="1" applyFont="1" applyBorder="1" applyAlignment="1">
      <alignment/>
    </xf>
    <xf numFmtId="37" fontId="5" fillId="0" borderId="29" xfId="0" applyNumberFormat="1" applyFont="1" applyBorder="1" applyAlignment="1">
      <alignment horizontal="right"/>
    </xf>
    <xf numFmtId="37" fontId="5" fillId="0" borderId="29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9" fontId="6" fillId="0" borderId="1" xfId="0" applyNumberFormat="1" applyFont="1" applyAlignment="1">
      <alignment horizontal="right"/>
    </xf>
    <xf numFmtId="15" fontId="7" fillId="0" borderId="0" xfId="0" applyNumberFormat="1" applyFont="1" applyAlignment="1">
      <alignment horizontal="center"/>
    </xf>
    <xf numFmtId="37" fontId="6" fillId="0" borderId="0" xfId="0" applyNumberFormat="1" applyFont="1" applyBorder="1" applyAlignment="1" quotePrefix="1">
      <alignment horizontal="right"/>
    </xf>
    <xf numFmtId="37" fontId="6" fillId="0" borderId="30" xfId="0" applyNumberFormat="1" applyFont="1" applyBorder="1" applyAlignment="1" quotePrefix="1">
      <alignment horizontal="right"/>
    </xf>
    <xf numFmtId="3" fontId="7" fillId="0" borderId="11" xfId="0" applyNumberFormat="1" applyFont="1" applyBorder="1" applyAlignment="1">
      <alignment horizontal="center"/>
    </xf>
    <xf numFmtId="37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showOutlineSymbols="0" zoomScale="75" zoomScaleNormal="75" workbookViewId="0" topLeftCell="G155">
      <selection activeCell="K171" sqref="K171"/>
    </sheetView>
  </sheetViews>
  <sheetFormatPr defaultColWidth="8.7109375" defaultRowHeight="15.75"/>
  <cols>
    <col min="1" max="1" width="4.7109375" style="4" customWidth="1"/>
    <col min="2" max="2" width="5.421875" style="4" customWidth="1"/>
    <col min="3" max="4" width="4.7109375" style="4" customWidth="1"/>
    <col min="5" max="5" width="26.57421875" style="4" customWidth="1"/>
    <col min="6" max="6" width="32.00390625" style="4" customWidth="1"/>
    <col min="7" max="7" width="26.28125" style="4" customWidth="1"/>
    <col min="8" max="8" width="1.8515625" style="4" customWidth="1"/>
    <col min="9" max="9" width="29.421875" style="4" customWidth="1"/>
    <col min="10" max="10" width="24.421875" style="4" customWidth="1"/>
    <col min="11" max="11" width="10.421875" style="4" customWidth="1"/>
    <col min="12" max="16384" width="8.7109375" style="4" customWidth="1"/>
  </cols>
  <sheetData>
    <row r="1" spans="1:12" ht="18">
      <c r="A1" s="65"/>
      <c r="B1" s="65"/>
      <c r="C1" s="65"/>
      <c r="D1" s="66"/>
      <c r="E1" s="66"/>
      <c r="F1" s="66"/>
      <c r="G1" s="66"/>
      <c r="H1" s="66"/>
      <c r="I1" s="66"/>
      <c r="J1" s="66"/>
      <c r="K1" s="66"/>
      <c r="L1" s="225"/>
    </row>
    <row r="2" spans="1:12" ht="18">
      <c r="A2" s="65" t="s">
        <v>0</v>
      </c>
      <c r="B2" s="65"/>
      <c r="C2" s="65"/>
      <c r="D2" s="66"/>
      <c r="E2" s="66"/>
      <c r="F2" s="66"/>
      <c r="G2" s="66"/>
      <c r="H2" s="66"/>
      <c r="I2" s="66"/>
      <c r="J2" s="66"/>
      <c r="K2" s="66"/>
      <c r="L2" s="225"/>
    </row>
    <row r="3" spans="1:12" ht="18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225"/>
    </row>
    <row r="4" spans="1:12" ht="18">
      <c r="A4" s="65"/>
      <c r="B4" s="65"/>
      <c r="C4" s="65"/>
      <c r="D4" s="66"/>
      <c r="E4" s="66"/>
      <c r="F4" s="66"/>
      <c r="G4" s="66"/>
      <c r="H4" s="66"/>
      <c r="I4" s="66"/>
      <c r="J4" s="66"/>
      <c r="K4" s="66"/>
      <c r="L4" s="225"/>
    </row>
    <row r="5" spans="1:12" ht="18">
      <c r="A5" s="65"/>
      <c r="B5" s="65"/>
      <c r="C5" s="65"/>
      <c r="D5" s="66"/>
      <c r="E5" s="66"/>
      <c r="F5" s="66"/>
      <c r="G5" s="66"/>
      <c r="H5" s="66"/>
      <c r="I5" s="66"/>
      <c r="J5" s="66"/>
      <c r="K5" s="66"/>
      <c r="L5" s="225"/>
    </row>
    <row r="6" spans="1:12" ht="18">
      <c r="A6" s="65"/>
      <c r="B6" s="65"/>
      <c r="C6" s="65"/>
      <c r="D6" s="66"/>
      <c r="E6" s="66"/>
      <c r="F6" s="66"/>
      <c r="G6" s="66"/>
      <c r="H6" s="66"/>
      <c r="I6" s="66"/>
      <c r="J6" s="66"/>
      <c r="K6" s="66"/>
      <c r="L6" s="225"/>
    </row>
    <row r="7" spans="1:12" ht="18">
      <c r="A7" s="65"/>
      <c r="B7" s="65"/>
      <c r="C7" s="65"/>
      <c r="D7" s="66"/>
      <c r="E7" s="66"/>
      <c r="F7" s="66"/>
      <c r="G7" s="66"/>
      <c r="H7" s="66"/>
      <c r="I7" s="66"/>
      <c r="J7" s="66"/>
      <c r="K7" s="66"/>
      <c r="L7" s="225"/>
    </row>
    <row r="8" spans="1:12" s="42" customFormat="1" ht="18">
      <c r="A8" s="67"/>
      <c r="B8" s="67"/>
      <c r="C8" s="67"/>
      <c r="D8" s="66"/>
      <c r="E8" s="66"/>
      <c r="F8" s="66"/>
      <c r="G8" s="66"/>
      <c r="H8" s="66"/>
      <c r="I8" s="66"/>
      <c r="J8" s="66"/>
      <c r="K8" s="66"/>
      <c r="L8" s="225"/>
    </row>
    <row r="9" spans="1:12" s="42" customFormat="1" ht="18">
      <c r="A9" s="67" t="s">
        <v>5</v>
      </c>
      <c r="B9" s="67"/>
      <c r="C9" s="67"/>
      <c r="D9" s="66"/>
      <c r="E9" s="66"/>
      <c r="F9" s="66"/>
      <c r="G9" s="68"/>
      <c r="H9" s="69"/>
      <c r="I9" s="68"/>
      <c r="J9" s="69" t="s">
        <v>6</v>
      </c>
      <c r="K9" s="69"/>
      <c r="L9" s="225"/>
    </row>
    <row r="10" spans="1:12" s="42" customFormat="1" ht="18">
      <c r="A10" s="67" t="s">
        <v>107</v>
      </c>
      <c r="B10" s="67"/>
      <c r="C10" s="67"/>
      <c r="D10" s="66"/>
      <c r="E10" s="66"/>
      <c r="F10" s="66"/>
      <c r="G10" s="66"/>
      <c r="H10" s="66"/>
      <c r="I10" s="66"/>
      <c r="J10" s="66"/>
      <c r="K10" s="66"/>
      <c r="L10" s="225"/>
    </row>
    <row r="11" spans="1:12" s="42" customFormat="1" ht="18">
      <c r="A11" s="67" t="s">
        <v>108</v>
      </c>
      <c r="B11" s="67"/>
      <c r="C11" s="67"/>
      <c r="D11" s="66"/>
      <c r="E11" s="66"/>
      <c r="F11" s="66"/>
      <c r="G11" s="66"/>
      <c r="H11" s="66"/>
      <c r="I11" s="66"/>
      <c r="J11" s="66"/>
      <c r="K11" s="66"/>
      <c r="L11" s="225"/>
    </row>
    <row r="12" spans="1:12" s="42" customFormat="1" ht="18">
      <c r="A12" s="67" t="s">
        <v>109</v>
      </c>
      <c r="B12" s="67"/>
      <c r="C12" s="67"/>
      <c r="D12" s="66"/>
      <c r="E12" s="66"/>
      <c r="F12" s="66"/>
      <c r="G12" s="66"/>
      <c r="H12" s="66"/>
      <c r="I12" s="66"/>
      <c r="J12" s="66"/>
      <c r="K12" s="66"/>
      <c r="L12" s="225"/>
    </row>
    <row r="13" spans="1:12" s="42" customFormat="1" ht="18">
      <c r="A13" s="67" t="s">
        <v>110</v>
      </c>
      <c r="B13" s="67"/>
      <c r="C13" s="67"/>
      <c r="D13" s="70"/>
      <c r="E13" s="70"/>
      <c r="F13" s="70"/>
      <c r="G13" s="70"/>
      <c r="H13" s="70"/>
      <c r="I13" s="70"/>
      <c r="J13" s="70"/>
      <c r="K13" s="70"/>
      <c r="L13" s="226"/>
    </row>
    <row r="14" spans="1:12" s="42" customFormat="1" ht="18">
      <c r="A14" s="67" t="s">
        <v>111</v>
      </c>
      <c r="B14" s="67"/>
      <c r="C14" s="67"/>
      <c r="D14" s="70"/>
      <c r="E14" s="70"/>
      <c r="F14" s="70"/>
      <c r="G14" s="70"/>
      <c r="H14" s="70"/>
      <c r="I14" s="70"/>
      <c r="J14" s="70"/>
      <c r="K14" s="70"/>
      <c r="L14" s="226"/>
    </row>
    <row r="15" spans="1:12" s="42" customFormat="1" ht="18">
      <c r="A15" s="67"/>
      <c r="B15" s="67"/>
      <c r="C15" s="67"/>
      <c r="D15" s="70"/>
      <c r="E15" s="70"/>
      <c r="F15" s="70"/>
      <c r="G15" s="70"/>
      <c r="H15" s="70"/>
      <c r="I15" s="70"/>
      <c r="J15" s="70"/>
      <c r="K15" s="70"/>
      <c r="L15" s="226"/>
    </row>
    <row r="16" spans="1:12" s="42" customFormat="1" ht="18">
      <c r="A16" s="67"/>
      <c r="B16" s="67"/>
      <c r="C16" s="67"/>
      <c r="D16" s="70"/>
      <c r="E16" s="70"/>
      <c r="F16" s="70"/>
      <c r="G16" s="70"/>
      <c r="H16" s="70"/>
      <c r="I16" s="70"/>
      <c r="J16" s="70"/>
      <c r="K16" s="70"/>
      <c r="L16" s="226"/>
    </row>
    <row r="17" spans="1:12" s="42" customFormat="1" ht="18">
      <c r="A17" s="71" t="s">
        <v>112</v>
      </c>
      <c r="B17" s="67"/>
      <c r="C17" s="67"/>
      <c r="D17" s="70"/>
      <c r="E17" s="70"/>
      <c r="F17" s="70"/>
      <c r="G17" s="70"/>
      <c r="H17" s="70"/>
      <c r="I17" s="70"/>
      <c r="J17" s="70"/>
      <c r="K17" s="70"/>
      <c r="L17" s="226"/>
    </row>
    <row r="18" spans="1:12" s="42" customFormat="1" ht="18">
      <c r="A18" s="67"/>
      <c r="B18" s="67"/>
      <c r="C18" s="67"/>
      <c r="D18" s="70"/>
      <c r="E18" s="70"/>
      <c r="F18" s="70"/>
      <c r="G18" s="70"/>
      <c r="H18" s="70"/>
      <c r="I18" s="70"/>
      <c r="J18" s="70"/>
      <c r="K18" s="70"/>
      <c r="L18" s="226"/>
    </row>
    <row r="19" spans="1:12" s="42" customFormat="1" ht="18">
      <c r="A19" s="67" t="s">
        <v>11</v>
      </c>
      <c r="B19" s="67"/>
      <c r="C19" s="67"/>
      <c r="D19" s="70"/>
      <c r="E19" s="70"/>
      <c r="F19" s="70"/>
      <c r="G19" s="70"/>
      <c r="H19" s="70"/>
      <c r="I19" s="70"/>
      <c r="J19" s="70"/>
      <c r="K19" s="70"/>
      <c r="L19" s="226"/>
    </row>
    <row r="20" spans="1:12" s="42" customFormat="1" ht="18">
      <c r="A20" s="67"/>
      <c r="B20" s="67"/>
      <c r="C20" s="67"/>
      <c r="D20" s="70"/>
      <c r="E20" s="70"/>
      <c r="F20" s="70"/>
      <c r="G20" s="70"/>
      <c r="H20" s="70"/>
      <c r="I20" s="70"/>
      <c r="J20" s="70"/>
      <c r="K20" s="70"/>
      <c r="L20" s="226"/>
    </row>
    <row r="21" spans="1:12" s="42" customFormat="1" ht="18">
      <c r="A21" s="72" t="s">
        <v>138</v>
      </c>
      <c r="B21" s="65"/>
      <c r="C21" s="65"/>
      <c r="D21" s="70"/>
      <c r="E21" s="70"/>
      <c r="F21" s="70"/>
      <c r="G21" s="70"/>
      <c r="H21" s="70"/>
      <c r="I21" s="70"/>
      <c r="J21" s="70"/>
      <c r="K21" s="70"/>
      <c r="L21" s="226"/>
    </row>
    <row r="22" spans="1:12" s="42" customFormat="1" ht="18">
      <c r="A22" s="65"/>
      <c r="B22" s="65"/>
      <c r="C22" s="65"/>
      <c r="D22" s="70"/>
      <c r="E22" s="70"/>
      <c r="F22" s="70"/>
      <c r="G22" s="70"/>
      <c r="H22" s="70"/>
      <c r="I22" s="70"/>
      <c r="J22" s="70"/>
      <c r="K22" s="70"/>
      <c r="L22" s="226"/>
    </row>
    <row r="23" spans="1:12" s="42" customFormat="1" ht="18">
      <c r="A23" s="65" t="s">
        <v>129</v>
      </c>
      <c r="B23" s="65"/>
      <c r="C23" s="65"/>
      <c r="D23" s="70"/>
      <c r="E23" s="70"/>
      <c r="F23" s="70"/>
      <c r="G23" s="70"/>
      <c r="H23" s="70"/>
      <c r="I23" s="70"/>
      <c r="J23" s="70"/>
      <c r="K23" s="70"/>
      <c r="L23" s="226"/>
    </row>
    <row r="24" spans="1:12" s="42" customFormat="1" ht="18">
      <c r="A24" s="65" t="s">
        <v>139</v>
      </c>
      <c r="B24" s="65"/>
      <c r="C24" s="65"/>
      <c r="D24" s="70"/>
      <c r="E24" s="70"/>
      <c r="F24" s="70"/>
      <c r="G24" s="70"/>
      <c r="H24" s="70"/>
      <c r="I24" s="70"/>
      <c r="J24" s="70"/>
      <c r="K24" s="70"/>
      <c r="L24" s="226"/>
    </row>
    <row r="25" spans="1:12" s="42" customFormat="1" ht="18">
      <c r="A25" s="65"/>
      <c r="B25" s="65"/>
      <c r="C25" s="65"/>
      <c r="D25" s="70"/>
      <c r="E25" s="70"/>
      <c r="F25" s="70"/>
      <c r="G25" s="70"/>
      <c r="H25" s="70"/>
      <c r="I25" s="70"/>
      <c r="J25" s="70"/>
      <c r="K25" s="70"/>
      <c r="L25" s="226"/>
    </row>
    <row r="26" spans="1:12" ht="18">
      <c r="A26" s="65"/>
      <c r="B26" s="65"/>
      <c r="C26" s="65"/>
      <c r="D26" s="70"/>
      <c r="E26" s="70"/>
      <c r="F26" s="70"/>
      <c r="G26" s="70"/>
      <c r="H26" s="70"/>
      <c r="I26" s="70"/>
      <c r="J26" s="70"/>
      <c r="K26" s="70"/>
      <c r="L26" s="226"/>
    </row>
    <row r="27" spans="1:12" ht="18">
      <c r="A27" s="65"/>
      <c r="B27" s="65"/>
      <c r="C27" s="65"/>
      <c r="D27" s="70"/>
      <c r="E27" s="70"/>
      <c r="F27" s="70"/>
      <c r="G27" s="70"/>
      <c r="H27" s="70"/>
      <c r="I27" s="70"/>
      <c r="J27" s="70"/>
      <c r="K27" s="70"/>
      <c r="L27" s="226"/>
    </row>
    <row r="28" spans="1:12" ht="18">
      <c r="A28" s="65"/>
      <c r="B28" s="65"/>
      <c r="C28" s="65"/>
      <c r="D28" s="70"/>
      <c r="E28" s="70"/>
      <c r="F28" s="70"/>
      <c r="G28" s="73" t="s">
        <v>17</v>
      </c>
      <c r="H28" s="73"/>
      <c r="I28" s="55"/>
      <c r="J28" s="70"/>
      <c r="K28" s="70"/>
      <c r="L28" s="226"/>
    </row>
    <row r="29" spans="1:12" ht="18">
      <c r="A29" s="65"/>
      <c r="B29" s="65"/>
      <c r="C29" s="65"/>
      <c r="D29" s="74"/>
      <c r="E29" s="54"/>
      <c r="F29" s="74" t="s">
        <v>140</v>
      </c>
      <c r="G29" s="70"/>
      <c r="H29" s="70"/>
      <c r="I29" s="70"/>
      <c r="J29" s="70"/>
      <c r="K29" s="70"/>
      <c r="L29" s="226"/>
    </row>
    <row r="30" spans="1:12" ht="18">
      <c r="A30" s="65"/>
      <c r="B30" s="55"/>
      <c r="C30" s="65"/>
      <c r="D30" s="70"/>
      <c r="E30" s="70"/>
      <c r="F30" s="75"/>
      <c r="G30" s="75"/>
      <c r="H30" s="65"/>
      <c r="I30" s="75"/>
      <c r="J30" s="75"/>
      <c r="K30" s="75"/>
      <c r="L30" s="226"/>
    </row>
    <row r="31" spans="1:12" ht="18">
      <c r="A31" s="65"/>
      <c r="B31" s="48" t="s">
        <v>141</v>
      </c>
      <c r="C31" s="65"/>
      <c r="D31" s="70"/>
      <c r="E31" s="70"/>
      <c r="F31" s="75"/>
      <c r="G31" s="75"/>
      <c r="H31" s="65"/>
      <c r="I31" s="75"/>
      <c r="J31" s="75"/>
      <c r="K31" s="75"/>
      <c r="L31" s="226"/>
    </row>
    <row r="32" spans="1:12" ht="18">
      <c r="A32" s="65"/>
      <c r="B32" s="48"/>
      <c r="C32" s="65"/>
      <c r="D32" s="70"/>
      <c r="E32" s="70"/>
      <c r="F32" s="75"/>
      <c r="G32" s="75"/>
      <c r="H32" s="65"/>
      <c r="I32" s="75"/>
      <c r="J32" s="75"/>
      <c r="K32" s="75"/>
      <c r="L32" s="228"/>
    </row>
    <row r="33" spans="1:12" ht="18">
      <c r="A33" s="65"/>
      <c r="B33" s="65" t="s">
        <v>0</v>
      </c>
      <c r="C33" s="65"/>
      <c r="D33" s="70"/>
      <c r="E33" s="70"/>
      <c r="F33" s="75"/>
      <c r="G33" s="75"/>
      <c r="H33" s="65"/>
      <c r="I33" s="75"/>
      <c r="J33" s="75"/>
      <c r="K33" s="75"/>
      <c r="L33" s="228"/>
    </row>
    <row r="34" spans="1:12" ht="18">
      <c r="A34" s="77"/>
      <c r="B34" s="78"/>
      <c r="C34" s="78"/>
      <c r="D34" s="79"/>
      <c r="E34" s="79"/>
      <c r="F34" s="80" t="s">
        <v>20</v>
      </c>
      <c r="G34" s="81"/>
      <c r="H34" s="82"/>
      <c r="I34" s="81" t="s">
        <v>21</v>
      </c>
      <c r="J34" s="81"/>
      <c r="K34" s="83"/>
      <c r="L34" s="229"/>
    </row>
    <row r="35" spans="1:12" ht="18">
      <c r="A35" s="85"/>
      <c r="B35" s="65"/>
      <c r="C35" s="65"/>
      <c r="D35" s="70"/>
      <c r="E35" s="70"/>
      <c r="F35" s="86" t="s">
        <v>0</v>
      </c>
      <c r="G35" s="86" t="s">
        <v>24</v>
      </c>
      <c r="H35" s="87"/>
      <c r="I35" s="73" t="s">
        <v>0</v>
      </c>
      <c r="J35" s="86" t="s">
        <v>24</v>
      </c>
      <c r="K35" s="88"/>
      <c r="L35" s="229"/>
    </row>
    <row r="36" spans="1:12" ht="18">
      <c r="A36" s="85"/>
      <c r="B36" s="65"/>
      <c r="C36" s="65"/>
      <c r="D36" s="70"/>
      <c r="E36" s="70"/>
      <c r="F36" s="86" t="s">
        <v>26</v>
      </c>
      <c r="G36" s="86" t="s">
        <v>27</v>
      </c>
      <c r="H36" s="87"/>
      <c r="I36" s="73" t="s">
        <v>26</v>
      </c>
      <c r="J36" s="86" t="s">
        <v>27</v>
      </c>
      <c r="K36" s="89"/>
      <c r="L36" s="229"/>
    </row>
    <row r="37" spans="1:12" ht="18">
      <c r="A37" s="85"/>
      <c r="B37" s="65"/>
      <c r="C37" s="65"/>
      <c r="D37" s="70"/>
      <c r="E37" s="70"/>
      <c r="F37" s="86" t="s">
        <v>29</v>
      </c>
      <c r="G37" s="86" t="s">
        <v>29</v>
      </c>
      <c r="H37" s="87"/>
      <c r="I37" s="73" t="s">
        <v>30</v>
      </c>
      <c r="J37" s="86" t="s">
        <v>31</v>
      </c>
      <c r="K37" s="89"/>
      <c r="L37" s="229"/>
    </row>
    <row r="38" spans="1:12" ht="18">
      <c r="A38" s="85"/>
      <c r="B38" s="65"/>
      <c r="C38" s="65"/>
      <c r="D38" s="70"/>
      <c r="E38" s="70"/>
      <c r="F38" s="90" t="s">
        <v>142</v>
      </c>
      <c r="G38" s="90" t="s">
        <v>143</v>
      </c>
      <c r="H38" s="87"/>
      <c r="I38" s="91" t="s">
        <v>142</v>
      </c>
      <c r="J38" s="90" t="s">
        <v>143</v>
      </c>
      <c r="K38" s="89"/>
      <c r="L38" s="229"/>
    </row>
    <row r="39" spans="1:12" ht="18">
      <c r="A39" s="85"/>
      <c r="B39" s="65"/>
      <c r="C39" s="65"/>
      <c r="D39" s="70"/>
      <c r="E39" s="70"/>
      <c r="F39" s="86" t="s">
        <v>2</v>
      </c>
      <c r="G39" s="86" t="s">
        <v>2</v>
      </c>
      <c r="H39" s="92"/>
      <c r="I39" s="73" t="s">
        <v>2</v>
      </c>
      <c r="J39" s="86" t="s">
        <v>2</v>
      </c>
      <c r="K39" s="89"/>
      <c r="L39" s="229"/>
    </row>
    <row r="40" spans="1:12" ht="18">
      <c r="A40" s="77"/>
      <c r="B40" s="78"/>
      <c r="C40" s="77"/>
      <c r="D40" s="79"/>
      <c r="E40" s="79"/>
      <c r="F40" s="93"/>
      <c r="G40" s="93"/>
      <c r="H40" s="94"/>
      <c r="I40" s="95"/>
      <c r="J40" s="93"/>
      <c r="K40" s="96"/>
      <c r="L40" s="229"/>
    </row>
    <row r="41" spans="1:12" ht="18">
      <c r="A41" s="97">
        <v>1</v>
      </c>
      <c r="B41" s="65" t="s">
        <v>34</v>
      </c>
      <c r="C41" s="85" t="s">
        <v>35</v>
      </c>
      <c r="D41" s="65"/>
      <c r="E41" s="70"/>
      <c r="F41" s="98">
        <v>75717</v>
      </c>
      <c r="G41" s="98">
        <v>52128</v>
      </c>
      <c r="H41" s="99"/>
      <c r="I41" s="100">
        <v>75717</v>
      </c>
      <c r="J41" s="98">
        <v>52128</v>
      </c>
      <c r="K41" s="101"/>
      <c r="L41" s="229"/>
    </row>
    <row r="42" spans="1:12" ht="18">
      <c r="A42" s="85"/>
      <c r="B42" s="65"/>
      <c r="C42" s="84"/>
      <c r="D42" s="65"/>
      <c r="E42" s="70"/>
      <c r="F42" s="98" t="s">
        <v>0</v>
      </c>
      <c r="G42" s="98"/>
      <c r="H42" s="99"/>
      <c r="I42" s="100"/>
      <c r="J42" s="98"/>
      <c r="K42" s="101"/>
      <c r="L42" s="229"/>
    </row>
    <row r="43" spans="1:12" ht="18">
      <c r="A43" s="77"/>
      <c r="B43" s="78" t="s">
        <v>37</v>
      </c>
      <c r="C43" s="77" t="s">
        <v>38</v>
      </c>
      <c r="D43" s="78"/>
      <c r="E43" s="79"/>
      <c r="F43" s="102">
        <v>0</v>
      </c>
      <c r="G43" s="102">
        <v>0</v>
      </c>
      <c r="H43" s="103"/>
      <c r="I43" s="104">
        <v>0</v>
      </c>
      <c r="J43" s="102">
        <v>0</v>
      </c>
      <c r="K43" s="105"/>
      <c r="L43" s="229"/>
    </row>
    <row r="44" spans="1:12" ht="18">
      <c r="A44" s="85"/>
      <c r="B44" s="65"/>
      <c r="C44" s="85"/>
      <c r="D44" s="65"/>
      <c r="E44" s="70"/>
      <c r="F44" s="98"/>
      <c r="G44" s="98"/>
      <c r="H44" s="99"/>
      <c r="I44" s="100"/>
      <c r="J44" s="98"/>
      <c r="K44" s="101"/>
      <c r="L44" s="229"/>
    </row>
    <row r="45" spans="1:12" ht="18">
      <c r="A45" s="77"/>
      <c r="B45" s="78" t="s">
        <v>39</v>
      </c>
      <c r="C45" s="77" t="s">
        <v>40</v>
      </c>
      <c r="D45" s="78"/>
      <c r="E45" s="79"/>
      <c r="F45" s="102">
        <v>647</v>
      </c>
      <c r="G45" s="102">
        <v>730</v>
      </c>
      <c r="H45" s="103"/>
      <c r="I45" s="104">
        <v>647</v>
      </c>
      <c r="J45" s="102">
        <v>730</v>
      </c>
      <c r="K45" s="105"/>
      <c r="L45" s="229"/>
    </row>
    <row r="46" spans="1:12" ht="18">
      <c r="A46" s="85"/>
      <c r="B46" s="65"/>
      <c r="C46" s="85" t="s">
        <v>41</v>
      </c>
      <c r="D46" s="65"/>
      <c r="E46" s="70"/>
      <c r="F46" s="98"/>
      <c r="G46" s="98"/>
      <c r="H46" s="99"/>
      <c r="I46" s="100"/>
      <c r="J46" s="98"/>
      <c r="K46" s="101"/>
      <c r="L46" s="229"/>
    </row>
    <row r="47" spans="1:12" ht="18">
      <c r="A47" s="85"/>
      <c r="B47" s="65"/>
      <c r="C47" s="85"/>
      <c r="D47" s="70"/>
      <c r="E47" s="70"/>
      <c r="F47" s="98"/>
      <c r="G47" s="98"/>
      <c r="H47" s="99"/>
      <c r="I47" s="106"/>
      <c r="J47" s="107"/>
      <c r="K47" s="101"/>
      <c r="L47" s="229"/>
    </row>
    <row r="48" spans="1:12" ht="18">
      <c r="A48" s="108">
        <v>2</v>
      </c>
      <c r="B48" s="78" t="s">
        <v>34</v>
      </c>
      <c r="C48" s="77" t="s">
        <v>42</v>
      </c>
      <c r="D48" s="78"/>
      <c r="E48" s="79"/>
      <c r="F48" s="102">
        <f>+F63-F56-F58-F61</f>
        <v>6592</v>
      </c>
      <c r="G48" s="102">
        <f>+G63-G56-G58-G61</f>
        <v>6031</v>
      </c>
      <c r="H48" s="109"/>
      <c r="I48" s="110">
        <f>+I63-I56-I58-I61</f>
        <v>6592</v>
      </c>
      <c r="J48" s="111">
        <f>+J63-J56-J58-J61</f>
        <v>6031</v>
      </c>
      <c r="K48" s="105"/>
      <c r="L48" s="229"/>
    </row>
    <row r="49" spans="1:12" ht="18">
      <c r="A49" s="85"/>
      <c r="B49" s="65"/>
      <c r="C49" s="85" t="s">
        <v>44</v>
      </c>
      <c r="D49" s="65"/>
      <c r="E49" s="70"/>
      <c r="F49" s="98"/>
      <c r="G49" s="98"/>
      <c r="H49" s="99"/>
      <c r="I49" s="100"/>
      <c r="J49" s="98"/>
      <c r="K49" s="101"/>
      <c r="L49" s="229"/>
    </row>
    <row r="50" spans="1:12" ht="18">
      <c r="A50" s="85"/>
      <c r="B50" s="65"/>
      <c r="C50" s="85" t="s">
        <v>46</v>
      </c>
      <c r="D50" s="65"/>
      <c r="E50" s="70"/>
      <c r="F50" s="98"/>
      <c r="G50" s="98"/>
      <c r="H50" s="99"/>
      <c r="I50" s="100"/>
      <c r="J50" s="98"/>
      <c r="K50" s="101"/>
      <c r="L50" s="229"/>
    </row>
    <row r="51" spans="1:12" ht="18">
      <c r="A51" s="85"/>
      <c r="B51" s="65"/>
      <c r="C51" s="85" t="s">
        <v>47</v>
      </c>
      <c r="D51" s="65"/>
      <c r="E51" s="70"/>
      <c r="F51" s="98"/>
      <c r="G51" s="98"/>
      <c r="H51" s="99"/>
      <c r="I51" s="100"/>
      <c r="J51" s="98"/>
      <c r="K51" s="101"/>
      <c r="L51" s="229"/>
    </row>
    <row r="52" spans="1:12" ht="18">
      <c r="A52" s="85"/>
      <c r="B52" s="65"/>
      <c r="C52" s="85" t="s">
        <v>49</v>
      </c>
      <c r="D52" s="65"/>
      <c r="E52" s="70"/>
      <c r="F52" s="98"/>
      <c r="G52" s="98"/>
      <c r="H52" s="99"/>
      <c r="I52" s="100"/>
      <c r="J52" s="98"/>
      <c r="K52" s="101"/>
      <c r="L52" s="229"/>
    </row>
    <row r="53" spans="1:12" ht="18">
      <c r="A53" s="85"/>
      <c r="B53" s="65"/>
      <c r="C53" s="85" t="s">
        <v>50</v>
      </c>
      <c r="D53" s="65"/>
      <c r="E53" s="70"/>
      <c r="F53" s="98"/>
      <c r="G53" s="98"/>
      <c r="H53" s="99"/>
      <c r="I53" s="100"/>
      <c r="J53" s="98"/>
      <c r="K53" s="101"/>
      <c r="L53" s="229"/>
    </row>
    <row r="54" spans="1:12" ht="18">
      <c r="A54" s="85"/>
      <c r="B54" s="65"/>
      <c r="C54" s="85" t="s">
        <v>52</v>
      </c>
      <c r="D54" s="65"/>
      <c r="E54" s="70"/>
      <c r="F54" s="98"/>
      <c r="G54" s="98"/>
      <c r="H54" s="99"/>
      <c r="I54" s="100" t="s">
        <v>0</v>
      </c>
      <c r="J54" s="98"/>
      <c r="K54" s="101"/>
      <c r="L54" s="231"/>
    </row>
    <row r="55" spans="1:12" ht="18">
      <c r="A55" s="85"/>
      <c r="B55" s="65"/>
      <c r="C55" s="85"/>
      <c r="D55" s="65"/>
      <c r="E55" s="70"/>
      <c r="F55" s="98"/>
      <c r="G55" s="98"/>
      <c r="H55" s="99"/>
      <c r="I55" s="100"/>
      <c r="J55" s="98"/>
      <c r="K55" s="101"/>
      <c r="L55" s="231"/>
    </row>
    <row r="56" spans="1:12" ht="18">
      <c r="A56" s="77"/>
      <c r="B56" s="78" t="s">
        <v>37</v>
      </c>
      <c r="C56" s="77" t="s">
        <v>53</v>
      </c>
      <c r="D56" s="78"/>
      <c r="E56" s="112"/>
      <c r="F56" s="102">
        <v>-414</v>
      </c>
      <c r="G56" s="102">
        <v>-558</v>
      </c>
      <c r="H56" s="103"/>
      <c r="I56" s="104">
        <v>-414</v>
      </c>
      <c r="J56" s="102">
        <v>-558</v>
      </c>
      <c r="K56" s="105"/>
      <c r="L56" s="231"/>
    </row>
    <row r="57" spans="1:12" ht="18">
      <c r="A57" s="85"/>
      <c r="B57" s="65"/>
      <c r="C57" s="85"/>
      <c r="D57" s="65"/>
      <c r="E57" s="68"/>
      <c r="F57" s="98"/>
      <c r="G57" s="98"/>
      <c r="H57" s="99"/>
      <c r="I57" s="100"/>
      <c r="J57" s="98"/>
      <c r="K57" s="101"/>
      <c r="L57" s="231"/>
    </row>
    <row r="58" spans="1:12" ht="18">
      <c r="A58" s="77"/>
      <c r="B58" s="78" t="s">
        <v>39</v>
      </c>
      <c r="C58" s="77" t="s">
        <v>54</v>
      </c>
      <c r="D58" s="112"/>
      <c r="E58" s="112"/>
      <c r="F58" s="102">
        <v>-1545</v>
      </c>
      <c r="G58" s="102">
        <v>-1822</v>
      </c>
      <c r="H58" s="103"/>
      <c r="I58" s="104">
        <v>-1545</v>
      </c>
      <c r="J58" s="102">
        <v>-1822</v>
      </c>
      <c r="K58" s="105"/>
      <c r="L58" s="231"/>
    </row>
    <row r="59" spans="1:12" ht="18">
      <c r="A59" s="85"/>
      <c r="B59" s="65"/>
      <c r="C59" s="85" t="s">
        <v>55</v>
      </c>
      <c r="D59" s="65"/>
      <c r="E59" s="68"/>
      <c r="F59" s="98"/>
      <c r="G59" s="98"/>
      <c r="H59" s="99"/>
      <c r="I59" s="100"/>
      <c r="J59" s="98"/>
      <c r="K59" s="101"/>
      <c r="L59" s="231"/>
    </row>
    <row r="60" spans="1:12" ht="18">
      <c r="A60" s="85"/>
      <c r="B60" s="65"/>
      <c r="C60" s="85"/>
      <c r="D60" s="68"/>
      <c r="E60" s="68"/>
      <c r="F60" s="98"/>
      <c r="G60" s="98"/>
      <c r="H60" s="99"/>
      <c r="I60" s="100"/>
      <c r="J60" s="98"/>
      <c r="K60" s="101"/>
      <c r="L60" s="231"/>
    </row>
    <row r="61" spans="1:12" ht="18">
      <c r="A61" s="77"/>
      <c r="B61" s="78" t="s">
        <v>56</v>
      </c>
      <c r="C61" s="77" t="s">
        <v>57</v>
      </c>
      <c r="D61" s="78"/>
      <c r="E61" s="112"/>
      <c r="F61" s="102">
        <v>0</v>
      </c>
      <c r="G61" s="102">
        <v>0</v>
      </c>
      <c r="H61" s="103"/>
      <c r="I61" s="104">
        <v>0</v>
      </c>
      <c r="J61" s="102">
        <v>0</v>
      </c>
      <c r="K61" s="105"/>
      <c r="L61" s="231"/>
    </row>
    <row r="62" spans="1:12" ht="18">
      <c r="A62" s="85"/>
      <c r="B62" s="65"/>
      <c r="C62" s="85"/>
      <c r="D62" s="65"/>
      <c r="E62" s="68"/>
      <c r="F62" s="98"/>
      <c r="G62" s="98"/>
      <c r="H62" s="99"/>
      <c r="I62" s="100"/>
      <c r="J62" s="98"/>
      <c r="K62" s="101"/>
      <c r="L62" s="231"/>
    </row>
    <row r="63" spans="1:12" ht="18">
      <c r="A63" s="77"/>
      <c r="B63" s="78" t="s">
        <v>58</v>
      </c>
      <c r="C63" s="77" t="s">
        <v>59</v>
      </c>
      <c r="D63" s="112"/>
      <c r="E63" s="112"/>
      <c r="F63" s="102">
        <v>4633</v>
      </c>
      <c r="G63" s="102">
        <v>3651</v>
      </c>
      <c r="H63" s="103"/>
      <c r="I63" s="104">
        <v>4633</v>
      </c>
      <c r="J63" s="102">
        <v>3651</v>
      </c>
      <c r="K63" s="105"/>
      <c r="L63" s="231"/>
    </row>
    <row r="64" spans="1:12" ht="18">
      <c r="A64" s="85"/>
      <c r="B64" s="65"/>
      <c r="C64" s="85" t="s">
        <v>61</v>
      </c>
      <c r="D64" s="65"/>
      <c r="E64" s="68"/>
      <c r="F64" s="98"/>
      <c r="G64" s="98"/>
      <c r="H64" s="99"/>
      <c r="I64" s="100"/>
      <c r="J64" s="98"/>
      <c r="K64" s="101"/>
      <c r="L64" s="231"/>
    </row>
    <row r="65" spans="1:12" ht="18">
      <c r="A65" s="85"/>
      <c r="B65" s="65"/>
      <c r="C65" s="85" t="s">
        <v>62</v>
      </c>
      <c r="D65" s="65"/>
      <c r="E65" s="68"/>
      <c r="F65" s="98"/>
      <c r="G65" s="98"/>
      <c r="H65" s="99"/>
      <c r="I65" s="100"/>
      <c r="J65" s="98"/>
      <c r="K65" s="101"/>
      <c r="L65" s="231"/>
    </row>
    <row r="66" spans="1:12" ht="18">
      <c r="A66" s="85"/>
      <c r="B66" s="65"/>
      <c r="C66" s="85" t="s">
        <v>64</v>
      </c>
      <c r="D66" s="65"/>
      <c r="E66" s="68"/>
      <c r="F66" s="98"/>
      <c r="G66" s="98"/>
      <c r="H66" s="99"/>
      <c r="I66" s="100"/>
      <c r="J66" s="98"/>
      <c r="K66" s="101"/>
      <c r="L66" s="231"/>
    </row>
    <row r="67" spans="1:12" ht="18">
      <c r="A67" s="85"/>
      <c r="B67" s="65"/>
      <c r="C67" s="85" t="s">
        <v>65</v>
      </c>
      <c r="D67" s="65"/>
      <c r="E67" s="68"/>
      <c r="F67" s="98"/>
      <c r="G67" s="98"/>
      <c r="H67" s="99"/>
      <c r="I67" s="100"/>
      <c r="J67" s="98"/>
      <c r="K67" s="101"/>
      <c r="L67" s="231"/>
    </row>
    <row r="68" spans="1:12" ht="18">
      <c r="A68" s="85"/>
      <c r="B68" s="65"/>
      <c r="C68" s="85" t="s">
        <v>67</v>
      </c>
      <c r="D68" s="65"/>
      <c r="E68" s="68"/>
      <c r="F68" s="98"/>
      <c r="G68" s="98"/>
      <c r="H68" s="99"/>
      <c r="I68" s="100"/>
      <c r="J68" s="98"/>
      <c r="K68" s="101"/>
      <c r="L68" s="231"/>
    </row>
    <row r="69" spans="1:12" ht="18">
      <c r="A69" s="85"/>
      <c r="B69" s="65"/>
      <c r="C69" s="85" t="s">
        <v>68</v>
      </c>
      <c r="D69" s="65"/>
      <c r="E69" s="68"/>
      <c r="F69" s="98"/>
      <c r="G69" s="98"/>
      <c r="H69" s="99"/>
      <c r="I69" s="100"/>
      <c r="J69" s="98"/>
      <c r="K69" s="101"/>
      <c r="L69" s="231"/>
    </row>
    <row r="70" spans="1:12" ht="18">
      <c r="A70" s="85"/>
      <c r="B70" s="65"/>
      <c r="C70" s="85" t="s">
        <v>69</v>
      </c>
      <c r="D70" s="65"/>
      <c r="E70" s="68"/>
      <c r="F70" s="98"/>
      <c r="G70" s="98"/>
      <c r="H70" s="99"/>
      <c r="I70" s="100"/>
      <c r="J70" s="98"/>
      <c r="K70" s="101"/>
      <c r="L70" s="231"/>
    </row>
    <row r="71" spans="1:12" ht="18">
      <c r="A71" s="85"/>
      <c r="B71" s="65"/>
      <c r="C71" s="85"/>
      <c r="D71" s="65"/>
      <c r="E71" s="68"/>
      <c r="F71" s="98"/>
      <c r="G71" s="98"/>
      <c r="H71" s="99"/>
      <c r="I71" s="100"/>
      <c r="J71" s="98"/>
      <c r="K71" s="101"/>
      <c r="L71" s="231"/>
    </row>
    <row r="72" spans="1:12" ht="18">
      <c r="A72" s="77"/>
      <c r="B72" s="78"/>
      <c r="C72" s="77"/>
      <c r="D72" s="78"/>
      <c r="E72" s="112"/>
      <c r="F72" s="102"/>
      <c r="G72" s="102"/>
      <c r="H72" s="103"/>
      <c r="I72" s="104"/>
      <c r="J72" s="102"/>
      <c r="K72" s="105"/>
      <c r="L72" s="231"/>
    </row>
    <row r="73" spans="1:12" ht="18">
      <c r="A73" s="85"/>
      <c r="B73" s="65" t="s">
        <v>70</v>
      </c>
      <c r="C73" s="85" t="s">
        <v>71</v>
      </c>
      <c r="D73" s="68"/>
      <c r="E73" s="68"/>
      <c r="F73" s="98">
        <v>0</v>
      </c>
      <c r="G73" s="98">
        <v>0</v>
      </c>
      <c r="H73" s="99"/>
      <c r="I73" s="100">
        <v>0</v>
      </c>
      <c r="J73" s="98">
        <v>0</v>
      </c>
      <c r="K73" s="101"/>
      <c r="L73" s="231"/>
    </row>
    <row r="74" spans="1:12" ht="18">
      <c r="A74" s="85"/>
      <c r="B74" s="65"/>
      <c r="C74" s="85" t="s">
        <v>72</v>
      </c>
      <c r="D74" s="65"/>
      <c r="E74" s="68"/>
      <c r="F74" s="98"/>
      <c r="G74" s="98"/>
      <c r="H74" s="99"/>
      <c r="I74" s="100"/>
      <c r="J74" s="98"/>
      <c r="K74" s="101"/>
      <c r="L74" s="231"/>
    </row>
    <row r="75" spans="1:12" ht="18">
      <c r="A75" s="85"/>
      <c r="B75" s="65"/>
      <c r="C75" s="85"/>
      <c r="D75" s="65"/>
      <c r="E75" s="68"/>
      <c r="F75" s="98"/>
      <c r="G75" s="98"/>
      <c r="H75" s="99"/>
      <c r="I75" s="100"/>
      <c r="J75" s="98"/>
      <c r="K75" s="101"/>
      <c r="L75" s="231"/>
    </row>
    <row r="76" spans="1:12" ht="18">
      <c r="A76" s="85"/>
      <c r="B76" s="65" t="s">
        <v>73</v>
      </c>
      <c r="C76" s="85" t="s">
        <v>74</v>
      </c>
      <c r="D76" s="65"/>
      <c r="E76" s="68"/>
      <c r="F76" s="98">
        <f>+F63+F73</f>
        <v>4633</v>
      </c>
      <c r="G76" s="98">
        <f>+G63+G73</f>
        <v>3651</v>
      </c>
      <c r="H76" s="99"/>
      <c r="I76" s="113">
        <f>+I63+I73</f>
        <v>4633</v>
      </c>
      <c r="J76" s="111">
        <f>+J63+J73</f>
        <v>3651</v>
      </c>
      <c r="K76" s="101"/>
      <c r="L76" s="231"/>
    </row>
    <row r="77" spans="1:12" ht="18">
      <c r="A77" s="85"/>
      <c r="B77" s="65"/>
      <c r="C77" s="85" t="s">
        <v>75</v>
      </c>
      <c r="D77" s="65"/>
      <c r="E77" s="68"/>
      <c r="F77" s="98"/>
      <c r="G77" s="98"/>
      <c r="H77" s="99"/>
      <c r="I77" s="100"/>
      <c r="J77" s="98"/>
      <c r="K77" s="101"/>
      <c r="L77" s="231"/>
    </row>
    <row r="78" spans="1:12" ht="18">
      <c r="A78" s="85"/>
      <c r="B78" s="65"/>
      <c r="C78" s="85" t="s">
        <v>52</v>
      </c>
      <c r="D78" s="65"/>
      <c r="E78" s="68"/>
      <c r="F78" s="98"/>
      <c r="G78" s="98"/>
      <c r="H78" s="99"/>
      <c r="I78" s="100"/>
      <c r="J78" s="98"/>
      <c r="K78" s="101"/>
      <c r="L78" s="231"/>
    </row>
    <row r="79" spans="1:12" ht="18">
      <c r="A79" s="85"/>
      <c r="B79" s="65"/>
      <c r="C79" s="85"/>
      <c r="D79" s="65"/>
      <c r="E79" s="68"/>
      <c r="F79" s="98"/>
      <c r="G79" s="98"/>
      <c r="H79" s="114"/>
      <c r="I79" s="100"/>
      <c r="J79" s="98"/>
      <c r="K79" s="101"/>
      <c r="L79" s="231"/>
    </row>
    <row r="80" spans="1:12" ht="18">
      <c r="A80" s="134"/>
      <c r="B80" s="133"/>
      <c r="C80" s="134"/>
      <c r="D80" s="133"/>
      <c r="E80" s="121"/>
      <c r="F80" s="136"/>
      <c r="G80" s="136"/>
      <c r="H80" s="130"/>
      <c r="I80" s="111"/>
      <c r="J80" s="241"/>
      <c r="K80" s="111"/>
      <c r="L80" s="231"/>
    </row>
    <row r="81" spans="1:12" ht="18">
      <c r="A81" s="77"/>
      <c r="B81" s="78" t="s">
        <v>76</v>
      </c>
      <c r="C81" s="77" t="s">
        <v>77</v>
      </c>
      <c r="D81" s="78"/>
      <c r="E81" s="112"/>
      <c r="F81" s="102">
        <v>-1474</v>
      </c>
      <c r="G81" s="102">
        <v>-1096</v>
      </c>
      <c r="H81" s="103"/>
      <c r="I81" s="104">
        <v>-1474</v>
      </c>
      <c r="J81" s="102">
        <v>-1096</v>
      </c>
      <c r="K81" s="105"/>
      <c r="L81" s="231"/>
    </row>
    <row r="82" spans="1:12" ht="18">
      <c r="A82" s="134"/>
      <c r="B82" s="133"/>
      <c r="C82" s="134"/>
      <c r="D82" s="133"/>
      <c r="E82" s="121"/>
      <c r="F82" s="136"/>
      <c r="G82" s="136"/>
      <c r="H82" s="130"/>
      <c r="I82" s="111"/>
      <c r="J82" s="136"/>
      <c r="K82" s="101"/>
      <c r="L82" s="231"/>
    </row>
    <row r="83" spans="1:12" s="60" customFormat="1" ht="18">
      <c r="A83" s="246"/>
      <c r="B83" s="246"/>
      <c r="C83" s="246"/>
      <c r="D83" s="246"/>
      <c r="E83" s="247"/>
      <c r="F83" s="248"/>
      <c r="G83" s="248"/>
      <c r="H83" s="249"/>
      <c r="I83" s="248"/>
      <c r="J83" s="248"/>
      <c r="K83" s="248"/>
      <c r="L83" s="232"/>
    </row>
    <row r="84" spans="1:12" s="60" customFormat="1" ht="18">
      <c r="A84" s="123"/>
      <c r="B84" s="123"/>
      <c r="C84" s="123"/>
      <c r="D84" s="123"/>
      <c r="E84" s="124"/>
      <c r="F84" s="127"/>
      <c r="G84" s="127"/>
      <c r="H84" s="250"/>
      <c r="I84" s="127"/>
      <c r="J84" s="127"/>
      <c r="K84" s="127"/>
      <c r="L84" s="232"/>
    </row>
    <row r="85" spans="1:12" ht="18">
      <c r="A85" s="134"/>
      <c r="B85" s="133"/>
      <c r="C85" s="133"/>
      <c r="D85" s="76"/>
      <c r="E85" s="76"/>
      <c r="F85" s="242" t="s">
        <v>20</v>
      </c>
      <c r="G85" s="243"/>
      <c r="H85" s="244"/>
      <c r="I85" s="243" t="s">
        <v>21</v>
      </c>
      <c r="J85" s="243"/>
      <c r="K85" s="245"/>
      <c r="L85" s="229"/>
    </row>
    <row r="86" spans="1:12" ht="18">
      <c r="A86" s="85"/>
      <c r="B86" s="65"/>
      <c r="C86" s="65"/>
      <c r="D86" s="70"/>
      <c r="E86" s="70"/>
      <c r="F86" s="86" t="s">
        <v>0</v>
      </c>
      <c r="G86" s="86" t="s">
        <v>24</v>
      </c>
      <c r="H86" s="87"/>
      <c r="I86" s="73" t="s">
        <v>0</v>
      </c>
      <c r="J86" s="86" t="s">
        <v>24</v>
      </c>
      <c r="K86" s="88"/>
      <c r="L86" s="229"/>
    </row>
    <row r="87" spans="1:12" ht="18">
      <c r="A87" s="85"/>
      <c r="B87" s="65"/>
      <c r="C87" s="65"/>
      <c r="D87" s="70"/>
      <c r="E87" s="70"/>
      <c r="F87" s="86" t="s">
        <v>26</v>
      </c>
      <c r="G87" s="86" t="s">
        <v>27</v>
      </c>
      <c r="H87" s="87"/>
      <c r="I87" s="73" t="s">
        <v>26</v>
      </c>
      <c r="J87" s="86" t="s">
        <v>27</v>
      </c>
      <c r="K87" s="89"/>
      <c r="L87" s="229"/>
    </row>
    <row r="88" spans="1:12" ht="18">
      <c r="A88" s="85"/>
      <c r="B88" s="65"/>
      <c r="C88" s="65"/>
      <c r="D88" s="70"/>
      <c r="E88" s="70"/>
      <c r="F88" s="86" t="s">
        <v>29</v>
      </c>
      <c r="G88" s="86" t="s">
        <v>29</v>
      </c>
      <c r="H88" s="87"/>
      <c r="I88" s="73" t="s">
        <v>30</v>
      </c>
      <c r="J88" s="86" t="s">
        <v>31</v>
      </c>
      <c r="K88" s="89"/>
      <c r="L88" s="229"/>
    </row>
    <row r="89" spans="1:12" ht="18">
      <c r="A89" s="85"/>
      <c r="B89" s="65"/>
      <c r="C89" s="65"/>
      <c r="D89" s="70"/>
      <c r="E89" s="70"/>
      <c r="F89" s="90" t="s">
        <v>142</v>
      </c>
      <c r="G89" s="90" t="s">
        <v>143</v>
      </c>
      <c r="H89" s="87"/>
      <c r="I89" s="91" t="s">
        <v>142</v>
      </c>
      <c r="J89" s="90" t="s">
        <v>143</v>
      </c>
      <c r="K89" s="89"/>
      <c r="L89" s="229"/>
    </row>
    <row r="90" spans="1:12" ht="18">
      <c r="A90" s="85"/>
      <c r="B90" s="65"/>
      <c r="C90" s="65"/>
      <c r="D90" s="70"/>
      <c r="E90" s="70"/>
      <c r="F90" s="86" t="s">
        <v>2</v>
      </c>
      <c r="G90" s="86" t="s">
        <v>2</v>
      </c>
      <c r="H90" s="92"/>
      <c r="I90" s="73" t="s">
        <v>2</v>
      </c>
      <c r="J90" s="86" t="s">
        <v>2</v>
      </c>
      <c r="K90" s="255"/>
      <c r="L90" s="229"/>
    </row>
    <row r="91" spans="1:12" ht="18">
      <c r="A91" s="115"/>
      <c r="B91" s="116" t="s">
        <v>118</v>
      </c>
      <c r="C91" s="115" t="s">
        <v>78</v>
      </c>
      <c r="D91" s="117" t="s">
        <v>79</v>
      </c>
      <c r="E91" s="118"/>
      <c r="F91" s="119">
        <f>+F76+F81</f>
        <v>3159</v>
      </c>
      <c r="G91" s="119">
        <f>+G76+G81</f>
        <v>2555</v>
      </c>
      <c r="H91" s="109"/>
      <c r="I91" s="105">
        <f>I76+I81</f>
        <v>3159</v>
      </c>
      <c r="J91" s="120">
        <f>J76+J81</f>
        <v>2555</v>
      </c>
      <c r="K91" s="113"/>
      <c r="L91" s="232"/>
    </row>
    <row r="92" spans="1:12" ht="18">
      <c r="A92" s="85"/>
      <c r="B92" s="65"/>
      <c r="C92" s="85"/>
      <c r="D92" s="65" t="s">
        <v>80</v>
      </c>
      <c r="E92" s="68"/>
      <c r="F92" s="98"/>
      <c r="G92" s="98"/>
      <c r="H92" s="99"/>
      <c r="I92" s="100"/>
      <c r="J92" s="98"/>
      <c r="K92" s="101"/>
      <c r="L92" s="231"/>
    </row>
    <row r="93" spans="1:12" ht="18">
      <c r="A93" s="85"/>
      <c r="B93" s="65"/>
      <c r="C93" s="85"/>
      <c r="D93" s="65" t="s">
        <v>81</v>
      </c>
      <c r="E93" s="68"/>
      <c r="F93" s="98"/>
      <c r="G93" s="98"/>
      <c r="H93" s="99"/>
      <c r="I93" s="100"/>
      <c r="J93" s="98"/>
      <c r="K93" s="101"/>
      <c r="L93" s="231"/>
    </row>
    <row r="94" spans="1:12" ht="18">
      <c r="A94" s="85"/>
      <c r="B94" s="65"/>
      <c r="C94" s="85"/>
      <c r="D94" s="65"/>
      <c r="E94" s="68"/>
      <c r="F94" s="98"/>
      <c r="G94" s="98"/>
      <c r="H94" s="99"/>
      <c r="I94" s="100"/>
      <c r="J94" s="98"/>
      <c r="K94" s="101"/>
      <c r="L94" s="231"/>
    </row>
    <row r="95" spans="1:12" ht="18">
      <c r="A95" s="77"/>
      <c r="B95" s="78" t="s">
        <v>0</v>
      </c>
      <c r="C95" s="77" t="s">
        <v>82</v>
      </c>
      <c r="D95" s="78" t="s">
        <v>83</v>
      </c>
      <c r="E95" s="112"/>
      <c r="F95" s="102">
        <v>-20</v>
      </c>
      <c r="G95" s="102">
        <v>-72</v>
      </c>
      <c r="H95" s="103"/>
      <c r="I95" s="104">
        <v>-20</v>
      </c>
      <c r="J95" s="102">
        <v>-72</v>
      </c>
      <c r="K95" s="105"/>
      <c r="L95" s="231"/>
    </row>
    <row r="96" spans="1:12" ht="18">
      <c r="A96" s="122"/>
      <c r="B96" s="123"/>
      <c r="C96" s="122"/>
      <c r="D96" s="123"/>
      <c r="E96" s="124"/>
      <c r="F96" s="125"/>
      <c r="G96" s="125"/>
      <c r="H96" s="126"/>
      <c r="I96" s="127"/>
      <c r="J96" s="125"/>
      <c r="K96" s="106"/>
      <c r="L96" s="231"/>
    </row>
    <row r="97" spans="1:12" ht="18">
      <c r="A97" s="128"/>
      <c r="B97" s="129" t="s">
        <v>84</v>
      </c>
      <c r="C97" s="115" t="s">
        <v>79</v>
      </c>
      <c r="D97" s="78"/>
      <c r="E97" s="112"/>
      <c r="F97" s="102">
        <f>F91+F95</f>
        <v>3139</v>
      </c>
      <c r="G97" s="102">
        <f>G91+G95</f>
        <v>2483</v>
      </c>
      <c r="H97" s="130"/>
      <c r="I97" s="120">
        <f>I91+I95</f>
        <v>3139</v>
      </c>
      <c r="J97" s="131">
        <f>J91+J95</f>
        <v>2483</v>
      </c>
      <c r="K97" s="101"/>
      <c r="L97" s="231"/>
    </row>
    <row r="98" spans="1:12" ht="18">
      <c r="A98" s="132"/>
      <c r="B98" s="133"/>
      <c r="C98" s="134" t="s">
        <v>85</v>
      </c>
      <c r="D98" s="65"/>
      <c r="E98" s="68"/>
      <c r="F98" s="131"/>
      <c r="G98" s="131"/>
      <c r="H98" s="135"/>
      <c r="I98" s="111"/>
      <c r="J98" s="131"/>
      <c r="K98" s="113"/>
      <c r="L98" s="232"/>
    </row>
    <row r="99" spans="1:12" ht="18">
      <c r="A99" s="134"/>
      <c r="B99" s="133"/>
      <c r="C99" s="134" t="s">
        <v>86</v>
      </c>
      <c r="D99" s="65"/>
      <c r="E99" s="68"/>
      <c r="F99" s="136"/>
      <c r="G99" s="136"/>
      <c r="H99" s="130"/>
      <c r="I99" s="111"/>
      <c r="J99" s="136"/>
      <c r="K99" s="101"/>
      <c r="L99" s="231"/>
    </row>
    <row r="100" spans="1:12" ht="18">
      <c r="A100" s="122"/>
      <c r="B100" s="123"/>
      <c r="C100" s="122"/>
      <c r="D100" s="123"/>
      <c r="E100" s="137"/>
      <c r="F100" s="127"/>
      <c r="G100" s="107"/>
      <c r="H100" s="138"/>
      <c r="I100" s="127"/>
      <c r="J100" s="107"/>
      <c r="K100" s="106"/>
      <c r="L100" s="231"/>
    </row>
    <row r="101" spans="1:12" ht="18">
      <c r="A101" s="77"/>
      <c r="B101" s="78" t="s">
        <v>87</v>
      </c>
      <c r="C101" s="77" t="s">
        <v>78</v>
      </c>
      <c r="D101" s="78" t="s">
        <v>88</v>
      </c>
      <c r="E101" s="112"/>
      <c r="F101" s="102">
        <v>0</v>
      </c>
      <c r="G101" s="102">
        <v>0</v>
      </c>
      <c r="H101" s="103"/>
      <c r="I101" s="104">
        <v>0</v>
      </c>
      <c r="J101" s="102">
        <v>0</v>
      </c>
      <c r="K101" s="105"/>
      <c r="L101" s="233"/>
    </row>
    <row r="102" spans="1:12" ht="18">
      <c r="A102" s="85"/>
      <c r="B102" s="65"/>
      <c r="C102" s="85"/>
      <c r="D102" s="65"/>
      <c r="E102" s="68"/>
      <c r="F102" s="98"/>
      <c r="G102" s="98"/>
      <c r="H102" s="99"/>
      <c r="I102" s="100"/>
      <c r="J102" s="98"/>
      <c r="K102" s="101"/>
      <c r="L102" s="233"/>
    </row>
    <row r="103" spans="1:12" ht="18">
      <c r="A103" s="77"/>
      <c r="B103" s="78"/>
      <c r="C103" s="77" t="s">
        <v>82</v>
      </c>
      <c r="D103" s="78" t="s">
        <v>83</v>
      </c>
      <c r="E103" s="112"/>
      <c r="F103" s="102">
        <v>0</v>
      </c>
      <c r="G103" s="102">
        <v>0</v>
      </c>
      <c r="H103" s="103"/>
      <c r="I103" s="104">
        <v>0</v>
      </c>
      <c r="J103" s="102">
        <v>0</v>
      </c>
      <c r="K103" s="105"/>
      <c r="L103" s="233"/>
    </row>
    <row r="104" spans="1:12" ht="18">
      <c r="A104" s="85"/>
      <c r="B104" s="65"/>
      <c r="C104" s="85"/>
      <c r="D104" s="65"/>
      <c r="E104" s="68"/>
      <c r="F104" s="98"/>
      <c r="G104" s="98"/>
      <c r="H104" s="99"/>
      <c r="I104" s="100"/>
      <c r="J104" s="98"/>
      <c r="K104" s="101"/>
      <c r="L104" s="233"/>
    </row>
    <row r="105" spans="1:12" ht="18">
      <c r="A105" s="77"/>
      <c r="B105" s="78"/>
      <c r="C105" s="77" t="s">
        <v>89</v>
      </c>
      <c r="D105" s="78" t="s">
        <v>88</v>
      </c>
      <c r="E105" s="112"/>
      <c r="F105" s="102">
        <v>0</v>
      </c>
      <c r="G105" s="102">
        <v>0</v>
      </c>
      <c r="H105" s="103"/>
      <c r="I105" s="104">
        <v>0</v>
      </c>
      <c r="J105" s="102">
        <v>0</v>
      </c>
      <c r="K105" s="105"/>
      <c r="L105" s="233"/>
    </row>
    <row r="106" spans="1:12" ht="18">
      <c r="A106" s="140"/>
      <c r="B106" s="55"/>
      <c r="C106" s="141"/>
      <c r="D106" s="67" t="s">
        <v>85</v>
      </c>
      <c r="E106" s="55"/>
      <c r="F106" s="142"/>
      <c r="G106" s="142"/>
      <c r="H106" s="143"/>
      <c r="I106" s="144"/>
      <c r="J106" s="142"/>
      <c r="K106" s="145"/>
      <c r="L106" s="233"/>
    </row>
    <row r="107" spans="1:12" ht="18">
      <c r="A107" s="140"/>
      <c r="B107" s="55"/>
      <c r="C107" s="141"/>
      <c r="D107" s="67" t="s">
        <v>86</v>
      </c>
      <c r="E107" s="55"/>
      <c r="F107" s="142"/>
      <c r="G107" s="142"/>
      <c r="H107" s="143"/>
      <c r="I107" s="144"/>
      <c r="J107" s="142"/>
      <c r="K107" s="145"/>
      <c r="L107" s="233"/>
    </row>
    <row r="108" spans="1:12" ht="18">
      <c r="A108" s="140"/>
      <c r="B108" s="55"/>
      <c r="C108" s="140"/>
      <c r="D108" s="55"/>
      <c r="E108" s="55"/>
      <c r="F108" s="142"/>
      <c r="G108" s="142"/>
      <c r="H108" s="143"/>
      <c r="I108" s="144"/>
      <c r="J108" s="142"/>
      <c r="K108" s="145"/>
      <c r="L108" s="233"/>
    </row>
    <row r="109" spans="1:12" ht="18">
      <c r="A109" s="146"/>
      <c r="B109" s="147" t="s">
        <v>90</v>
      </c>
      <c r="C109" s="148" t="s">
        <v>79</v>
      </c>
      <c r="D109" s="147"/>
      <c r="E109" s="147"/>
      <c r="F109" s="149">
        <f>+F97+F101+F103+F105</f>
        <v>3139</v>
      </c>
      <c r="G109" s="149">
        <f>+G97+G101+G103+G105</f>
        <v>2483</v>
      </c>
      <c r="H109" s="150"/>
      <c r="I109" s="151">
        <f>+I97+I101+I103+I105</f>
        <v>3139</v>
      </c>
      <c r="J109" s="102">
        <f>+J97+J101+J103+J105</f>
        <v>2483</v>
      </c>
      <c r="K109" s="151"/>
      <c r="L109" s="233"/>
    </row>
    <row r="110" spans="1:12" ht="18">
      <c r="A110" s="140"/>
      <c r="B110" s="55"/>
      <c r="C110" s="141" t="s">
        <v>91</v>
      </c>
      <c r="D110" s="67"/>
      <c r="E110" s="67"/>
      <c r="F110" s="142"/>
      <c r="G110" s="142"/>
      <c r="H110" s="143"/>
      <c r="I110" s="144"/>
      <c r="J110" s="142"/>
      <c r="K110" s="145"/>
      <c r="L110" s="233"/>
    </row>
    <row r="111" spans="1:12" ht="18">
      <c r="A111" s="140"/>
      <c r="B111" s="55"/>
      <c r="C111" s="141" t="s">
        <v>85</v>
      </c>
      <c r="D111" s="67"/>
      <c r="E111" s="67"/>
      <c r="F111" s="142"/>
      <c r="G111" s="142"/>
      <c r="H111" s="143"/>
      <c r="I111" s="144"/>
      <c r="J111" s="142"/>
      <c r="K111" s="145"/>
      <c r="L111" s="233"/>
    </row>
    <row r="112" spans="1:12" ht="18">
      <c r="A112" s="140"/>
      <c r="B112" s="55"/>
      <c r="C112" s="141" t="s">
        <v>86</v>
      </c>
      <c r="D112" s="67"/>
      <c r="E112" s="67"/>
      <c r="F112" s="142"/>
      <c r="G112" s="142"/>
      <c r="H112" s="143"/>
      <c r="I112" s="144"/>
      <c r="J112" s="142"/>
      <c r="K112" s="145"/>
      <c r="L112" s="233"/>
    </row>
    <row r="113" spans="1:12" ht="18">
      <c r="A113" s="140"/>
      <c r="B113" s="55"/>
      <c r="C113" s="140"/>
      <c r="D113" s="55"/>
      <c r="E113" s="55"/>
      <c r="F113" s="142"/>
      <c r="G113" s="142"/>
      <c r="H113" s="143"/>
      <c r="I113" s="144"/>
      <c r="J113" s="142"/>
      <c r="K113" s="145"/>
      <c r="L113" s="233"/>
    </row>
    <row r="114" spans="1:12" ht="18">
      <c r="A114" s="148">
        <v>3</v>
      </c>
      <c r="B114" s="147" t="s">
        <v>34</v>
      </c>
      <c r="C114" s="148" t="s">
        <v>92</v>
      </c>
      <c r="D114" s="152"/>
      <c r="E114" s="152"/>
      <c r="F114" s="149" t="s">
        <v>93</v>
      </c>
      <c r="G114" s="149" t="s">
        <v>93</v>
      </c>
      <c r="H114" s="149"/>
      <c r="I114" s="151" t="s">
        <v>93</v>
      </c>
      <c r="J114" s="149" t="s">
        <v>93</v>
      </c>
      <c r="K114" s="151"/>
      <c r="L114" s="233"/>
    </row>
    <row r="115" spans="1:12" ht="18">
      <c r="A115" s="140"/>
      <c r="B115" s="55"/>
      <c r="C115" s="141" t="s">
        <v>94</v>
      </c>
      <c r="D115" s="55"/>
      <c r="E115" s="55"/>
      <c r="F115" s="142"/>
      <c r="G115" s="142"/>
      <c r="H115" s="143"/>
      <c r="I115" s="144"/>
      <c r="J115" s="142"/>
      <c r="K115" s="145"/>
      <c r="L115" s="233"/>
    </row>
    <row r="116" spans="1:12" ht="18">
      <c r="A116" s="140"/>
      <c r="B116" s="55"/>
      <c r="C116" s="141" t="s">
        <v>95</v>
      </c>
      <c r="D116" s="55"/>
      <c r="E116" s="55"/>
      <c r="F116" s="142"/>
      <c r="G116" s="142"/>
      <c r="H116" s="143"/>
      <c r="I116" s="144"/>
      <c r="J116" s="142"/>
      <c r="K116" s="145"/>
      <c r="L116" s="233"/>
    </row>
    <row r="117" spans="1:12" ht="18">
      <c r="A117" s="140"/>
      <c r="B117" s="55"/>
      <c r="C117" s="141" t="s">
        <v>96</v>
      </c>
      <c r="D117" s="55"/>
      <c r="E117" s="55"/>
      <c r="F117" s="142"/>
      <c r="G117" s="142"/>
      <c r="H117" s="143"/>
      <c r="I117" s="144"/>
      <c r="J117" s="142"/>
      <c r="K117" s="145"/>
      <c r="L117" s="233"/>
    </row>
    <row r="118" spans="1:12" ht="18">
      <c r="A118" s="153"/>
      <c r="B118" s="154"/>
      <c r="C118" s="153"/>
      <c r="D118" s="154"/>
      <c r="E118" s="154"/>
      <c r="F118" s="155"/>
      <c r="G118" s="155"/>
      <c r="H118" s="156"/>
      <c r="I118" s="157"/>
      <c r="J118" s="155"/>
      <c r="K118" s="158"/>
      <c r="L118" s="233"/>
    </row>
    <row r="119" spans="1:12" ht="18">
      <c r="A119" s="146"/>
      <c r="B119" s="147" t="s">
        <v>0</v>
      </c>
      <c r="C119" s="148" t="s">
        <v>78</v>
      </c>
      <c r="D119" s="147" t="s">
        <v>97</v>
      </c>
      <c r="E119" s="147"/>
      <c r="F119" s="159">
        <v>5.79</v>
      </c>
      <c r="G119" s="159">
        <v>9.35</v>
      </c>
      <c r="H119" s="150"/>
      <c r="I119" s="160">
        <v>5.79</v>
      </c>
      <c r="J119" s="159">
        <v>9.35</v>
      </c>
      <c r="K119" s="53" t="s">
        <v>0</v>
      </c>
      <c r="L119" s="233"/>
    </row>
    <row r="120" spans="1:12" ht="18">
      <c r="A120" s="140"/>
      <c r="B120" s="67"/>
      <c r="C120" s="141"/>
      <c r="D120" s="67" t="s">
        <v>98</v>
      </c>
      <c r="E120" s="67"/>
      <c r="F120" s="142"/>
      <c r="G120" s="254" t="s">
        <v>136</v>
      </c>
      <c r="H120" s="161"/>
      <c r="I120" s="162"/>
      <c r="J120" s="253" t="s">
        <v>136</v>
      </c>
      <c r="K120" s="162"/>
      <c r="L120" s="227"/>
    </row>
    <row r="121" spans="1:12" ht="18" hidden="1">
      <c r="A121" s="140"/>
      <c r="B121" s="55"/>
      <c r="C121" s="140"/>
      <c r="D121" s="55"/>
      <c r="E121" s="55"/>
      <c r="F121" s="142"/>
      <c r="G121" s="142"/>
      <c r="H121" s="143"/>
      <c r="I121" s="144"/>
      <c r="J121" s="142"/>
      <c r="K121" s="145"/>
      <c r="L121" s="227"/>
    </row>
    <row r="122" spans="1:12" ht="18" hidden="1">
      <c r="A122" s="146"/>
      <c r="B122" s="147" t="s">
        <v>0</v>
      </c>
      <c r="C122" s="148" t="s">
        <v>82</v>
      </c>
      <c r="D122" s="147" t="s">
        <v>99</v>
      </c>
      <c r="E122" s="147"/>
      <c r="F122" s="149" t="s">
        <v>93</v>
      </c>
      <c r="G122" s="149" t="s">
        <v>116</v>
      </c>
      <c r="H122" s="150"/>
      <c r="I122" s="163" t="s">
        <v>93</v>
      </c>
      <c r="J122" s="149" t="s">
        <v>116</v>
      </c>
      <c r="K122" s="151"/>
      <c r="L122" s="233"/>
    </row>
    <row r="123" spans="1:12" ht="18" hidden="1">
      <c r="A123" s="140"/>
      <c r="B123" s="67"/>
      <c r="C123" s="141"/>
      <c r="D123" s="67" t="s">
        <v>100</v>
      </c>
      <c r="E123" s="67"/>
      <c r="F123" s="142"/>
      <c r="G123" s="142"/>
      <c r="H123" s="143"/>
      <c r="I123" s="144"/>
      <c r="J123" s="142"/>
      <c r="K123" s="145"/>
      <c r="L123" s="233"/>
    </row>
    <row r="124" spans="1:12" ht="18">
      <c r="A124" s="164"/>
      <c r="B124" s="165"/>
      <c r="C124" s="164"/>
      <c r="D124" s="165"/>
      <c r="E124" s="165"/>
      <c r="F124" s="166"/>
      <c r="G124" s="166"/>
      <c r="H124" s="167"/>
      <c r="I124" s="168"/>
      <c r="J124" s="169" t="s">
        <v>0</v>
      </c>
      <c r="K124" s="170"/>
      <c r="L124" s="233"/>
    </row>
    <row r="125" spans="1:12" ht="18">
      <c r="A125" s="140"/>
      <c r="B125" s="55"/>
      <c r="C125" s="171" t="s">
        <v>82</v>
      </c>
      <c r="D125" s="55" t="s">
        <v>130</v>
      </c>
      <c r="E125" s="55"/>
      <c r="F125" s="142"/>
      <c r="G125" s="142"/>
      <c r="H125" s="143"/>
      <c r="I125" s="144"/>
      <c r="J125" s="172"/>
      <c r="K125" s="145"/>
      <c r="L125" s="233"/>
    </row>
    <row r="126" spans="1:12" ht="18">
      <c r="A126" s="140"/>
      <c r="B126" s="55"/>
      <c r="C126" s="140"/>
      <c r="D126" s="55" t="s">
        <v>100</v>
      </c>
      <c r="E126" s="55"/>
      <c r="F126" s="173">
        <v>5.6</v>
      </c>
      <c r="G126" s="142" t="s">
        <v>93</v>
      </c>
      <c r="H126" s="143"/>
      <c r="I126" s="174">
        <v>5.6</v>
      </c>
      <c r="J126" s="175" t="s">
        <v>93</v>
      </c>
      <c r="K126" s="145"/>
      <c r="L126" s="233"/>
    </row>
    <row r="127" spans="1:12" ht="18">
      <c r="A127" s="140"/>
      <c r="B127" s="55"/>
      <c r="C127" s="140"/>
      <c r="D127" s="55"/>
      <c r="E127" s="55"/>
      <c r="F127" s="142"/>
      <c r="G127" s="142"/>
      <c r="H127" s="143"/>
      <c r="I127" s="144"/>
      <c r="J127" s="172"/>
      <c r="K127" s="145"/>
      <c r="L127" s="233"/>
    </row>
    <row r="128" spans="1:12" ht="18">
      <c r="A128" s="148">
        <v>4</v>
      </c>
      <c r="B128" s="147" t="s">
        <v>34</v>
      </c>
      <c r="C128" s="148" t="s">
        <v>101</v>
      </c>
      <c r="D128" s="147"/>
      <c r="E128" s="147"/>
      <c r="F128" s="176" t="s">
        <v>93</v>
      </c>
      <c r="G128" s="149" t="s">
        <v>93</v>
      </c>
      <c r="H128" s="150"/>
      <c r="I128" s="177" t="s">
        <v>93</v>
      </c>
      <c r="J128" s="251" t="s">
        <v>144</v>
      </c>
      <c r="K128" s="151"/>
      <c r="L128" s="230"/>
    </row>
    <row r="129" spans="1:12" ht="18">
      <c r="A129" s="140"/>
      <c r="B129" s="55"/>
      <c r="C129" s="140"/>
      <c r="D129" s="55"/>
      <c r="E129" s="55"/>
      <c r="F129" s="142"/>
      <c r="G129" s="142"/>
      <c r="H129" s="167"/>
      <c r="I129" s="144"/>
      <c r="J129" s="142"/>
      <c r="K129" s="145"/>
      <c r="L129" s="230"/>
    </row>
    <row r="130" spans="1:12" ht="18">
      <c r="A130" s="146"/>
      <c r="B130" s="147" t="s">
        <v>37</v>
      </c>
      <c r="C130" s="148" t="s">
        <v>102</v>
      </c>
      <c r="D130" s="147"/>
      <c r="E130" s="147"/>
      <c r="F130" s="178" t="s">
        <v>93</v>
      </c>
      <c r="G130" s="149" t="s">
        <v>93</v>
      </c>
      <c r="H130" s="179"/>
      <c r="I130" s="180" t="s">
        <v>93</v>
      </c>
      <c r="J130" s="149" t="s">
        <v>93</v>
      </c>
      <c r="K130" s="151"/>
      <c r="L130" s="224"/>
    </row>
    <row r="131" spans="1:12" ht="18">
      <c r="A131" s="140"/>
      <c r="B131" s="67"/>
      <c r="C131" s="141"/>
      <c r="D131" s="67"/>
      <c r="E131" s="67"/>
      <c r="F131" s="142"/>
      <c r="G131" s="142"/>
      <c r="H131" s="143"/>
      <c r="I131" s="144"/>
      <c r="J131" s="142"/>
      <c r="K131" s="181"/>
      <c r="L131" s="224"/>
    </row>
    <row r="132" spans="1:12" ht="18">
      <c r="A132" s="152"/>
      <c r="B132" s="147"/>
      <c r="C132" s="147"/>
      <c r="D132" s="147"/>
      <c r="E132" s="147"/>
      <c r="F132" s="163"/>
      <c r="G132" s="163"/>
      <c r="H132" s="182"/>
      <c r="I132" s="163"/>
      <c r="J132" s="182"/>
      <c r="K132" s="182"/>
      <c r="L132" s="224"/>
    </row>
    <row r="133" spans="1:12" ht="18">
      <c r="A133" s="55"/>
      <c r="B133" s="67"/>
      <c r="C133" s="67"/>
      <c r="D133" s="67"/>
      <c r="E133" s="67"/>
      <c r="F133" s="144"/>
      <c r="G133" s="144"/>
      <c r="H133" s="183"/>
      <c r="I133" s="144"/>
      <c r="J133" s="184"/>
      <c r="K133" s="183"/>
      <c r="L133" s="227"/>
    </row>
    <row r="134" spans="1:12" ht="18">
      <c r="A134" s="146"/>
      <c r="B134" s="147"/>
      <c r="C134" s="148"/>
      <c r="D134" s="147"/>
      <c r="E134" s="147"/>
      <c r="F134" s="185" t="s">
        <v>117</v>
      </c>
      <c r="G134" s="182"/>
      <c r="H134" s="150"/>
      <c r="I134" s="186" t="s">
        <v>122</v>
      </c>
      <c r="J134" s="54"/>
      <c r="K134" s="187"/>
      <c r="L134" s="227"/>
    </row>
    <row r="135" spans="1:12" ht="18">
      <c r="A135" s="140"/>
      <c r="B135" s="67"/>
      <c r="C135" s="141"/>
      <c r="D135" s="67"/>
      <c r="E135" s="67"/>
      <c r="F135" s="143" t="s">
        <v>103</v>
      </c>
      <c r="G135" s="183"/>
      <c r="H135" s="143"/>
      <c r="I135" s="188" t="s">
        <v>149</v>
      </c>
      <c r="J135" s="54"/>
      <c r="K135" s="189"/>
      <c r="L135" s="227"/>
    </row>
    <row r="136" spans="1:12" ht="18">
      <c r="A136" s="148">
        <v>5</v>
      </c>
      <c r="B136" s="147"/>
      <c r="C136" s="148" t="s">
        <v>104</v>
      </c>
      <c r="D136" s="147"/>
      <c r="E136" s="190"/>
      <c r="F136" s="191">
        <f>+'KLSE~BS'!J70</f>
        <v>2.307197493318588</v>
      </c>
      <c r="G136" s="192" t="s">
        <v>0</v>
      </c>
      <c r="H136" s="150"/>
      <c r="I136" s="193" t="s">
        <v>0</v>
      </c>
      <c r="J136" s="194">
        <f>+'KLSE~BS'!L70</f>
        <v>2.2518666002986563</v>
      </c>
      <c r="K136" s="195"/>
      <c r="L136" s="227"/>
    </row>
    <row r="137" spans="1:12" ht="18">
      <c r="A137" s="140"/>
      <c r="B137" s="67"/>
      <c r="C137" s="141" t="s">
        <v>105</v>
      </c>
      <c r="D137" s="67"/>
      <c r="E137" s="67"/>
      <c r="F137" s="143"/>
      <c r="G137" s="183"/>
      <c r="H137" s="143"/>
      <c r="I137" s="183"/>
      <c r="J137" s="183"/>
      <c r="K137" s="196"/>
      <c r="L137" s="227"/>
    </row>
    <row r="138" spans="1:12" ht="18">
      <c r="A138" s="164"/>
      <c r="B138" s="197"/>
      <c r="C138" s="198"/>
      <c r="D138" s="197"/>
      <c r="E138" s="197"/>
      <c r="F138" s="167"/>
      <c r="G138" s="184"/>
      <c r="H138" s="167"/>
      <c r="I138" s="184"/>
      <c r="J138" s="184"/>
      <c r="K138" s="199"/>
      <c r="L138" s="227"/>
    </row>
    <row r="139" spans="1:12" ht="18">
      <c r="A139" s="165"/>
      <c r="B139" s="197"/>
      <c r="C139" s="197"/>
      <c r="D139" s="197"/>
      <c r="E139" s="197"/>
      <c r="F139" s="184"/>
      <c r="G139" s="184"/>
      <c r="H139" s="184"/>
      <c r="I139" s="184"/>
      <c r="J139" s="184"/>
      <c r="K139" s="184"/>
      <c r="L139" s="227"/>
    </row>
    <row r="140" spans="1:12" ht="18">
      <c r="A140" s="200"/>
      <c r="B140" s="201"/>
      <c r="C140" s="202"/>
      <c r="D140" s="201"/>
      <c r="E140" s="201"/>
      <c r="F140" s="203" t="s">
        <v>117</v>
      </c>
      <c r="G140" s="161"/>
      <c r="H140" s="204"/>
      <c r="I140" s="186" t="s">
        <v>122</v>
      </c>
      <c r="J140" s="54"/>
      <c r="K140" s="205"/>
      <c r="L140" s="227"/>
    </row>
    <row r="141" spans="1:12" ht="18">
      <c r="A141" s="164"/>
      <c r="B141" s="197"/>
      <c r="C141" s="198"/>
      <c r="D141" s="197"/>
      <c r="E141" s="197"/>
      <c r="F141" s="167" t="s">
        <v>103</v>
      </c>
      <c r="G141" s="184"/>
      <c r="H141" s="167"/>
      <c r="I141" s="188" t="s">
        <v>149</v>
      </c>
      <c r="J141" s="206"/>
      <c r="K141" s="207"/>
      <c r="L141" s="227"/>
    </row>
    <row r="142" spans="1:12" ht="18">
      <c r="A142" s="140">
        <v>6</v>
      </c>
      <c r="B142" s="67"/>
      <c r="C142" s="141" t="s">
        <v>125</v>
      </c>
      <c r="D142" s="67"/>
      <c r="E142" s="67"/>
      <c r="F142" s="143">
        <v>54255</v>
      </c>
      <c r="G142" s="183"/>
      <c r="H142" s="143"/>
      <c r="I142" s="183"/>
      <c r="J142" s="208">
        <v>26550</v>
      </c>
      <c r="K142" s="196"/>
      <c r="L142" s="227"/>
    </row>
    <row r="143" spans="1:12" ht="18">
      <c r="A143" s="140"/>
      <c r="B143" s="67"/>
      <c r="C143" s="141"/>
      <c r="D143" s="67"/>
      <c r="E143" s="67"/>
      <c r="F143" s="143"/>
      <c r="G143" s="183"/>
      <c r="H143" s="143"/>
      <c r="I143" s="256" t="s">
        <v>156</v>
      </c>
      <c r="J143" s="183"/>
      <c r="K143" s="196"/>
      <c r="L143" s="227"/>
    </row>
    <row r="144" spans="1:12" ht="18">
      <c r="A144" s="140">
        <v>7</v>
      </c>
      <c r="B144" s="67"/>
      <c r="C144" s="141" t="s">
        <v>131</v>
      </c>
      <c r="D144" s="67"/>
      <c r="E144" s="67"/>
      <c r="F144" s="143">
        <v>56092</v>
      </c>
      <c r="G144" s="183"/>
      <c r="H144" s="143"/>
      <c r="I144" s="183"/>
      <c r="J144" s="208">
        <v>26550</v>
      </c>
      <c r="K144" s="161"/>
      <c r="L144" s="236"/>
    </row>
    <row r="145" spans="1:12" ht="18">
      <c r="A145" s="140"/>
      <c r="B145" s="67"/>
      <c r="C145" s="141" t="s">
        <v>132</v>
      </c>
      <c r="D145" s="67"/>
      <c r="E145" s="67"/>
      <c r="F145" s="143"/>
      <c r="G145" s="183"/>
      <c r="H145" s="143"/>
      <c r="I145" s="256" t="s">
        <v>156</v>
      </c>
      <c r="J145" s="183"/>
      <c r="K145" s="209"/>
      <c r="L145" s="227"/>
    </row>
    <row r="146" spans="1:12" ht="18">
      <c r="A146" s="152"/>
      <c r="B146" s="147"/>
      <c r="C146" s="147"/>
      <c r="D146" s="147"/>
      <c r="E146" s="147"/>
      <c r="F146" s="182"/>
      <c r="G146" s="182"/>
      <c r="H146" s="182"/>
      <c r="I146" s="182"/>
      <c r="J146" s="182"/>
      <c r="K146" s="182"/>
      <c r="L146" s="224"/>
    </row>
    <row r="147" spans="1:12" ht="18">
      <c r="A147" s="65"/>
      <c r="B147" s="65" t="s">
        <v>93</v>
      </c>
      <c r="C147" s="212" t="s">
        <v>10</v>
      </c>
      <c r="D147" s="65" t="s">
        <v>106</v>
      </c>
      <c r="E147" s="65"/>
      <c r="F147" s="211"/>
      <c r="G147" s="211"/>
      <c r="H147" s="211"/>
      <c r="I147" s="211"/>
      <c r="J147" s="211"/>
      <c r="K147" s="211"/>
      <c r="L147" s="224"/>
    </row>
    <row r="148" spans="1:12" ht="18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224"/>
    </row>
    <row r="149" spans="1:12" ht="18">
      <c r="A149" s="65"/>
      <c r="B149" s="65" t="s">
        <v>151</v>
      </c>
      <c r="C149" s="65"/>
      <c r="D149" s="65"/>
      <c r="E149" s="70">
        <v>54243000</v>
      </c>
      <c r="F149" s="210" t="s">
        <v>152</v>
      </c>
      <c r="G149" s="213">
        <f>54243000*1</f>
        <v>54243000</v>
      </c>
      <c r="H149" s="65"/>
      <c r="I149" s="65"/>
      <c r="J149" s="65"/>
      <c r="K149" s="65"/>
      <c r="L149" s="224"/>
    </row>
    <row r="150" spans="1:12" ht="18">
      <c r="A150" s="65"/>
      <c r="B150" s="65" t="s">
        <v>146</v>
      </c>
      <c r="C150" s="65" t="s">
        <v>124</v>
      </c>
      <c r="D150" s="65"/>
      <c r="E150" s="76">
        <v>12000</v>
      </c>
      <c r="F150" s="210" t="s">
        <v>153</v>
      </c>
      <c r="G150" s="213">
        <f>12000*1</f>
        <v>12000</v>
      </c>
      <c r="H150" s="65"/>
      <c r="J150" s="65"/>
      <c r="K150" s="65"/>
      <c r="L150" s="224"/>
    </row>
    <row r="151" spans="1:12" ht="18">
      <c r="A151" s="65"/>
      <c r="B151" s="214"/>
      <c r="C151" s="65"/>
      <c r="D151" s="65"/>
      <c r="E151" s="139"/>
      <c r="F151" s="133"/>
      <c r="G151" s="215"/>
      <c r="H151" s="65"/>
      <c r="J151" s="65"/>
      <c r="K151" s="65"/>
      <c r="L151" s="224"/>
    </row>
    <row r="152" spans="1:12" ht="18">
      <c r="A152" s="65"/>
      <c r="B152" s="65"/>
      <c r="C152" s="65"/>
      <c r="D152" s="65"/>
      <c r="E152" s="216">
        <f>+E149+E150</f>
        <v>54255000</v>
      </c>
      <c r="F152" s="76" t="s">
        <v>0</v>
      </c>
      <c r="G152" s="216">
        <f>SUM(G149:G151)</f>
        <v>54255000</v>
      </c>
      <c r="H152" s="65"/>
      <c r="K152" s="65"/>
      <c r="L152" s="224"/>
    </row>
    <row r="153" spans="1:12" ht="18">
      <c r="A153" s="65"/>
      <c r="B153" s="65"/>
      <c r="C153" s="65"/>
      <c r="D153" s="65"/>
      <c r="E153" s="65"/>
      <c r="F153" s="210"/>
      <c r="G153" s="213"/>
      <c r="H153" s="65"/>
      <c r="I153" s="65" t="s">
        <v>133</v>
      </c>
      <c r="J153" s="65"/>
      <c r="K153" s="65"/>
      <c r="L153" s="224"/>
    </row>
    <row r="154" spans="1:12" ht="18">
      <c r="A154" s="65"/>
      <c r="B154" s="65"/>
      <c r="C154" s="65"/>
      <c r="D154" s="65"/>
      <c r="E154" s="65"/>
      <c r="F154" s="210"/>
      <c r="G154" s="220"/>
      <c r="H154" s="65"/>
      <c r="I154" s="65" t="s">
        <v>134</v>
      </c>
      <c r="J154" s="65"/>
      <c r="K154" s="65"/>
      <c r="L154" s="224"/>
    </row>
    <row r="155" spans="1:12" ht="18">
      <c r="A155" s="65"/>
      <c r="B155" s="65"/>
      <c r="C155" s="65"/>
      <c r="D155" s="65"/>
      <c r="E155" s="65"/>
      <c r="F155" s="65"/>
      <c r="G155" s="139"/>
      <c r="H155" s="65"/>
      <c r="I155" s="65" t="s">
        <v>155</v>
      </c>
      <c r="J155" s="65"/>
      <c r="K155" s="65"/>
      <c r="L155" s="224"/>
    </row>
    <row r="156" spans="1:12" ht="18.75" thickBot="1">
      <c r="A156" s="65"/>
      <c r="B156" s="65"/>
      <c r="C156" s="65"/>
      <c r="D156" s="65"/>
      <c r="E156" s="65"/>
      <c r="F156" s="65"/>
      <c r="G156" s="218">
        <f>+G152+G155</f>
        <v>54255000</v>
      </c>
      <c r="H156" s="65"/>
      <c r="I156" s="211">
        <f>4155000*2.68/6.06</f>
        <v>1837524.7524752477</v>
      </c>
      <c r="J156" s="217">
        <f>+G156+I156</f>
        <v>56092524.75247525</v>
      </c>
      <c r="K156" s="65"/>
      <c r="L156" s="224"/>
    </row>
    <row r="157" spans="1:12" ht="18.75" thickTop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224"/>
    </row>
    <row r="158" spans="1:12" ht="18">
      <c r="A158" s="65"/>
      <c r="B158" s="65" t="s">
        <v>120</v>
      </c>
      <c r="C158" s="65" t="s">
        <v>150</v>
      </c>
      <c r="D158" s="65"/>
      <c r="E158" s="65"/>
      <c r="F158" s="65"/>
      <c r="G158" s="65"/>
      <c r="H158" s="65"/>
      <c r="I158" s="65"/>
      <c r="J158" s="65"/>
      <c r="K158" s="65"/>
      <c r="L158" s="224"/>
    </row>
    <row r="159" spans="1:12" ht="18">
      <c r="A159" s="65"/>
      <c r="B159" s="219" t="s">
        <v>147</v>
      </c>
      <c r="C159" s="65"/>
      <c r="D159" s="65"/>
      <c r="E159" s="70">
        <f>54255000</f>
        <v>54255000</v>
      </c>
      <c r="F159" s="65" t="s">
        <v>154</v>
      </c>
      <c r="G159" s="220">
        <f>3/3*(54255000)</f>
        <v>54255000</v>
      </c>
      <c r="H159" s="65"/>
      <c r="I159" s="65"/>
      <c r="J159" s="65"/>
      <c r="K159" s="65"/>
      <c r="L159" s="224"/>
    </row>
    <row r="160" spans="1:12" ht="18">
      <c r="A160" s="65"/>
      <c r="B160" s="221"/>
      <c r="C160" s="65"/>
      <c r="D160" s="65"/>
      <c r="E160" s="70"/>
      <c r="F160" s="210"/>
      <c r="G160" s="237"/>
      <c r="H160" s="65"/>
      <c r="I160" s="65" t="str">
        <f>+I155</f>
        <v>4,155,000*RM2.68/RM6.06</v>
      </c>
      <c r="J160" s="65"/>
      <c r="K160" s="65"/>
      <c r="L160" s="224"/>
    </row>
    <row r="161" spans="1:12" ht="18.75" thickBot="1">
      <c r="A161" s="65"/>
      <c r="B161" s="65"/>
      <c r="C161" s="65"/>
      <c r="D161" s="65"/>
      <c r="E161" s="65"/>
      <c r="F161" s="65"/>
      <c r="G161" s="222">
        <f>SUM(G159:G160)</f>
        <v>54255000</v>
      </c>
      <c r="H161" s="65"/>
      <c r="I161" s="211">
        <f>+I156</f>
        <v>1837524.7524752477</v>
      </c>
      <c r="J161" s="218">
        <f>+I161+G161</f>
        <v>56092524.75247525</v>
      </c>
      <c r="K161" s="65"/>
      <c r="L161" s="224"/>
    </row>
    <row r="162" spans="1:12" ht="18.75" thickTop="1">
      <c r="A162" s="133"/>
      <c r="B162" s="133"/>
      <c r="C162" s="133"/>
      <c r="D162" s="133"/>
      <c r="E162" s="133"/>
      <c r="F162" s="133"/>
      <c r="G162" s="133"/>
      <c r="H162" s="133"/>
      <c r="I162" s="76"/>
      <c r="J162" s="65"/>
      <c r="K162" s="65"/>
      <c r="L162" s="224"/>
    </row>
    <row r="163" spans="1:12" ht="18">
      <c r="A163" s="133"/>
      <c r="B163" s="223" t="s">
        <v>120</v>
      </c>
      <c r="C163" s="223" t="s">
        <v>148</v>
      </c>
      <c r="D163" s="223"/>
      <c r="E163" s="223"/>
      <c r="F163" s="223"/>
      <c r="G163" s="223"/>
      <c r="H163" s="133"/>
      <c r="I163" s="133"/>
      <c r="J163" s="65"/>
      <c r="K163" s="65"/>
      <c r="L163" s="224"/>
    </row>
    <row r="164" spans="1:12" ht="15">
      <c r="A164" s="133"/>
      <c r="B164" s="133" t="s">
        <v>45</v>
      </c>
      <c r="D164" s="133"/>
      <c r="E164" s="76">
        <v>17700000</v>
      </c>
      <c r="F164" s="133"/>
      <c r="G164" s="239">
        <v>17700000</v>
      </c>
      <c r="H164" s="133"/>
      <c r="I164" s="133" t="s">
        <v>0</v>
      </c>
      <c r="J164" s="65"/>
      <c r="K164" s="65"/>
      <c r="L164" s="1"/>
    </row>
    <row r="165" spans="1:12" ht="15">
      <c r="A165" s="133"/>
      <c r="B165" s="133" t="s">
        <v>126</v>
      </c>
      <c r="D165" s="133"/>
      <c r="E165" s="76">
        <v>8850000</v>
      </c>
      <c r="F165" s="133"/>
      <c r="G165" s="239">
        <v>8850000</v>
      </c>
      <c r="H165" s="133"/>
      <c r="I165" s="133"/>
      <c r="J165" s="65"/>
      <c r="K165" s="65"/>
      <c r="L165" s="1"/>
    </row>
    <row r="166" spans="1:12" ht="15">
      <c r="A166" s="133"/>
      <c r="B166" s="234"/>
      <c r="C166" s="133"/>
      <c r="D166" s="133"/>
      <c r="E166" s="76" t="s">
        <v>135</v>
      </c>
      <c r="F166" s="210" t="s">
        <v>137</v>
      </c>
      <c r="G166" s="238">
        <f>-17700000*(1-1.82)*12/12</f>
        <v>14514000.000000002</v>
      </c>
      <c r="H166" s="133"/>
      <c r="I166" s="133"/>
      <c r="J166" s="65"/>
      <c r="K166" s="65"/>
      <c r="L166" s="1"/>
    </row>
    <row r="167" spans="1:12" ht="15">
      <c r="A167" s="133"/>
      <c r="B167" s="235"/>
      <c r="C167" s="133"/>
      <c r="D167" s="133"/>
      <c r="E167" s="76"/>
      <c r="F167" s="133"/>
      <c r="G167" s="76"/>
      <c r="H167" s="133"/>
      <c r="I167" s="133"/>
      <c r="J167" s="65"/>
      <c r="K167" s="65"/>
      <c r="L167" s="1"/>
    </row>
    <row r="168" spans="1:12" ht="15.75" thickBot="1">
      <c r="A168" s="58"/>
      <c r="B168" s="62"/>
      <c r="C168" s="58"/>
      <c r="D168" s="58"/>
      <c r="E168" s="59"/>
      <c r="F168" s="58"/>
      <c r="G168" s="240">
        <f>+G166+G165+G164</f>
        <v>41064000</v>
      </c>
      <c r="H168" s="58"/>
      <c r="I168" s="58"/>
      <c r="J168" s="2"/>
      <c r="K168" s="2"/>
      <c r="L168" s="1"/>
    </row>
    <row r="169" spans="1:12" ht="15.75" thickTop="1">
      <c r="A169" s="45"/>
      <c r="B169" s="63"/>
      <c r="C169" s="58"/>
      <c r="D169" s="58"/>
      <c r="E169" s="59"/>
      <c r="F169" s="60"/>
      <c r="G169" s="60"/>
      <c r="H169" s="45"/>
      <c r="I169" s="45"/>
      <c r="J169" s="3"/>
      <c r="K169" s="3"/>
      <c r="L169" s="1"/>
    </row>
    <row r="170" spans="1:12" ht="15">
      <c r="A170" s="45"/>
      <c r="B170" s="63"/>
      <c r="C170" s="58"/>
      <c r="D170" s="58"/>
      <c r="E170" s="59"/>
      <c r="F170" s="58"/>
      <c r="G170" s="59"/>
      <c r="H170" s="45"/>
      <c r="I170" s="45"/>
      <c r="J170" s="3"/>
      <c r="K170" s="3"/>
      <c r="L170" s="1"/>
    </row>
    <row r="171" spans="1:12" ht="15">
      <c r="A171" s="45"/>
      <c r="B171" s="63"/>
      <c r="C171" s="58"/>
      <c r="D171" s="58"/>
      <c r="E171" s="59"/>
      <c r="F171" s="58"/>
      <c r="G171" s="59"/>
      <c r="H171" s="45"/>
      <c r="I171" s="45"/>
      <c r="J171" s="3"/>
      <c r="K171" s="3"/>
      <c r="L171" s="1"/>
    </row>
    <row r="172" spans="1:12" ht="15">
      <c r="A172" s="61"/>
      <c r="B172" s="63"/>
      <c r="C172" s="58"/>
      <c r="D172" s="58"/>
      <c r="E172" s="59"/>
      <c r="F172" s="58"/>
      <c r="G172" s="64"/>
      <c r="H172" s="61"/>
      <c r="I172" s="61"/>
      <c r="J172" s="1"/>
      <c r="K172" s="1"/>
      <c r="L172" s="1"/>
    </row>
    <row r="173" spans="1:12" ht="15">
      <c r="A173" s="61"/>
      <c r="B173" s="58"/>
      <c r="C173" s="58"/>
      <c r="D173" s="58"/>
      <c r="E173" s="59"/>
      <c r="F173" s="59"/>
      <c r="G173" s="59"/>
      <c r="H173" s="61"/>
      <c r="I173" s="61"/>
      <c r="J173" s="1"/>
      <c r="K173" s="1"/>
      <c r="L173" s="1"/>
    </row>
    <row r="174" spans="1:12" ht="12.75">
      <c r="A174" s="61"/>
      <c r="B174" s="61"/>
      <c r="C174" s="61"/>
      <c r="D174" s="61"/>
      <c r="E174" s="61"/>
      <c r="F174" s="61"/>
      <c r="G174" s="61"/>
      <c r="H174" s="61"/>
      <c r="I174" s="61"/>
      <c r="J174" s="1"/>
      <c r="K174" s="1"/>
      <c r="L174" s="1"/>
    </row>
    <row r="175" spans="1:12" ht="12.75">
      <c r="A175" s="61"/>
      <c r="B175" s="61"/>
      <c r="C175" s="61"/>
      <c r="D175" s="61"/>
      <c r="E175" s="61"/>
      <c r="F175" s="61"/>
      <c r="G175" s="61"/>
      <c r="H175" s="61"/>
      <c r="I175" s="61"/>
      <c r="J175" s="1"/>
      <c r="K175" s="1"/>
      <c r="L175" s="1"/>
    </row>
    <row r="176" spans="1:12" ht="12.75">
      <c r="A176" s="1"/>
      <c r="B176" s="1"/>
      <c r="C176" s="61"/>
      <c r="D176" s="61"/>
      <c r="E176" s="61"/>
      <c r="F176" s="61"/>
      <c r="G176" s="61"/>
      <c r="H176" s="1"/>
      <c r="I176" s="1"/>
      <c r="J176" s="1"/>
      <c r="K176" s="1"/>
      <c r="L176" s="1"/>
    </row>
    <row r="177" spans="1:12" ht="12.75">
      <c r="A177" s="1"/>
      <c r="B177" s="1"/>
      <c r="C177" s="61"/>
      <c r="D177" s="61"/>
      <c r="E177" s="61"/>
      <c r="F177" s="61"/>
      <c r="G177" s="61"/>
      <c r="H177" s="1"/>
      <c r="I177" s="1"/>
      <c r="J177" s="1"/>
      <c r="K177" s="1"/>
      <c r="L177" s="1"/>
    </row>
    <row r="178" spans="1:12" ht="12.75">
      <c r="A178" s="1"/>
      <c r="B178" s="1"/>
      <c r="C178" s="61"/>
      <c r="D178" s="61"/>
      <c r="E178" s="61"/>
      <c r="F178" s="61"/>
      <c r="G178" s="61"/>
      <c r="H178" s="1"/>
      <c r="I178" s="1"/>
      <c r="J178" s="1"/>
      <c r="K178" s="1"/>
      <c r="L178" s="1"/>
    </row>
    <row r="179" spans="1:12" ht="12.75">
      <c r="A179" s="1"/>
      <c r="B179" s="1"/>
      <c r="C179" s="61"/>
      <c r="D179" s="61"/>
      <c r="E179" s="61"/>
      <c r="F179" s="61"/>
      <c r="G179" s="61"/>
      <c r="H179" s="1"/>
      <c r="I179" s="1"/>
      <c r="J179" s="1"/>
      <c r="K179" s="1"/>
      <c r="L179" s="1"/>
    </row>
    <row r="180" spans="1:12" ht="12.75">
      <c r="A180" s="1"/>
      <c r="B180" s="1"/>
      <c r="C180" s="61"/>
      <c r="D180" s="61"/>
      <c r="E180" s="61"/>
      <c r="F180" s="61"/>
      <c r="G180" s="61"/>
      <c r="H180" s="1"/>
      <c r="I180" s="1"/>
      <c r="J180" s="1"/>
      <c r="K180" s="1"/>
      <c r="L180" s="1"/>
    </row>
    <row r="181" spans="1:12" ht="12.75">
      <c r="A181" s="1"/>
      <c r="B181" s="1"/>
      <c r="C181" s="61"/>
      <c r="D181" s="61"/>
      <c r="E181" s="61"/>
      <c r="F181" s="61"/>
      <c r="G181" s="61"/>
      <c r="H181" s="1"/>
      <c r="I181" s="1"/>
      <c r="J181" s="1"/>
      <c r="K181" s="1"/>
      <c r="L181" s="1"/>
    </row>
    <row r="182" spans="1:12" ht="12.75">
      <c r="A182" s="1"/>
      <c r="B182" s="1"/>
      <c r="C182" s="61"/>
      <c r="D182" s="61"/>
      <c r="E182" s="61"/>
      <c r="F182" s="61"/>
      <c r="G182" s="61"/>
      <c r="H182" s="1"/>
      <c r="I182" s="1"/>
      <c r="J182" s="1"/>
      <c r="K182" s="1"/>
      <c r="L182" s="1"/>
    </row>
    <row r="183" spans="1:12" ht="12.75">
      <c r="A183" s="1"/>
      <c r="B183" s="1"/>
      <c r="C183" s="61"/>
      <c r="D183" s="61"/>
      <c r="E183" s="61"/>
      <c r="F183" s="61"/>
      <c r="G183" s="61"/>
      <c r="H183" s="1"/>
      <c r="I183" s="1"/>
      <c r="J183" s="1"/>
      <c r="K183" s="1"/>
      <c r="L183" s="1"/>
    </row>
    <row r="184" spans="1:12" ht="12.75">
      <c r="A184" s="1"/>
      <c r="B184" s="1"/>
      <c r="C184" s="61"/>
      <c r="D184" s="61"/>
      <c r="E184" s="61"/>
      <c r="F184" s="61"/>
      <c r="G184" s="6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38"/>
      <c r="B191" s="39"/>
      <c r="C191" s="1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1"/>
      <c r="B192" s="1"/>
      <c r="C192" s="1"/>
      <c r="D192" s="9"/>
      <c r="E192" s="9"/>
      <c r="F192" s="9"/>
      <c r="G192" s="9"/>
      <c r="H192" s="9"/>
      <c r="I192" s="9"/>
      <c r="J192" s="9"/>
      <c r="K192" s="9"/>
      <c r="L192" s="9"/>
    </row>
  </sheetData>
  <printOptions horizontalCentered="1"/>
  <pageMargins left="0.25" right="0" top="0.34" bottom="0.5" header="0.25" footer="0.5"/>
  <pageSetup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304"/>
  <sheetViews>
    <sheetView tabSelected="1" zoomScale="67" zoomScaleNormal="67" workbookViewId="0" topLeftCell="C56">
      <selection activeCell="H13" sqref="H13"/>
    </sheetView>
  </sheetViews>
  <sheetFormatPr defaultColWidth="8.7109375" defaultRowHeight="15.75"/>
  <cols>
    <col min="1" max="2" width="8.7109375" style="4" customWidth="1"/>
    <col min="3" max="3" width="4.7109375" style="4" customWidth="1"/>
    <col min="4" max="4" width="6.140625" style="4" customWidth="1"/>
    <col min="5" max="5" width="4.7109375" style="4" customWidth="1"/>
    <col min="6" max="7" width="8.7109375" style="4" customWidth="1"/>
    <col min="8" max="8" width="20.8515625" style="4" customWidth="1"/>
    <col min="9" max="9" width="21.00390625" style="4" customWidth="1"/>
    <col min="10" max="10" width="20.7109375" style="4" customWidth="1"/>
    <col min="11" max="11" width="7.28125" style="4" customWidth="1"/>
    <col min="12" max="12" width="20.8515625" style="4" customWidth="1"/>
    <col min="13" max="13" width="9.57421875" style="4" customWidth="1"/>
    <col min="14" max="16384" width="8.7109375" style="4" customWidth="1"/>
  </cols>
  <sheetData>
    <row r="1" spans="3:14" ht="15">
      <c r="C1" s="2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3:28" ht="15.75">
      <c r="C2" s="47" t="s">
        <v>17</v>
      </c>
      <c r="D2" s="2"/>
      <c r="E2" s="2"/>
      <c r="F2" s="18"/>
      <c r="G2" s="18"/>
      <c r="H2" s="18"/>
      <c r="K2" s="3"/>
      <c r="L2" s="18"/>
      <c r="M2" s="18"/>
      <c r="N2" s="19" t="s">
        <v>0</v>
      </c>
      <c r="O2" s="10"/>
      <c r="P2" s="18"/>
      <c r="Q2" s="6"/>
      <c r="R2" s="2"/>
      <c r="S2" s="2"/>
      <c r="T2" s="2"/>
      <c r="U2" s="2"/>
      <c r="V2" s="2"/>
      <c r="W2" s="3"/>
      <c r="X2" s="11"/>
      <c r="Y2" s="12"/>
      <c r="Z2" s="13"/>
      <c r="AA2" s="14"/>
      <c r="AB2" s="3"/>
    </row>
    <row r="3" spans="3:28" ht="15.75">
      <c r="C3" s="2"/>
      <c r="D3" s="3"/>
      <c r="E3" s="2"/>
      <c r="F3" s="18"/>
      <c r="G3" s="18"/>
      <c r="H3" s="22"/>
      <c r="I3" s="22"/>
      <c r="J3" s="2"/>
      <c r="K3" s="22"/>
      <c r="L3" s="22"/>
      <c r="M3" s="18"/>
      <c r="N3" s="16"/>
      <c r="O3" s="10"/>
      <c r="P3" s="18"/>
      <c r="Q3" s="6">
        <v>6</v>
      </c>
      <c r="R3" s="2"/>
      <c r="S3" s="6" t="s">
        <v>18</v>
      </c>
      <c r="T3" s="2"/>
      <c r="U3" s="2"/>
      <c r="V3" s="2"/>
      <c r="W3" s="3"/>
      <c r="X3" s="11" t="s">
        <v>0</v>
      </c>
      <c r="Y3" s="12"/>
      <c r="Z3" s="13" t="s">
        <v>0</v>
      </c>
      <c r="AA3" s="14"/>
      <c r="AB3" s="3"/>
    </row>
    <row r="4" spans="3:28" ht="15.75">
      <c r="C4" s="6" t="s">
        <v>145</v>
      </c>
      <c r="D4" s="6"/>
      <c r="E4" s="2"/>
      <c r="F4" s="18"/>
      <c r="G4" s="18"/>
      <c r="H4" s="22"/>
      <c r="I4" s="22"/>
      <c r="J4" s="2"/>
      <c r="K4" s="22"/>
      <c r="L4" s="22"/>
      <c r="M4" s="18"/>
      <c r="N4" s="16"/>
      <c r="O4" s="10"/>
      <c r="P4" s="18"/>
      <c r="Q4" s="6"/>
      <c r="R4" s="2"/>
      <c r="S4" s="2"/>
      <c r="T4" s="2"/>
      <c r="U4" s="2"/>
      <c r="V4" s="2"/>
      <c r="W4" s="3"/>
      <c r="X4" s="12"/>
      <c r="Y4" s="12"/>
      <c r="Z4" s="15"/>
      <c r="AA4" s="14"/>
      <c r="AB4" s="3"/>
    </row>
    <row r="5" spans="3:28" ht="15.75">
      <c r="C5" s="6"/>
      <c r="D5" s="6"/>
      <c r="E5" s="2"/>
      <c r="F5" s="18"/>
      <c r="G5" s="18"/>
      <c r="H5" s="22"/>
      <c r="I5" s="22"/>
      <c r="J5" s="2"/>
      <c r="K5" s="22"/>
      <c r="L5" s="22"/>
      <c r="M5" s="18"/>
      <c r="N5" s="16"/>
      <c r="O5" s="10"/>
      <c r="P5" s="18"/>
      <c r="Q5" s="6"/>
      <c r="R5" s="2"/>
      <c r="S5" s="2"/>
      <c r="T5" s="2"/>
      <c r="U5" s="2"/>
      <c r="V5" s="2"/>
      <c r="W5" s="3"/>
      <c r="X5" s="12"/>
      <c r="Y5" s="12"/>
      <c r="Z5" s="15"/>
      <c r="AA5" s="14"/>
      <c r="AB5" s="3"/>
    </row>
    <row r="6" spans="3:14" ht="15.75">
      <c r="C6" s="2"/>
      <c r="D6" s="2"/>
      <c r="E6" s="2"/>
      <c r="F6" s="2"/>
      <c r="G6" s="2"/>
      <c r="H6" s="2"/>
      <c r="I6" s="3"/>
      <c r="J6" s="5" t="s">
        <v>1</v>
      </c>
      <c r="K6" s="6"/>
      <c r="L6" s="5" t="s">
        <v>157</v>
      </c>
      <c r="M6" s="2"/>
      <c r="N6" s="3"/>
    </row>
    <row r="7" spans="3:14" ht="15.75">
      <c r="C7" s="6" t="s">
        <v>0</v>
      </c>
      <c r="D7" s="2"/>
      <c r="E7" s="2"/>
      <c r="F7" s="2"/>
      <c r="G7" s="2"/>
      <c r="H7" s="2"/>
      <c r="I7" s="3"/>
      <c r="J7" s="5" t="s">
        <v>123</v>
      </c>
      <c r="K7" s="6"/>
      <c r="L7" s="5" t="s">
        <v>24</v>
      </c>
      <c r="M7" s="2"/>
      <c r="N7" s="3"/>
    </row>
    <row r="8" spans="3:14" ht="15.75">
      <c r="C8" s="2"/>
      <c r="D8" s="2"/>
      <c r="E8" s="2"/>
      <c r="F8" s="2"/>
      <c r="G8" s="2"/>
      <c r="H8" s="2"/>
      <c r="I8" s="3"/>
      <c r="J8" s="49" t="str">
        <f>+'KLSE~PL'!F38</f>
        <v>30 SEPTEMBER 2000</v>
      </c>
      <c r="K8" s="6"/>
      <c r="L8" s="252">
        <v>36707</v>
      </c>
      <c r="M8" s="2"/>
      <c r="N8" s="3"/>
    </row>
    <row r="9" spans="3:14" ht="15.75">
      <c r="C9" s="2"/>
      <c r="D9" s="2"/>
      <c r="E9" s="2"/>
      <c r="F9" s="2"/>
      <c r="G9" s="2"/>
      <c r="H9" s="2"/>
      <c r="I9" s="3"/>
      <c r="J9" s="5" t="s">
        <v>2</v>
      </c>
      <c r="K9" s="6"/>
      <c r="L9" s="5" t="s">
        <v>2</v>
      </c>
      <c r="M9" s="2"/>
      <c r="N9" s="3"/>
    </row>
    <row r="10" spans="3:14" ht="15">
      <c r="C10" s="2"/>
      <c r="D10" s="2"/>
      <c r="E10" s="2"/>
      <c r="F10" s="2"/>
      <c r="G10" s="2"/>
      <c r="H10" s="2"/>
      <c r="I10" s="3"/>
      <c r="J10" s="2"/>
      <c r="K10" s="2"/>
      <c r="L10" s="2"/>
      <c r="M10" s="2"/>
      <c r="N10" s="3"/>
    </row>
    <row r="11" spans="3:14" ht="15.75">
      <c r="C11" s="6">
        <v>1</v>
      </c>
      <c r="D11" s="2"/>
      <c r="E11" s="6" t="s">
        <v>3</v>
      </c>
      <c r="F11" s="2"/>
      <c r="G11" s="2"/>
      <c r="H11" s="2"/>
      <c r="I11" s="3"/>
      <c r="J11" s="7">
        <v>36173</v>
      </c>
      <c r="K11" s="8"/>
      <c r="L11" s="7">
        <v>23568</v>
      </c>
      <c r="M11" s="2"/>
      <c r="N11" s="3"/>
    </row>
    <row r="12" spans="3:14" ht="15.75">
      <c r="C12" s="6"/>
      <c r="D12" s="2"/>
      <c r="E12" s="2"/>
      <c r="F12" s="2"/>
      <c r="G12" s="2"/>
      <c r="H12" s="2"/>
      <c r="I12" s="3"/>
      <c r="J12" s="8"/>
      <c r="K12" s="8"/>
      <c r="L12" s="7"/>
      <c r="M12" s="3"/>
      <c r="N12" s="3"/>
    </row>
    <row r="13" spans="3:14" ht="15.75">
      <c r="C13" s="6">
        <v>2</v>
      </c>
      <c r="D13" s="2"/>
      <c r="E13" s="6" t="s">
        <v>4</v>
      </c>
      <c r="F13" s="2"/>
      <c r="G13" s="2"/>
      <c r="H13" s="2"/>
      <c r="I13" s="3"/>
      <c r="J13" s="7">
        <v>4227</v>
      </c>
      <c r="K13" s="8"/>
      <c r="L13" s="7">
        <v>4227</v>
      </c>
      <c r="M13" s="3"/>
      <c r="N13" s="3"/>
    </row>
    <row r="14" spans="3:14" ht="15.75">
      <c r="C14" s="6"/>
      <c r="D14" s="2"/>
      <c r="E14" s="2"/>
      <c r="F14" s="2"/>
      <c r="G14" s="2"/>
      <c r="H14" s="2"/>
      <c r="I14" s="3"/>
      <c r="J14" s="8"/>
      <c r="K14" s="8"/>
      <c r="L14" s="7"/>
      <c r="M14" s="3"/>
      <c r="N14" s="3"/>
    </row>
    <row r="15" spans="3:14" ht="15.75">
      <c r="C15" s="6">
        <v>3</v>
      </c>
      <c r="D15" s="2"/>
      <c r="E15" s="6" t="s">
        <v>7</v>
      </c>
      <c r="F15" s="2"/>
      <c r="G15" s="2"/>
      <c r="H15" s="2"/>
      <c r="I15" s="3"/>
      <c r="J15" s="7">
        <v>0</v>
      </c>
      <c r="K15" s="8"/>
      <c r="L15" s="7">
        <v>0</v>
      </c>
      <c r="M15" s="3"/>
      <c r="N15" s="3"/>
    </row>
    <row r="16" spans="3:14" ht="15.75">
      <c r="C16" s="6"/>
      <c r="D16" s="2"/>
      <c r="E16" s="2"/>
      <c r="F16" s="2"/>
      <c r="G16" s="2"/>
      <c r="H16" s="2"/>
      <c r="I16" s="3"/>
      <c r="J16" s="8"/>
      <c r="K16" s="8"/>
      <c r="L16" s="7"/>
      <c r="M16" s="3"/>
      <c r="N16" s="3"/>
    </row>
    <row r="17" spans="3:14" ht="15.75">
      <c r="C17" s="6">
        <v>4</v>
      </c>
      <c r="D17" s="2"/>
      <c r="E17" s="6" t="s">
        <v>8</v>
      </c>
      <c r="F17" s="2"/>
      <c r="G17" s="2"/>
      <c r="H17" s="2"/>
      <c r="I17" s="3"/>
      <c r="J17" s="7">
        <v>5029</v>
      </c>
      <c r="K17" s="8"/>
      <c r="L17" s="7">
        <v>5029</v>
      </c>
      <c r="M17" s="3"/>
      <c r="N17" s="3"/>
    </row>
    <row r="18" spans="3:14" ht="15.75">
      <c r="C18" s="6"/>
      <c r="D18" s="2"/>
      <c r="E18" s="2"/>
      <c r="F18" s="2"/>
      <c r="G18" s="2"/>
      <c r="H18" s="2"/>
      <c r="I18" s="3"/>
      <c r="J18" s="8"/>
      <c r="K18" s="8"/>
      <c r="L18" s="7"/>
      <c r="M18" s="3"/>
      <c r="N18" s="3"/>
    </row>
    <row r="19" spans="3:14" ht="15.75">
      <c r="C19" s="6">
        <v>5</v>
      </c>
      <c r="D19" s="2"/>
      <c r="E19" s="6" t="s">
        <v>9</v>
      </c>
      <c r="F19" s="2"/>
      <c r="G19" s="2"/>
      <c r="H19" s="2"/>
      <c r="I19" s="3"/>
      <c r="J19" s="11"/>
      <c r="K19" s="12"/>
      <c r="L19" s="13"/>
      <c r="M19" s="14"/>
      <c r="N19" s="3"/>
    </row>
    <row r="20" spans="3:14" ht="15.75">
      <c r="C20" s="6"/>
      <c r="D20" s="2"/>
      <c r="E20" s="2"/>
      <c r="F20" s="2"/>
      <c r="G20" s="2"/>
      <c r="H20" s="2"/>
      <c r="I20" s="3"/>
      <c r="J20" s="12"/>
      <c r="K20" s="12"/>
      <c r="L20" s="15"/>
      <c r="M20" s="14"/>
      <c r="N20" s="3"/>
    </row>
    <row r="21" spans="3:14" ht="15.75">
      <c r="C21" s="6"/>
      <c r="D21" s="2"/>
      <c r="E21" s="2"/>
      <c r="F21" s="17" t="s">
        <v>160</v>
      </c>
      <c r="G21" s="2"/>
      <c r="H21" s="2"/>
      <c r="I21" s="3"/>
      <c r="J21" s="15">
        <v>34398</v>
      </c>
      <c r="K21" s="12"/>
      <c r="L21" s="15">
        <v>35223</v>
      </c>
      <c r="M21" s="14"/>
      <c r="N21" s="3"/>
    </row>
    <row r="22" spans="3:14" ht="15.75">
      <c r="C22" s="6"/>
      <c r="D22" s="2"/>
      <c r="E22" s="2"/>
      <c r="F22" s="17" t="s">
        <v>12</v>
      </c>
      <c r="G22" s="2"/>
      <c r="H22" s="2"/>
      <c r="I22" s="3"/>
      <c r="J22" s="15">
        <f>152505-19304</f>
        <v>133201</v>
      </c>
      <c r="K22" s="12"/>
      <c r="L22" s="15">
        <v>80195</v>
      </c>
      <c r="M22" s="14"/>
      <c r="N22" s="3"/>
    </row>
    <row r="23" spans="3:14" ht="15.75">
      <c r="C23" s="6"/>
      <c r="D23" s="2"/>
      <c r="E23" s="2"/>
      <c r="F23" s="17" t="s">
        <v>13</v>
      </c>
      <c r="G23" s="2"/>
      <c r="H23" s="2"/>
      <c r="I23" s="3"/>
      <c r="J23" s="15">
        <v>13306</v>
      </c>
      <c r="K23" s="12"/>
      <c r="L23" s="15">
        <v>29971</v>
      </c>
      <c r="M23" s="14"/>
      <c r="N23" s="3"/>
    </row>
    <row r="24" spans="3:14" ht="15.75">
      <c r="C24" s="6"/>
      <c r="D24" s="2"/>
      <c r="E24" s="2"/>
      <c r="F24" s="17" t="s">
        <v>14</v>
      </c>
      <c r="G24" s="2"/>
      <c r="H24" s="2"/>
      <c r="I24" s="3"/>
      <c r="J24" s="15">
        <v>33168</v>
      </c>
      <c r="K24" s="12"/>
      <c r="L24" s="15">
        <v>33148</v>
      </c>
      <c r="M24" s="14"/>
      <c r="N24" s="3"/>
    </row>
    <row r="25" spans="3:14" ht="15.75">
      <c r="C25" s="6"/>
      <c r="D25" s="2"/>
      <c r="E25" s="2"/>
      <c r="F25" s="17" t="s">
        <v>15</v>
      </c>
      <c r="G25" s="2"/>
      <c r="H25" s="2"/>
      <c r="I25" s="3"/>
      <c r="J25" s="15">
        <f>49920+19304</f>
        <v>69224</v>
      </c>
      <c r="K25" s="12"/>
      <c r="L25" s="15">
        <v>57700</v>
      </c>
      <c r="M25" s="14"/>
      <c r="N25" s="3"/>
    </row>
    <row r="26" spans="3:14" ht="15.75">
      <c r="C26" s="6"/>
      <c r="D26" s="2"/>
      <c r="E26" s="2"/>
      <c r="F26" s="17" t="s">
        <v>16</v>
      </c>
      <c r="G26" s="2"/>
      <c r="H26" s="2"/>
      <c r="I26" s="3"/>
      <c r="J26" s="15">
        <v>2136</v>
      </c>
      <c r="K26" s="12"/>
      <c r="L26" s="15">
        <v>1871</v>
      </c>
      <c r="M26" s="14"/>
      <c r="N26" s="3"/>
    </row>
    <row r="27" spans="3:14" ht="15.75">
      <c r="C27" s="6"/>
      <c r="D27" s="2"/>
      <c r="E27" s="2"/>
      <c r="F27" s="2"/>
      <c r="G27" s="2"/>
      <c r="H27" s="2"/>
      <c r="I27" s="3"/>
      <c r="J27" s="12"/>
      <c r="K27" s="12"/>
      <c r="L27" s="15"/>
      <c r="M27" s="14"/>
      <c r="N27" s="3"/>
    </row>
    <row r="28" spans="3:14" ht="15.75">
      <c r="C28" s="6"/>
      <c r="D28" s="2"/>
      <c r="E28" s="2"/>
      <c r="F28" s="2"/>
      <c r="G28" s="2"/>
      <c r="H28" s="2"/>
      <c r="I28" s="3"/>
      <c r="J28" s="13">
        <f>SUM(J21:J27)</f>
        <v>285433</v>
      </c>
      <c r="K28" s="12"/>
      <c r="L28" s="13">
        <f>SUM(L21:L27)</f>
        <v>238108</v>
      </c>
      <c r="M28" s="14"/>
      <c r="N28" s="3"/>
    </row>
    <row r="29" spans="3:14" ht="15.75">
      <c r="C29" s="6"/>
      <c r="D29" s="2"/>
      <c r="E29" s="2"/>
      <c r="F29" s="2"/>
      <c r="G29" s="2"/>
      <c r="H29" s="2"/>
      <c r="I29" s="3"/>
      <c r="J29" s="11"/>
      <c r="K29" s="12"/>
      <c r="L29" s="13"/>
      <c r="M29" s="14"/>
      <c r="N29" s="3"/>
    </row>
    <row r="30" spans="3:14" ht="15.75">
      <c r="C30" s="6"/>
      <c r="D30" s="2"/>
      <c r="E30" s="2"/>
      <c r="F30" s="2"/>
      <c r="G30" s="2"/>
      <c r="H30" s="2"/>
      <c r="I30" s="3"/>
      <c r="J30" s="20"/>
      <c r="K30" s="8"/>
      <c r="L30" s="21"/>
      <c r="M30" s="3"/>
      <c r="N30" s="3"/>
    </row>
    <row r="31" spans="3:14" ht="15.75">
      <c r="C31" s="6">
        <v>6</v>
      </c>
      <c r="D31" s="2"/>
      <c r="E31" s="6" t="s">
        <v>18</v>
      </c>
      <c r="F31" s="2"/>
      <c r="G31" s="2"/>
      <c r="H31" s="2"/>
      <c r="I31" s="3"/>
      <c r="J31" s="11" t="s">
        <v>0</v>
      </c>
      <c r="K31" s="12"/>
      <c r="L31" s="13" t="s">
        <v>0</v>
      </c>
      <c r="M31" s="14"/>
      <c r="N31" s="3"/>
    </row>
    <row r="32" spans="3:14" ht="15.75">
      <c r="C32" s="6"/>
      <c r="D32" s="2"/>
      <c r="E32" s="2"/>
      <c r="F32" s="2"/>
      <c r="G32" s="2"/>
      <c r="H32" s="2"/>
      <c r="I32" s="3"/>
      <c r="J32" s="12"/>
      <c r="K32" s="12"/>
      <c r="L32" s="15"/>
      <c r="M32" s="14"/>
      <c r="N32" s="3"/>
    </row>
    <row r="33" spans="3:14" ht="15.75">
      <c r="C33" s="6"/>
      <c r="D33" s="2"/>
      <c r="E33" s="2"/>
      <c r="F33" s="17" t="s">
        <v>19</v>
      </c>
      <c r="G33" s="2"/>
      <c r="H33" s="2"/>
      <c r="I33" s="3"/>
      <c r="J33" s="15">
        <v>19913</v>
      </c>
      <c r="K33" s="12"/>
      <c r="L33" s="15">
        <f>20796-L34</f>
        <v>15665</v>
      </c>
      <c r="M33" s="14"/>
      <c r="N33" s="3"/>
    </row>
    <row r="34" spans="3:14" ht="15.75">
      <c r="C34" s="6"/>
      <c r="D34" s="2"/>
      <c r="E34" s="2"/>
      <c r="F34" s="17" t="s">
        <v>22</v>
      </c>
      <c r="G34" s="2"/>
      <c r="H34" s="2"/>
      <c r="I34" s="3"/>
      <c r="J34" s="15">
        <f>5055+500</f>
        <v>5555</v>
      </c>
      <c r="K34" s="12"/>
      <c r="L34" s="15">
        <f>5000+131</f>
        <v>5131</v>
      </c>
      <c r="M34" s="14"/>
      <c r="N34" s="3"/>
    </row>
    <row r="35" spans="3:14" ht="15.75">
      <c r="C35" s="6"/>
      <c r="D35" s="2"/>
      <c r="E35" s="2"/>
      <c r="F35" s="17" t="s">
        <v>23</v>
      </c>
      <c r="G35" s="2"/>
      <c r="H35" s="2"/>
      <c r="I35" s="3"/>
      <c r="J35" s="15">
        <v>144515</v>
      </c>
      <c r="K35" s="12"/>
      <c r="L35" s="15">
        <v>93666</v>
      </c>
      <c r="M35" s="14"/>
      <c r="N35" s="3"/>
    </row>
    <row r="36" spans="3:14" ht="15.75">
      <c r="C36" s="6"/>
      <c r="D36" s="2"/>
      <c r="E36" s="2"/>
      <c r="F36" s="17" t="s">
        <v>25</v>
      </c>
      <c r="G36" s="2"/>
      <c r="H36" s="2"/>
      <c r="I36" s="3"/>
      <c r="J36" s="15">
        <f>5257-1953</f>
        <v>3304</v>
      </c>
      <c r="K36" s="12"/>
      <c r="L36" s="15">
        <v>2806</v>
      </c>
      <c r="M36" s="14"/>
      <c r="N36" s="3"/>
    </row>
    <row r="37" spans="3:14" ht="15.75">
      <c r="C37" s="6"/>
      <c r="D37" s="2"/>
      <c r="E37" s="2"/>
      <c r="F37" s="17" t="s">
        <v>28</v>
      </c>
      <c r="G37" s="2"/>
      <c r="H37" s="2"/>
      <c r="I37" s="3"/>
      <c r="J37" s="15">
        <v>284</v>
      </c>
      <c r="K37" s="12"/>
      <c r="L37" s="15">
        <v>354</v>
      </c>
      <c r="M37" s="14"/>
      <c r="N37" s="3"/>
    </row>
    <row r="38" spans="3:14" ht="15.75">
      <c r="C38" s="6"/>
      <c r="D38" s="2"/>
      <c r="E38" s="2"/>
      <c r="F38" s="17" t="s">
        <v>32</v>
      </c>
      <c r="G38" s="2"/>
      <c r="H38" s="2"/>
      <c r="I38" s="3"/>
      <c r="J38" s="15">
        <v>7857</v>
      </c>
      <c r="K38" s="12"/>
      <c r="L38" s="15">
        <v>8098</v>
      </c>
      <c r="M38" s="14"/>
      <c r="N38" s="3"/>
    </row>
    <row r="39" spans="3:14" ht="15.75">
      <c r="C39" s="6"/>
      <c r="D39" s="2"/>
      <c r="E39" s="2"/>
      <c r="F39" s="17" t="s">
        <v>33</v>
      </c>
      <c r="G39" s="2"/>
      <c r="H39" s="2"/>
      <c r="I39" s="3"/>
      <c r="J39" s="15">
        <v>1953</v>
      </c>
      <c r="K39" s="12"/>
      <c r="L39" s="15">
        <v>1953</v>
      </c>
      <c r="M39" s="14"/>
      <c r="N39" s="3"/>
    </row>
    <row r="40" spans="3:14" ht="15.75">
      <c r="C40" s="6"/>
      <c r="D40" s="2"/>
      <c r="E40" s="2"/>
      <c r="F40" s="17" t="s">
        <v>119</v>
      </c>
      <c r="G40" s="2"/>
      <c r="H40" s="2"/>
      <c r="I40" s="3"/>
      <c r="J40" s="15">
        <v>3459</v>
      </c>
      <c r="K40" s="12"/>
      <c r="L40" s="15">
        <v>3459</v>
      </c>
      <c r="M40" s="14"/>
      <c r="N40" s="3"/>
    </row>
    <row r="41" spans="3:14" ht="15.75">
      <c r="C41" s="6"/>
      <c r="D41" s="2"/>
      <c r="E41" s="3"/>
      <c r="F41" s="3"/>
      <c r="G41" s="3"/>
      <c r="H41" s="3"/>
      <c r="I41" s="3"/>
      <c r="J41" s="14" t="s">
        <v>0</v>
      </c>
      <c r="K41" s="14"/>
      <c r="L41" s="14"/>
      <c r="M41" s="14"/>
      <c r="N41" s="3"/>
    </row>
    <row r="42" spans="3:14" ht="15">
      <c r="C42" s="3"/>
      <c r="D42" s="2"/>
      <c r="E42" s="3"/>
      <c r="F42" s="3"/>
      <c r="G42" s="3"/>
      <c r="H42" s="3"/>
      <c r="I42" s="3"/>
      <c r="J42" s="23">
        <f>SUM(J33:J41)</f>
        <v>186840</v>
      </c>
      <c r="K42" s="14"/>
      <c r="L42" s="23">
        <f>SUM(L33:L41)</f>
        <v>131132</v>
      </c>
      <c r="M42" s="14"/>
      <c r="N42" s="3"/>
    </row>
    <row r="43" spans="3:14" ht="15">
      <c r="C43" s="3"/>
      <c r="D43" s="2"/>
      <c r="E43" s="2"/>
      <c r="F43" s="2"/>
      <c r="G43" s="2"/>
      <c r="H43" s="2"/>
      <c r="I43" s="3"/>
      <c r="J43" s="20" t="s">
        <v>0</v>
      </c>
      <c r="K43" s="8"/>
      <c r="L43" s="21" t="s">
        <v>0</v>
      </c>
      <c r="M43" s="3"/>
      <c r="N43" s="3"/>
    </row>
    <row r="44" spans="3:14" ht="15.75">
      <c r="C44" s="6">
        <v>7</v>
      </c>
      <c r="D44" s="2"/>
      <c r="E44" s="6" t="s">
        <v>36</v>
      </c>
      <c r="F44" s="2"/>
      <c r="G44" s="2"/>
      <c r="H44" s="2"/>
      <c r="I44" s="3"/>
      <c r="J44" s="7">
        <f>+J28-J42</f>
        <v>98593</v>
      </c>
      <c r="K44" s="8"/>
      <c r="L44" s="7">
        <f>+L28-L42</f>
        <v>106976</v>
      </c>
      <c r="M44" s="3"/>
      <c r="N44" s="3"/>
    </row>
    <row r="45" spans="3:14" ht="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3:14" ht="15.75" thickBot="1">
      <c r="C46" s="3"/>
      <c r="D46" s="3"/>
      <c r="E46" s="3"/>
      <c r="F46" s="3"/>
      <c r="G46" s="3"/>
      <c r="H46" s="3"/>
      <c r="I46" s="3"/>
      <c r="J46" s="24">
        <f>J44+J11+J13+J15+J17</f>
        <v>144022</v>
      </c>
      <c r="K46" s="3"/>
      <c r="L46" s="24">
        <f>L44+L11+L13+L15+L17</f>
        <v>139800</v>
      </c>
      <c r="M46" s="3"/>
      <c r="N46" s="3"/>
    </row>
    <row r="47" spans="3:14" ht="15.75" thickTop="1">
      <c r="C47" s="3"/>
      <c r="D47" s="3"/>
      <c r="E47" s="3"/>
      <c r="F47" s="3"/>
      <c r="G47" s="3"/>
      <c r="H47" s="3"/>
      <c r="I47" s="3"/>
      <c r="J47" s="25"/>
      <c r="K47" s="3"/>
      <c r="L47" s="25"/>
      <c r="M47" s="3"/>
      <c r="N47" s="3"/>
    </row>
    <row r="48" spans="3:14" ht="15.75">
      <c r="C48" s="6">
        <v>8</v>
      </c>
      <c r="D48" s="2"/>
      <c r="E48" s="6" t="s">
        <v>43</v>
      </c>
      <c r="F48" s="2"/>
      <c r="G48" s="2"/>
      <c r="H48" s="2"/>
      <c r="I48" s="3"/>
      <c r="J48" s="8"/>
      <c r="K48" s="8"/>
      <c r="L48" s="7"/>
      <c r="M48" s="3"/>
      <c r="N48" s="3"/>
    </row>
    <row r="49" spans="3:14" ht="15.75">
      <c r="C49" s="6"/>
      <c r="D49" s="2"/>
      <c r="E49" s="48" t="s">
        <v>45</v>
      </c>
      <c r="F49" s="2"/>
      <c r="G49" s="2"/>
      <c r="H49" s="2"/>
      <c r="I49" s="3"/>
      <c r="J49" s="7">
        <v>54255</v>
      </c>
      <c r="K49" s="8"/>
      <c r="L49" s="7">
        <v>54243</v>
      </c>
      <c r="M49" s="3"/>
      <c r="N49" s="3"/>
    </row>
    <row r="50" spans="3:14" ht="15.75">
      <c r="C50" s="6"/>
      <c r="D50" s="2"/>
      <c r="E50" s="48"/>
      <c r="F50" s="2"/>
      <c r="G50" s="2"/>
      <c r="H50" s="2"/>
      <c r="I50" s="3"/>
      <c r="J50" s="7"/>
      <c r="K50" s="8"/>
      <c r="L50" s="7"/>
      <c r="M50" s="3"/>
      <c r="N50" s="3"/>
    </row>
    <row r="51" spans="3:14" ht="15.75">
      <c r="C51" s="6"/>
      <c r="D51" s="2"/>
      <c r="E51" s="46" t="s">
        <v>127</v>
      </c>
      <c r="F51" s="3"/>
      <c r="G51" s="3"/>
      <c r="H51" s="3"/>
      <c r="I51" s="3"/>
      <c r="J51" s="52">
        <v>9368</v>
      </c>
      <c r="K51" s="45"/>
      <c r="L51" s="258">
        <v>9490</v>
      </c>
      <c r="M51" s="3"/>
      <c r="N51" s="3"/>
    </row>
    <row r="52" spans="3:14" ht="15.75">
      <c r="C52" s="6"/>
      <c r="D52" s="2"/>
      <c r="E52" s="46"/>
      <c r="F52" s="2"/>
      <c r="G52" s="2"/>
      <c r="H52" s="2"/>
      <c r="I52" s="3"/>
      <c r="J52" s="8"/>
      <c r="K52" s="8"/>
      <c r="L52" s="7"/>
      <c r="M52" s="3"/>
      <c r="N52" s="3"/>
    </row>
    <row r="53" spans="3:14" ht="15.75">
      <c r="C53" s="6"/>
      <c r="D53" s="2"/>
      <c r="E53" s="48" t="s">
        <v>48</v>
      </c>
      <c r="F53" s="2"/>
      <c r="G53" s="2"/>
      <c r="H53" s="2"/>
      <c r="I53" s="3"/>
      <c r="J53" s="11"/>
      <c r="K53" s="12"/>
      <c r="L53" s="13"/>
      <c r="M53" s="14"/>
      <c r="N53" s="3"/>
    </row>
    <row r="54" spans="3:14" ht="15.75">
      <c r="C54" s="6"/>
      <c r="D54" s="2"/>
      <c r="E54" s="2"/>
      <c r="F54" s="17" t="s">
        <v>51</v>
      </c>
      <c r="G54" s="17"/>
      <c r="H54" s="2"/>
      <c r="I54" s="3"/>
      <c r="J54" s="15">
        <v>1337</v>
      </c>
      <c r="K54" s="12"/>
      <c r="L54" s="15">
        <v>1337</v>
      </c>
      <c r="M54" s="14"/>
      <c r="N54" s="3"/>
    </row>
    <row r="55" spans="3:14" ht="15.75">
      <c r="C55" s="6"/>
      <c r="D55" s="2"/>
      <c r="E55" s="2"/>
      <c r="F55" s="17" t="s">
        <v>113</v>
      </c>
      <c r="G55" s="17"/>
      <c r="H55" s="43" t="s">
        <v>114</v>
      </c>
      <c r="I55" s="3"/>
      <c r="J55" s="15">
        <v>62107</v>
      </c>
      <c r="K55" s="12"/>
      <c r="L55" s="15">
        <v>53345</v>
      </c>
      <c r="M55" s="14"/>
      <c r="N55" s="3"/>
    </row>
    <row r="56" spans="3:14" ht="15">
      <c r="C56" s="3"/>
      <c r="D56" s="2"/>
      <c r="E56" s="2"/>
      <c r="G56" s="17"/>
      <c r="H56" s="44" t="s">
        <v>115</v>
      </c>
      <c r="I56" s="3"/>
      <c r="J56" s="15">
        <v>3139</v>
      </c>
      <c r="K56" s="12"/>
      <c r="L56" s="15">
        <f>-8850+19564-1953+1</f>
        <v>8762</v>
      </c>
      <c r="M56" s="259" t="s">
        <v>0</v>
      </c>
      <c r="N56" s="3"/>
    </row>
    <row r="57" spans="3:14" ht="15">
      <c r="C57" s="3"/>
      <c r="D57" s="2"/>
      <c r="E57" s="3"/>
      <c r="F57" s="3"/>
      <c r="G57" s="3"/>
      <c r="H57" s="3"/>
      <c r="I57" s="3"/>
      <c r="J57" s="14"/>
      <c r="K57" s="14"/>
      <c r="L57" s="14"/>
      <c r="M57" s="14"/>
      <c r="N57" s="3"/>
    </row>
    <row r="58" spans="3:14" ht="15">
      <c r="C58" s="3"/>
      <c r="D58" s="2"/>
      <c r="E58" s="3"/>
      <c r="F58" s="3"/>
      <c r="G58" s="3"/>
      <c r="H58" s="3"/>
      <c r="I58" s="3"/>
      <c r="J58" s="23">
        <f>SUM(J54:J57)</f>
        <v>66583</v>
      </c>
      <c r="K58" s="14"/>
      <c r="L58" s="23">
        <f>SUM(L54:L57)</f>
        <v>63444</v>
      </c>
      <c r="M58" s="14"/>
      <c r="N58" s="3"/>
    </row>
    <row r="59" spans="3:14" ht="15">
      <c r="C59" s="3"/>
      <c r="D59" s="2"/>
      <c r="E59" s="3"/>
      <c r="F59" s="3"/>
      <c r="G59" s="3"/>
      <c r="H59" s="3"/>
      <c r="I59" s="3"/>
      <c r="J59" s="51"/>
      <c r="K59" s="45"/>
      <c r="L59" s="51"/>
      <c r="M59" s="45"/>
      <c r="N59" s="3"/>
    </row>
    <row r="60" spans="3:14" ht="15">
      <c r="C60" s="3"/>
      <c r="D60" s="2"/>
      <c r="E60" s="2"/>
      <c r="F60" s="2"/>
      <c r="G60" s="2"/>
      <c r="H60" s="2"/>
      <c r="I60" s="3"/>
      <c r="J60" s="50"/>
      <c r="K60" s="8"/>
      <c r="L60" s="52"/>
      <c r="M60" s="3"/>
      <c r="N60" s="3"/>
    </row>
    <row r="61" spans="3:14" ht="15.75">
      <c r="C61" s="6">
        <v>9</v>
      </c>
      <c r="D61" s="2"/>
      <c r="E61" s="48" t="s">
        <v>60</v>
      </c>
      <c r="F61" s="2"/>
      <c r="G61" s="2"/>
      <c r="H61" s="2"/>
      <c r="I61" s="3"/>
      <c r="J61" s="7">
        <v>10862</v>
      </c>
      <c r="K61" s="8"/>
      <c r="L61" s="7">
        <v>10842</v>
      </c>
      <c r="M61" s="3"/>
      <c r="N61" s="3"/>
    </row>
    <row r="62" spans="3:14" ht="15.75">
      <c r="C62" s="6"/>
      <c r="D62" s="2"/>
      <c r="E62" s="48"/>
      <c r="F62" s="2"/>
      <c r="G62" s="2"/>
      <c r="H62" s="2"/>
      <c r="I62" s="3"/>
      <c r="J62" s="8"/>
      <c r="K62" s="8"/>
      <c r="L62" s="7"/>
      <c r="M62" s="3"/>
      <c r="N62" s="3"/>
    </row>
    <row r="63" spans="3:14" ht="15.75">
      <c r="C63" s="6">
        <v>10</v>
      </c>
      <c r="D63" s="2"/>
      <c r="E63" s="48" t="s">
        <v>63</v>
      </c>
      <c r="F63" s="2"/>
      <c r="G63" s="2"/>
      <c r="H63" s="2"/>
      <c r="I63" s="3"/>
      <c r="J63" s="7">
        <v>1000</v>
      </c>
      <c r="K63" s="8"/>
      <c r="L63" s="7">
        <v>0</v>
      </c>
      <c r="M63" s="3"/>
      <c r="N63" s="3"/>
    </row>
    <row r="64" spans="3:14" ht="15.75">
      <c r="C64" s="6"/>
      <c r="D64" s="2"/>
      <c r="E64" s="48"/>
      <c r="F64" s="2"/>
      <c r="G64" s="2"/>
      <c r="H64" s="2"/>
      <c r="I64" s="3"/>
      <c r="J64" s="8"/>
      <c r="K64" s="8"/>
      <c r="L64" s="7"/>
      <c r="M64" s="3"/>
      <c r="N64" s="3"/>
    </row>
    <row r="65" spans="3:14" ht="15.75">
      <c r="C65" s="6">
        <v>11</v>
      </c>
      <c r="D65" s="2"/>
      <c r="E65" s="48" t="s">
        <v>66</v>
      </c>
      <c r="F65" s="2"/>
      <c r="G65" s="2"/>
      <c r="H65" s="2"/>
      <c r="I65" s="3"/>
      <c r="J65" s="7">
        <f>358+1596</f>
        <v>1954</v>
      </c>
      <c r="K65" s="8"/>
      <c r="L65" s="7">
        <f>1596+185</f>
        <v>1781</v>
      </c>
      <c r="M65" s="3"/>
      <c r="N65" s="3"/>
    </row>
    <row r="66" spans="3:14" ht="15.75">
      <c r="C66" s="6"/>
      <c r="D66" s="2"/>
      <c r="E66" s="2"/>
      <c r="F66" s="2"/>
      <c r="G66" s="2"/>
      <c r="H66" s="2"/>
      <c r="I66" s="3"/>
      <c r="J66" s="8"/>
      <c r="K66" s="8"/>
      <c r="L66" s="8"/>
      <c r="M66" s="3"/>
      <c r="N66" s="3"/>
    </row>
    <row r="67" spans="10:12" ht="15.75" thickBot="1">
      <c r="J67" s="24">
        <f>J61+J63+J65+J58+J49+J51</f>
        <v>144022</v>
      </c>
      <c r="L67" s="24">
        <f>L61+L63+L65+L58+L49+L51</f>
        <v>139800</v>
      </c>
    </row>
    <row r="68" spans="10:12" ht="13.5" thickTop="1">
      <c r="J68" s="56" t="s">
        <v>0</v>
      </c>
      <c r="L68" s="26" t="s">
        <v>0</v>
      </c>
    </row>
    <row r="69" ht="12.75">
      <c r="L69" s="260" t="s">
        <v>0</v>
      </c>
    </row>
    <row r="70" spans="3:14" ht="15.75">
      <c r="C70" s="6">
        <v>12</v>
      </c>
      <c r="D70" s="2"/>
      <c r="E70" s="2" t="s">
        <v>121</v>
      </c>
      <c r="F70" s="2"/>
      <c r="G70" s="2"/>
      <c r="H70" s="2"/>
      <c r="I70" s="3"/>
      <c r="J70" s="57">
        <f>(+J58+J49-J17+J51)/J49</f>
        <v>2.307197493318588</v>
      </c>
      <c r="K70" s="8"/>
      <c r="L70" s="57">
        <f>(+L49+L51+L58-L17)/L49</f>
        <v>2.2518666002986563</v>
      </c>
      <c r="M70" s="3" t="s">
        <v>0</v>
      </c>
      <c r="N70" s="3"/>
    </row>
    <row r="71" spans="3:14" ht="15">
      <c r="C71" s="2"/>
      <c r="D71" s="2"/>
      <c r="E71" s="2"/>
      <c r="F71" s="2"/>
      <c r="G71" s="2"/>
      <c r="H71" s="2"/>
      <c r="I71" s="3"/>
      <c r="J71" s="7" t="s">
        <v>0</v>
      </c>
      <c r="K71" s="8"/>
      <c r="L71" s="8"/>
      <c r="M71" s="3"/>
      <c r="N71" s="3"/>
    </row>
    <row r="72" spans="3:14" ht="15">
      <c r="C72" s="2"/>
      <c r="D72" s="2"/>
      <c r="E72" s="2"/>
      <c r="F72" s="2"/>
      <c r="G72" s="2"/>
      <c r="H72" s="2"/>
      <c r="I72" s="8"/>
      <c r="J72" s="8"/>
      <c r="K72" s="8"/>
      <c r="L72" s="3"/>
      <c r="M72" s="3"/>
      <c r="N72" s="3"/>
    </row>
    <row r="73" spans="3:14" ht="15">
      <c r="C73" s="2"/>
      <c r="D73" s="2"/>
      <c r="E73" s="2"/>
      <c r="F73" s="2"/>
      <c r="G73" s="2"/>
      <c r="H73" s="2"/>
      <c r="I73" s="8"/>
      <c r="J73" s="8"/>
      <c r="K73" s="8"/>
      <c r="L73" s="3"/>
      <c r="M73" s="3"/>
      <c r="N73" s="3"/>
    </row>
    <row r="74" spans="3:14" ht="15">
      <c r="C74" s="2"/>
      <c r="D74" s="2" t="s">
        <v>120</v>
      </c>
      <c r="E74" s="2" t="s">
        <v>128</v>
      </c>
      <c r="F74" s="2"/>
      <c r="G74" s="2"/>
      <c r="H74" s="8"/>
      <c r="I74" s="8"/>
      <c r="J74" s="8"/>
      <c r="K74" s="3"/>
      <c r="L74" s="3"/>
      <c r="M74" s="3"/>
      <c r="N74" s="3"/>
    </row>
    <row r="75" spans="3:14" ht="15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3:14" ht="15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3:14" ht="15">
      <c r="C77" s="2"/>
      <c r="D77" s="55" t="s">
        <v>158</v>
      </c>
      <c r="E77" s="257" t="s">
        <v>159</v>
      </c>
      <c r="F77" s="55"/>
      <c r="G77" s="55"/>
      <c r="H77" s="55"/>
      <c r="I77" s="55"/>
      <c r="J77" s="55"/>
      <c r="K77" s="55"/>
      <c r="L77" s="55"/>
      <c r="M77" s="55"/>
      <c r="N77" s="55"/>
    </row>
    <row r="78" spans="3:14" ht="15.75">
      <c r="C78" s="3"/>
      <c r="D78" s="27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3:14" ht="15.75">
      <c r="C79" s="3"/>
      <c r="D79" s="27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3:14" ht="15.75">
      <c r="C80" s="3"/>
      <c r="D80" s="27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3:14" ht="15.75">
      <c r="C81" s="3"/>
      <c r="D81" s="27"/>
      <c r="E81" s="28"/>
      <c r="F81" s="28"/>
      <c r="G81" s="3"/>
      <c r="H81" s="3"/>
      <c r="I81" s="3"/>
      <c r="J81" s="3"/>
      <c r="K81" s="3"/>
      <c r="L81" s="3"/>
      <c r="M81" s="3"/>
      <c r="N81" s="3"/>
    </row>
    <row r="82" spans="3:14" ht="15.75">
      <c r="C82" s="3"/>
      <c r="D82" s="27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3:14" ht="15.75">
      <c r="C83" s="3"/>
      <c r="D83" s="27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3:14" ht="15.75">
      <c r="C84" s="3"/>
      <c r="D84" s="27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3:14" ht="15.75">
      <c r="C85" s="3"/>
      <c r="D85" s="27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3:14" ht="15.75">
      <c r="C86" s="3"/>
      <c r="D86" s="27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3:5" ht="15.75">
      <c r="C87" s="3"/>
      <c r="D87" s="27"/>
      <c r="E87" s="27"/>
    </row>
    <row r="88" spans="3:14" ht="15">
      <c r="C88" s="3"/>
      <c r="D88" s="29"/>
      <c r="F88" s="3"/>
      <c r="G88" s="3"/>
      <c r="H88" s="3"/>
      <c r="I88" s="3"/>
      <c r="J88" s="3"/>
      <c r="K88" s="3"/>
      <c r="L88" s="3"/>
      <c r="M88" s="3"/>
      <c r="N88" s="3"/>
    </row>
    <row r="89" spans="3:14" ht="15">
      <c r="C89" s="3"/>
      <c r="D89" s="29"/>
      <c r="F89" s="3"/>
      <c r="G89" s="3"/>
      <c r="H89" s="3"/>
      <c r="I89" s="3"/>
      <c r="J89" s="3"/>
      <c r="K89" s="3"/>
      <c r="L89" s="3"/>
      <c r="M89" s="3"/>
      <c r="N89" s="3"/>
    </row>
    <row r="90" spans="3:14" ht="15.75">
      <c r="C90" s="3"/>
      <c r="D90" s="27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4:5" ht="15.75">
      <c r="D91" s="27"/>
      <c r="E91" s="27"/>
    </row>
    <row r="92" spans="3:14" ht="15">
      <c r="C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3:14" ht="15.75">
      <c r="C93" s="3"/>
      <c r="D93" s="27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3:14" ht="15.75">
      <c r="C94" s="3"/>
      <c r="D94" s="27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3:14" ht="15.75">
      <c r="C95" s="3"/>
      <c r="D95" s="27"/>
      <c r="E95" s="27"/>
      <c r="F95" s="3"/>
      <c r="G95" s="3"/>
      <c r="H95" s="3"/>
      <c r="I95" s="3"/>
      <c r="J95" s="3"/>
      <c r="K95" s="3"/>
      <c r="L95" s="3"/>
      <c r="M95" s="3"/>
      <c r="N95" s="3"/>
    </row>
    <row r="96" spans="3:14" ht="15.75">
      <c r="C96" s="3"/>
      <c r="D96" s="27"/>
      <c r="E96" s="3"/>
      <c r="F96" s="3"/>
      <c r="G96" s="3"/>
      <c r="H96" s="3"/>
      <c r="I96" s="3"/>
      <c r="J96" s="27"/>
      <c r="K96" s="31"/>
      <c r="L96" s="27"/>
      <c r="M96" s="3"/>
      <c r="N96" s="3"/>
    </row>
    <row r="97" spans="3:14" ht="15.75">
      <c r="C97" s="3"/>
      <c r="D97" s="27"/>
      <c r="E97" s="3"/>
      <c r="F97" s="3"/>
      <c r="G97" s="3"/>
      <c r="H97" s="3"/>
      <c r="I97" s="3"/>
      <c r="J97" s="31"/>
      <c r="K97" s="27"/>
      <c r="L97" s="31"/>
      <c r="M97" s="3"/>
      <c r="N97" s="3"/>
    </row>
    <row r="98" spans="3:14" ht="15.75">
      <c r="C98" s="3"/>
      <c r="D98" s="27"/>
      <c r="E98" s="3"/>
      <c r="F98" s="3"/>
      <c r="G98" s="3"/>
      <c r="H98" s="3"/>
      <c r="I98" s="3"/>
      <c r="J98" s="31"/>
      <c r="K98" s="27"/>
      <c r="L98" s="31"/>
      <c r="M98" s="3"/>
      <c r="N98" s="3"/>
    </row>
    <row r="99" spans="3:14" ht="15.75">
      <c r="C99" s="3"/>
      <c r="D99" s="27"/>
      <c r="E99" s="3"/>
      <c r="F99" s="3"/>
      <c r="G99" s="3"/>
      <c r="H99" s="3"/>
      <c r="I99" s="3"/>
      <c r="J99" s="31"/>
      <c r="K99" s="27"/>
      <c r="L99" s="31"/>
      <c r="M99" s="3"/>
      <c r="N99" s="3"/>
    </row>
    <row r="100" spans="3:14" ht="15.75">
      <c r="C100" s="3"/>
      <c r="D100" s="27"/>
      <c r="E100" s="3"/>
      <c r="F100" s="3"/>
      <c r="G100" s="3"/>
      <c r="H100" s="3"/>
      <c r="I100" s="3"/>
      <c r="J100" s="31"/>
      <c r="K100" s="31"/>
      <c r="L100" s="31"/>
      <c r="M100" s="3"/>
      <c r="N100" s="3"/>
    </row>
    <row r="101" spans="3:14" ht="15.75">
      <c r="C101" s="3"/>
      <c r="D101" s="27"/>
      <c r="E101" s="3"/>
      <c r="F101" s="3"/>
      <c r="G101" s="3"/>
      <c r="H101" s="3"/>
      <c r="I101" s="3"/>
      <c r="M101" s="3"/>
      <c r="N101" s="3"/>
    </row>
    <row r="102" spans="3:14" ht="15.75">
      <c r="C102" s="3"/>
      <c r="D102" s="27"/>
      <c r="E102" s="3"/>
      <c r="F102" s="3"/>
      <c r="G102" s="3"/>
      <c r="H102" s="3"/>
      <c r="I102" s="3"/>
      <c r="J102" s="32"/>
      <c r="K102" s="32"/>
      <c r="L102" s="33"/>
      <c r="M102" s="3"/>
      <c r="N102" s="3"/>
    </row>
    <row r="103" spans="3:14" ht="15.75">
      <c r="C103" s="3"/>
      <c r="D103" s="27"/>
      <c r="E103" s="3"/>
      <c r="F103" s="3"/>
      <c r="G103" s="3"/>
      <c r="H103" s="3"/>
      <c r="I103" s="3"/>
      <c r="J103" s="32"/>
      <c r="K103" s="32"/>
      <c r="L103" s="33"/>
      <c r="M103" s="3"/>
      <c r="N103" s="3"/>
    </row>
    <row r="104" spans="3:14" ht="15.75">
      <c r="C104" s="3"/>
      <c r="D104" s="27"/>
      <c r="E104" s="3"/>
      <c r="F104" s="3"/>
      <c r="G104" s="3"/>
      <c r="H104" s="3"/>
      <c r="I104" s="3"/>
      <c r="J104" s="33"/>
      <c r="K104" s="35"/>
      <c r="L104" s="33"/>
      <c r="M104" s="3"/>
      <c r="N104" s="3"/>
    </row>
    <row r="105" spans="3:14" ht="15.75">
      <c r="C105" s="3"/>
      <c r="D105" s="27"/>
      <c r="E105" s="3"/>
      <c r="F105" s="3"/>
      <c r="G105" s="3"/>
      <c r="H105" s="3"/>
      <c r="I105" s="3"/>
      <c r="J105" s="35"/>
      <c r="K105" s="35"/>
      <c r="L105" s="30"/>
      <c r="M105" s="3"/>
      <c r="N105" s="3"/>
    </row>
    <row r="106" spans="3:14" ht="15.75">
      <c r="C106" s="3"/>
      <c r="D106" s="27"/>
      <c r="E106" s="3"/>
      <c r="F106" s="3"/>
      <c r="G106" s="3"/>
      <c r="H106" s="3"/>
      <c r="I106" s="3"/>
      <c r="J106" s="33"/>
      <c r="K106" s="35"/>
      <c r="L106" s="33"/>
      <c r="M106" s="3"/>
      <c r="N106" s="3"/>
    </row>
    <row r="107" spans="3:14" ht="15.75">
      <c r="C107" s="3"/>
      <c r="D107" s="27"/>
      <c r="E107" s="3"/>
      <c r="F107" s="3"/>
      <c r="G107" s="3"/>
      <c r="H107" s="3"/>
      <c r="I107" s="3"/>
      <c r="J107" s="24"/>
      <c r="K107" s="24"/>
      <c r="L107" s="36"/>
      <c r="M107" s="3"/>
      <c r="N107" s="3"/>
    </row>
    <row r="108" spans="3:14" ht="15.75">
      <c r="C108" s="3"/>
      <c r="D108" s="27"/>
      <c r="E108" s="3"/>
      <c r="F108" s="3"/>
      <c r="G108" s="3"/>
      <c r="H108" s="3"/>
      <c r="I108" s="3"/>
      <c r="J108" s="32"/>
      <c r="K108" s="32"/>
      <c r="L108" s="30"/>
      <c r="M108" s="3"/>
      <c r="N108" s="3"/>
    </row>
    <row r="109" spans="3:14" ht="15.75">
      <c r="C109" s="3"/>
      <c r="D109" s="27"/>
      <c r="E109" s="3"/>
      <c r="F109" s="3"/>
      <c r="G109" s="3"/>
      <c r="H109" s="3"/>
      <c r="I109" s="3"/>
      <c r="J109" s="33"/>
      <c r="K109" s="35"/>
      <c r="L109" s="33"/>
      <c r="M109" s="3"/>
      <c r="N109" s="3"/>
    </row>
    <row r="110" spans="3:14" ht="15.75">
      <c r="C110" s="3"/>
      <c r="D110" s="27"/>
      <c r="E110" s="3"/>
      <c r="F110" s="3"/>
      <c r="G110" s="3"/>
      <c r="H110" s="3"/>
      <c r="I110" s="3"/>
      <c r="J110" s="32"/>
      <c r="K110" s="32"/>
      <c r="L110" s="3"/>
      <c r="M110" s="3"/>
      <c r="N110" s="3"/>
    </row>
    <row r="111" spans="3:14" ht="16.5" thickBot="1">
      <c r="C111" s="3"/>
      <c r="D111" s="27"/>
      <c r="E111" s="3"/>
      <c r="F111" s="3"/>
      <c r="G111" s="3"/>
      <c r="H111" s="3"/>
      <c r="I111" s="3"/>
      <c r="J111" s="24"/>
      <c r="K111" s="24"/>
      <c r="L111" s="24"/>
      <c r="M111" s="3"/>
      <c r="N111" s="3"/>
    </row>
    <row r="112" spans="3:14" ht="16.5" thickTop="1">
      <c r="C112" s="3"/>
      <c r="D112" s="27"/>
      <c r="E112" s="3"/>
      <c r="F112" s="3"/>
      <c r="G112" s="3"/>
      <c r="H112" s="3"/>
      <c r="I112" s="3"/>
      <c r="J112" s="37"/>
      <c r="K112" s="37"/>
      <c r="L112" s="25"/>
      <c r="M112" s="3"/>
      <c r="N112" s="3"/>
    </row>
    <row r="113" spans="4:14" ht="15.75">
      <c r="D113" s="27"/>
      <c r="E113" s="27"/>
      <c r="N113" s="3"/>
    </row>
    <row r="114" spans="3:13" ht="15">
      <c r="C114" s="3"/>
      <c r="E114" s="3"/>
      <c r="F114" s="3"/>
      <c r="G114" s="3"/>
      <c r="H114" s="3"/>
      <c r="I114" s="3"/>
      <c r="J114" s="3"/>
      <c r="K114" s="3"/>
      <c r="L114" s="3"/>
      <c r="M114" s="3"/>
    </row>
    <row r="115" ht="15">
      <c r="N115" s="3"/>
    </row>
    <row r="116" spans="4:5" ht="15.75">
      <c r="D116" s="27"/>
      <c r="E116" s="27"/>
    </row>
    <row r="117" spans="3:13" ht="15">
      <c r="C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3:14" ht="15">
      <c r="C118" s="3"/>
      <c r="N118" s="3"/>
    </row>
    <row r="119" spans="3:5" ht="15.75">
      <c r="C119" s="3"/>
      <c r="D119" s="27"/>
      <c r="E119" s="27"/>
    </row>
    <row r="120" spans="3:13" ht="15">
      <c r="C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3:14" ht="15">
      <c r="C121" s="3"/>
      <c r="N121" s="3"/>
    </row>
    <row r="122" spans="3:5" ht="15.75">
      <c r="C122" s="3"/>
      <c r="D122" s="27"/>
      <c r="E122" s="27"/>
    </row>
    <row r="123" spans="3:13" ht="15">
      <c r="C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3:14" ht="15.75">
      <c r="C124" s="3"/>
      <c r="D124" s="27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3:14" ht="15.75">
      <c r="C125" s="3"/>
      <c r="D125" s="27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ht="15">
      <c r="N126" s="3"/>
    </row>
    <row r="127" ht="15">
      <c r="N127" s="3"/>
    </row>
    <row r="128" ht="15">
      <c r="N128" s="3"/>
    </row>
    <row r="129" ht="15">
      <c r="N129" s="3"/>
    </row>
    <row r="130" ht="15">
      <c r="N130" s="3"/>
    </row>
    <row r="131" ht="15">
      <c r="N131" s="3"/>
    </row>
    <row r="132" ht="15">
      <c r="N132" s="3"/>
    </row>
    <row r="133" ht="15">
      <c r="N133" s="3"/>
    </row>
    <row r="134" spans="3:14" ht="15.75">
      <c r="C134" s="3"/>
      <c r="D134" s="27"/>
      <c r="E134" s="27"/>
      <c r="F134" s="3"/>
      <c r="G134" s="3"/>
      <c r="H134" s="3"/>
      <c r="I134" s="3"/>
      <c r="J134" s="3"/>
      <c r="K134" s="3"/>
      <c r="L134" s="3"/>
      <c r="M134" s="3"/>
      <c r="N134" s="3"/>
    </row>
    <row r="135" spans="3:14" ht="15.75">
      <c r="C135" s="3"/>
      <c r="D135" s="27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3:14" ht="15.75">
      <c r="C136" s="3"/>
      <c r="D136" s="27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4" ht="15.75">
      <c r="C137" s="3"/>
      <c r="D137" s="27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3:14" ht="15.75">
      <c r="C138" s="3"/>
      <c r="D138" s="27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3:14" ht="15.75">
      <c r="C139" s="3"/>
      <c r="D139" s="27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3:14" ht="15.75">
      <c r="C140" s="3"/>
      <c r="D140" s="27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6:14" ht="15">
      <c r="F141" s="3"/>
      <c r="N141" s="3"/>
    </row>
    <row r="142" spans="3:14" ht="15.75">
      <c r="C142" s="3"/>
      <c r="D142" s="27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3:14" ht="15.75">
      <c r="C143" s="3"/>
      <c r="D143" s="27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3:14" ht="15.75">
      <c r="C144" s="3"/>
      <c r="D144" s="27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3:14" ht="15.75">
      <c r="C145" s="3"/>
      <c r="D145" s="27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3:14" ht="15.75">
      <c r="C146" s="3"/>
      <c r="D146" s="27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3:14" ht="15.75">
      <c r="C147" s="3"/>
      <c r="D147" s="27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3:14" ht="15.75">
      <c r="C148" s="3"/>
      <c r="D148" s="27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3:13" ht="15.75">
      <c r="C149" s="3"/>
      <c r="D149" s="27"/>
      <c r="E149" s="3"/>
      <c r="F149" s="3"/>
      <c r="G149" s="3"/>
      <c r="H149" s="3"/>
      <c r="I149" s="3"/>
      <c r="J149" s="3"/>
      <c r="K149" s="3"/>
      <c r="L149" s="3"/>
      <c r="M149" s="3"/>
    </row>
    <row r="150" spans="3:14" ht="15.75">
      <c r="C150" s="3"/>
      <c r="D150" s="27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6:14" ht="15">
      <c r="F151" s="3"/>
      <c r="N151" s="3"/>
    </row>
    <row r="152" spans="3:14" ht="15.75">
      <c r="C152" s="3"/>
      <c r="D152" s="27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3:14" ht="15.75">
      <c r="C153" s="3"/>
      <c r="D153" s="27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3:13" ht="15.75">
      <c r="C154" s="3"/>
      <c r="D154" s="27"/>
      <c r="E154" s="3"/>
      <c r="F154" s="3"/>
      <c r="G154" s="3"/>
      <c r="H154" s="3"/>
      <c r="I154" s="3"/>
      <c r="J154" s="3"/>
      <c r="K154" s="3"/>
      <c r="L154" s="3"/>
      <c r="M154" s="3"/>
    </row>
    <row r="155" spans="3:14" ht="15.75">
      <c r="C155" s="3"/>
      <c r="D155" s="27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3:14" ht="15.75">
      <c r="C156" s="3"/>
      <c r="D156" s="27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3:14" ht="15.75">
      <c r="C157" s="3"/>
      <c r="D157" s="27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4:14" ht="15.75">
      <c r="D158" s="27"/>
      <c r="E158" s="27"/>
      <c r="N158" s="3"/>
    </row>
    <row r="159" spans="3:14" ht="15">
      <c r="C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3:14" ht="15.75">
      <c r="C160" s="3"/>
      <c r="D160" s="27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3:14" ht="15.75">
      <c r="C161" s="3"/>
      <c r="D161" s="27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3:14" ht="15.75">
      <c r="C162" s="3"/>
      <c r="D162" s="27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4:14" ht="15.75">
      <c r="D163" s="27"/>
      <c r="E163" s="27"/>
      <c r="N163" s="3"/>
    </row>
    <row r="164" spans="3:14" ht="15">
      <c r="C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3:14" ht="15.75">
      <c r="C165" s="3"/>
      <c r="D165" s="27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3:14" ht="15.75">
      <c r="C166" s="3"/>
      <c r="D166" s="27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3:14" ht="15.75">
      <c r="C167" s="3"/>
      <c r="D167" s="27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4:14" ht="15.75">
      <c r="D168" s="27"/>
      <c r="E168" s="27"/>
      <c r="M168" s="3"/>
      <c r="N168" s="3"/>
    </row>
    <row r="169" spans="13:14" ht="15">
      <c r="M169" s="3"/>
      <c r="N169" s="3"/>
    </row>
    <row r="170" spans="3:14" ht="15.75">
      <c r="C170" s="3"/>
      <c r="F170" s="3"/>
      <c r="G170" s="3"/>
      <c r="H170" s="3"/>
      <c r="I170" s="3"/>
      <c r="J170" s="27"/>
      <c r="K170" s="31"/>
      <c r="L170" s="27"/>
      <c r="M170" s="3"/>
      <c r="N170" s="3"/>
    </row>
    <row r="171" spans="3:14" ht="15.75">
      <c r="C171" s="3"/>
      <c r="D171" s="27"/>
      <c r="E171" s="3"/>
      <c r="F171" s="3"/>
      <c r="G171" s="3"/>
      <c r="H171" s="3"/>
      <c r="I171" s="3"/>
      <c r="J171" s="31"/>
      <c r="K171" s="27"/>
      <c r="L171" s="31"/>
      <c r="M171" s="3"/>
      <c r="N171" s="3"/>
    </row>
    <row r="172" spans="3:14" ht="15.75">
      <c r="C172" s="3"/>
      <c r="D172" s="27"/>
      <c r="E172" s="3"/>
      <c r="F172" s="3"/>
      <c r="G172" s="3"/>
      <c r="H172" s="3"/>
      <c r="I172" s="3"/>
      <c r="J172" s="31"/>
      <c r="K172" s="27"/>
      <c r="L172" s="31"/>
      <c r="M172" s="3"/>
      <c r="N172" s="3"/>
    </row>
    <row r="173" spans="3:14" ht="15.75">
      <c r="C173" s="3"/>
      <c r="D173" s="27"/>
      <c r="E173" s="3"/>
      <c r="F173" s="3"/>
      <c r="G173" s="3"/>
      <c r="H173" s="3"/>
      <c r="I173" s="3"/>
      <c r="J173" s="31"/>
      <c r="K173" s="27"/>
      <c r="L173" s="31"/>
      <c r="M173" s="3"/>
      <c r="N173" s="3"/>
    </row>
    <row r="174" spans="3:14" ht="15.75">
      <c r="C174" s="3"/>
      <c r="D174" s="27"/>
      <c r="E174" s="3"/>
      <c r="F174" s="3"/>
      <c r="G174" s="3"/>
      <c r="H174" s="3"/>
      <c r="I174" s="3"/>
      <c r="J174" s="31"/>
      <c r="K174" s="31"/>
      <c r="L174" s="31"/>
      <c r="M174" s="3"/>
      <c r="N174" s="3"/>
    </row>
    <row r="175" spans="3:14" ht="15.75">
      <c r="C175" s="3"/>
      <c r="D175" s="27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3:14" ht="15.75">
      <c r="C176" s="3"/>
      <c r="D176" s="27"/>
      <c r="E176" s="3"/>
      <c r="F176" s="3"/>
      <c r="G176" s="3"/>
      <c r="H176" s="3"/>
      <c r="I176" s="3"/>
      <c r="J176" s="32"/>
      <c r="K176" s="32"/>
      <c r="L176" s="32"/>
      <c r="M176" s="3"/>
      <c r="N176" s="3"/>
    </row>
    <row r="177" spans="3:13" ht="15.75">
      <c r="C177" s="3"/>
      <c r="D177" s="27"/>
      <c r="E177" s="3"/>
      <c r="F177" s="3"/>
      <c r="G177" s="3"/>
      <c r="H177" s="3"/>
      <c r="I177" s="3"/>
      <c r="J177" s="32"/>
      <c r="K177" s="32"/>
      <c r="L177" s="32"/>
      <c r="M177" s="3"/>
    </row>
    <row r="178" spans="3:14" ht="15.75">
      <c r="C178" s="3"/>
      <c r="D178" s="27"/>
      <c r="E178" s="3"/>
      <c r="F178" s="3"/>
      <c r="G178" s="3"/>
      <c r="H178" s="3"/>
      <c r="I178" s="3"/>
      <c r="J178" s="32"/>
      <c r="K178" s="32"/>
      <c r="L178" s="32"/>
      <c r="M178" s="3"/>
      <c r="N178" s="3"/>
    </row>
    <row r="179" spans="3:13" ht="15.75">
      <c r="C179" s="3"/>
      <c r="D179" s="27"/>
      <c r="E179" s="3"/>
      <c r="F179" s="3"/>
      <c r="G179" s="3"/>
      <c r="H179" s="3"/>
      <c r="I179" s="3"/>
      <c r="J179" s="32"/>
      <c r="K179" s="32"/>
      <c r="L179" s="32"/>
      <c r="M179" s="3"/>
    </row>
    <row r="180" spans="3:14" ht="15.75">
      <c r="C180" s="3"/>
      <c r="D180" s="27"/>
      <c r="E180" s="3"/>
      <c r="F180" s="3"/>
      <c r="G180" s="3"/>
      <c r="H180" s="3"/>
      <c r="I180" s="3"/>
      <c r="J180" s="32"/>
      <c r="K180" s="32"/>
      <c r="L180" s="32"/>
      <c r="M180" s="3"/>
      <c r="N180" s="3"/>
    </row>
    <row r="181" spans="3:14" ht="15.75">
      <c r="C181" s="3"/>
      <c r="D181" s="27"/>
      <c r="E181" s="3"/>
      <c r="F181" s="3"/>
      <c r="G181" s="3"/>
      <c r="H181" s="3"/>
      <c r="I181" s="3"/>
      <c r="J181" s="32"/>
      <c r="K181" s="32"/>
      <c r="L181" s="32"/>
      <c r="M181" s="3"/>
      <c r="N181" s="3"/>
    </row>
    <row r="182" spans="3:14" ht="16.5" thickBot="1">
      <c r="C182" s="3"/>
      <c r="D182" s="27"/>
      <c r="E182" s="3"/>
      <c r="F182" s="3"/>
      <c r="G182" s="3"/>
      <c r="H182" s="3"/>
      <c r="I182" s="3"/>
      <c r="J182" s="24"/>
      <c r="K182" s="32"/>
      <c r="L182" s="24"/>
      <c r="N182" s="3"/>
    </row>
    <row r="183" spans="3:14" ht="16.5" thickTop="1">
      <c r="C183" s="3"/>
      <c r="D183" s="27"/>
      <c r="E183" s="3"/>
      <c r="F183" s="3"/>
      <c r="G183" s="3"/>
      <c r="H183" s="3"/>
      <c r="I183" s="3"/>
      <c r="J183" s="37"/>
      <c r="K183" s="32"/>
      <c r="L183" s="37"/>
      <c r="N183" s="3"/>
    </row>
    <row r="184" ht="15">
      <c r="N184" s="3"/>
    </row>
    <row r="185" ht="15">
      <c r="N185" s="3"/>
    </row>
    <row r="186" ht="15">
      <c r="N186" s="3"/>
    </row>
    <row r="187" ht="15">
      <c r="N187" s="3"/>
    </row>
    <row r="188" ht="15">
      <c r="N188" s="3"/>
    </row>
    <row r="189" ht="15">
      <c r="N189" s="3"/>
    </row>
    <row r="190" ht="15">
      <c r="N190" s="3"/>
    </row>
    <row r="191" ht="15">
      <c r="N191" s="3"/>
    </row>
    <row r="192" ht="15">
      <c r="N192" s="3"/>
    </row>
    <row r="193" ht="15">
      <c r="N193" s="3"/>
    </row>
    <row r="194" ht="15">
      <c r="N194" s="3"/>
    </row>
    <row r="195" spans="13:14" ht="15">
      <c r="M195" s="3"/>
      <c r="N195" s="3"/>
    </row>
    <row r="196" spans="13:14" ht="15">
      <c r="M196" s="3"/>
      <c r="N196" s="3"/>
    </row>
    <row r="197" spans="3:14" ht="15.75">
      <c r="C197" s="3"/>
      <c r="D197" s="27"/>
      <c r="E197" s="3"/>
      <c r="F197" s="27"/>
      <c r="G197" s="3"/>
      <c r="H197" s="3"/>
      <c r="I197" s="3"/>
      <c r="J197" s="40"/>
      <c r="K197" s="40"/>
      <c r="L197" s="40"/>
      <c r="M197" s="3"/>
      <c r="N197" s="3"/>
    </row>
    <row r="198" spans="3:14" ht="15.75">
      <c r="C198" s="3"/>
      <c r="D198" s="27"/>
      <c r="E198" s="3"/>
      <c r="F198" s="28"/>
      <c r="G198" s="3"/>
      <c r="H198" s="3"/>
      <c r="I198" s="3"/>
      <c r="J198" s="32"/>
      <c r="K198" s="32"/>
      <c r="L198" s="32"/>
      <c r="M198" s="3"/>
      <c r="N198" s="3"/>
    </row>
    <row r="199" spans="3:14" ht="15.75">
      <c r="C199" s="3"/>
      <c r="D199" s="27"/>
      <c r="E199" s="3"/>
      <c r="F199" s="3"/>
      <c r="G199" s="3"/>
      <c r="H199" s="3"/>
      <c r="I199" s="3"/>
      <c r="J199" s="32"/>
      <c r="K199" s="32"/>
      <c r="L199" s="32"/>
      <c r="N199" s="3"/>
    </row>
    <row r="200" spans="3:14" ht="15.75">
      <c r="C200" s="3"/>
      <c r="D200" s="27"/>
      <c r="E200" s="3"/>
      <c r="F200" s="3"/>
      <c r="G200" s="3"/>
      <c r="H200" s="3"/>
      <c r="I200" s="3"/>
      <c r="J200" s="32"/>
      <c r="K200" s="32"/>
      <c r="L200" s="32"/>
      <c r="M200" s="3"/>
      <c r="N200" s="3"/>
    </row>
    <row r="201" spans="3:14" ht="15">
      <c r="C201" s="3"/>
      <c r="F201" s="3"/>
      <c r="N201" s="3"/>
    </row>
    <row r="202" spans="4:14" ht="15.75">
      <c r="D202" s="27"/>
      <c r="E202" s="3"/>
      <c r="F202" s="3"/>
      <c r="G202" s="3"/>
      <c r="H202" s="3"/>
      <c r="I202" s="3"/>
      <c r="J202" s="32"/>
      <c r="K202" s="32"/>
      <c r="L202" s="32"/>
      <c r="M202" s="3"/>
      <c r="N202" s="3"/>
    </row>
    <row r="203" spans="3:14" ht="15">
      <c r="C203" s="3"/>
      <c r="M203" s="3"/>
      <c r="N203" s="3"/>
    </row>
    <row r="204" spans="3:14" ht="15.75">
      <c r="C204" s="3"/>
      <c r="D204" s="27"/>
      <c r="E204" s="3"/>
      <c r="F204" s="3"/>
      <c r="G204" s="3"/>
      <c r="H204" s="3"/>
      <c r="I204" s="3"/>
      <c r="J204" s="32"/>
      <c r="K204" s="32"/>
      <c r="L204" s="32"/>
      <c r="M204" s="3"/>
      <c r="N204" s="3"/>
    </row>
    <row r="205" spans="3:14" ht="15.75">
      <c r="C205" s="3"/>
      <c r="D205" s="27"/>
      <c r="E205" s="3"/>
      <c r="F205" s="3"/>
      <c r="G205" s="3"/>
      <c r="H205" s="3"/>
      <c r="I205" s="3"/>
      <c r="J205" s="32"/>
      <c r="K205" s="32"/>
      <c r="L205" s="32"/>
      <c r="M205" s="3"/>
      <c r="N205" s="3"/>
    </row>
    <row r="206" spans="3:14" ht="15.75">
      <c r="C206" s="3"/>
      <c r="D206" s="27"/>
      <c r="E206" s="3"/>
      <c r="F206" s="3"/>
      <c r="G206" s="3"/>
      <c r="H206" s="3"/>
      <c r="I206" s="3"/>
      <c r="J206" s="32"/>
      <c r="K206" s="32"/>
      <c r="L206" s="32"/>
      <c r="M206" s="3"/>
      <c r="N206" s="3"/>
    </row>
    <row r="207" spans="3:14" ht="15.75">
      <c r="C207" s="3"/>
      <c r="D207" s="27"/>
      <c r="E207" s="3"/>
      <c r="F207" s="3"/>
      <c r="G207" s="3"/>
      <c r="H207" s="3"/>
      <c r="I207" s="3"/>
      <c r="J207" s="32"/>
      <c r="K207" s="32"/>
      <c r="L207" s="32"/>
      <c r="M207" s="3"/>
      <c r="N207" s="3"/>
    </row>
    <row r="208" spans="3:14" ht="15.75">
      <c r="C208" s="3"/>
      <c r="D208" s="27"/>
      <c r="E208" s="3"/>
      <c r="F208" s="3"/>
      <c r="G208" s="3"/>
      <c r="H208" s="3"/>
      <c r="I208" s="3"/>
      <c r="J208" s="24"/>
      <c r="K208" s="32"/>
      <c r="L208" s="24"/>
      <c r="M208" s="3"/>
      <c r="N208" s="3"/>
    </row>
    <row r="209" spans="3:14" ht="15.75">
      <c r="C209" s="3"/>
      <c r="D209" s="27"/>
      <c r="E209" s="3"/>
      <c r="F209" s="3"/>
      <c r="G209" s="3"/>
      <c r="H209" s="3"/>
      <c r="I209" s="3"/>
      <c r="J209" s="32"/>
      <c r="K209" s="32"/>
      <c r="L209" s="32"/>
      <c r="M209" s="3"/>
      <c r="N209" s="3"/>
    </row>
    <row r="210" spans="3:13" ht="15.75">
      <c r="C210" s="3"/>
      <c r="D210" s="27"/>
      <c r="E210" s="3"/>
      <c r="F210" s="3"/>
      <c r="G210" s="3"/>
      <c r="H210" s="3"/>
      <c r="I210" s="3"/>
      <c r="J210" s="32"/>
      <c r="K210" s="32"/>
      <c r="L210" s="32"/>
      <c r="M210" s="3"/>
    </row>
    <row r="211" spans="3:14" ht="15.75">
      <c r="C211" s="3"/>
      <c r="D211" s="27"/>
      <c r="E211" s="3"/>
      <c r="F211" s="3"/>
      <c r="G211" s="3"/>
      <c r="H211" s="3"/>
      <c r="I211" s="3"/>
      <c r="J211" s="32"/>
      <c r="K211" s="32"/>
      <c r="L211" s="32"/>
      <c r="M211" s="3"/>
      <c r="N211" s="3"/>
    </row>
    <row r="212" spans="3:14" ht="16.5" thickBot="1">
      <c r="C212" s="3"/>
      <c r="D212" s="27"/>
      <c r="E212" s="3"/>
      <c r="F212" s="3"/>
      <c r="G212" s="3"/>
      <c r="H212" s="3"/>
      <c r="I212" s="3"/>
      <c r="J212" s="24"/>
      <c r="K212" s="32"/>
      <c r="L212" s="24"/>
      <c r="M212" s="3"/>
      <c r="N212" s="3"/>
    </row>
    <row r="213" spans="3:14" ht="16.5" thickTop="1">
      <c r="C213" s="3"/>
      <c r="D213" s="27"/>
      <c r="E213" s="3"/>
      <c r="F213" s="3"/>
      <c r="G213" s="3"/>
      <c r="H213" s="3"/>
      <c r="I213" s="3"/>
      <c r="J213" s="37"/>
      <c r="K213" s="32"/>
      <c r="L213" s="37"/>
      <c r="M213" s="3"/>
      <c r="N213" s="3"/>
    </row>
    <row r="214" spans="3:14" ht="15.75">
      <c r="C214" s="3"/>
      <c r="D214" s="27"/>
      <c r="E214" s="3"/>
      <c r="F214" s="3"/>
      <c r="G214" s="3"/>
      <c r="H214" s="3"/>
      <c r="I214" s="3"/>
      <c r="J214" s="32"/>
      <c r="K214" s="32"/>
      <c r="L214" s="32"/>
      <c r="N214" s="3"/>
    </row>
    <row r="215" spans="3:14" ht="15.75">
      <c r="C215" s="3"/>
      <c r="D215" s="27"/>
      <c r="E215" s="3"/>
      <c r="F215" s="3"/>
      <c r="G215" s="3"/>
      <c r="H215" s="3"/>
      <c r="I215" s="3"/>
      <c r="J215" s="32"/>
      <c r="K215" s="32"/>
      <c r="L215" s="32"/>
      <c r="M215" s="3"/>
      <c r="N215" s="3"/>
    </row>
    <row r="216" spans="13:14" ht="15">
      <c r="M216" s="3"/>
      <c r="N216" s="3"/>
    </row>
    <row r="217" spans="3:14" ht="15.75">
      <c r="C217" s="3"/>
      <c r="D217" s="27"/>
      <c r="E217" s="3"/>
      <c r="F217" s="3"/>
      <c r="G217" s="3"/>
      <c r="H217" s="3"/>
      <c r="I217" s="3"/>
      <c r="J217" s="32"/>
      <c r="K217" s="32"/>
      <c r="L217" s="32"/>
      <c r="M217" s="3"/>
      <c r="N217" s="3"/>
    </row>
    <row r="218" spans="3:14" ht="15.75">
      <c r="C218" s="3"/>
      <c r="D218" s="27"/>
      <c r="E218" s="3"/>
      <c r="F218" s="3"/>
      <c r="G218" s="3"/>
      <c r="H218" s="3"/>
      <c r="I218" s="3"/>
      <c r="J218" s="27"/>
      <c r="K218" s="31"/>
      <c r="L218" s="27"/>
      <c r="M218" s="3"/>
      <c r="N218" s="3"/>
    </row>
    <row r="219" spans="4:14" ht="15.75">
      <c r="D219" s="27"/>
      <c r="E219" s="3"/>
      <c r="F219" s="3"/>
      <c r="G219" s="3"/>
      <c r="H219" s="3"/>
      <c r="I219" s="3"/>
      <c r="J219" s="31"/>
      <c r="K219" s="27"/>
      <c r="L219" s="31"/>
      <c r="M219" s="3"/>
      <c r="N219" s="3"/>
    </row>
    <row r="220" spans="4:14" ht="15.75">
      <c r="D220" s="27"/>
      <c r="E220" s="3"/>
      <c r="F220" s="3"/>
      <c r="G220" s="3"/>
      <c r="H220" s="3"/>
      <c r="I220" s="3"/>
      <c r="J220" s="31"/>
      <c r="K220" s="27"/>
      <c r="L220" s="31"/>
      <c r="M220" s="3"/>
      <c r="N220" s="3"/>
    </row>
    <row r="221" spans="4:14" ht="15.75">
      <c r="D221" s="27"/>
      <c r="E221" s="3"/>
      <c r="F221" s="3"/>
      <c r="G221" s="3"/>
      <c r="H221" s="3"/>
      <c r="I221" s="3"/>
      <c r="J221" s="31"/>
      <c r="K221" s="27"/>
      <c r="L221" s="31"/>
      <c r="N221" s="3"/>
    </row>
    <row r="222" spans="4:14" ht="15.75">
      <c r="D222" s="27"/>
      <c r="E222" s="3"/>
      <c r="F222" s="3"/>
      <c r="G222" s="3"/>
      <c r="H222" s="3"/>
      <c r="I222" s="3"/>
      <c r="J222" s="31"/>
      <c r="K222" s="31"/>
      <c r="L222" s="31"/>
      <c r="M222" s="3"/>
      <c r="N222" s="3"/>
    </row>
    <row r="223" spans="3:14" ht="15">
      <c r="C223" s="3"/>
      <c r="M223" s="3"/>
      <c r="N223" s="3"/>
    </row>
    <row r="224" spans="3:14" ht="15.75">
      <c r="C224" s="3"/>
      <c r="D224" s="27"/>
      <c r="E224" s="27"/>
      <c r="F224" s="3"/>
      <c r="G224" s="3"/>
      <c r="H224" s="3"/>
      <c r="I224" s="3"/>
      <c r="J224" s="32"/>
      <c r="K224" s="32"/>
      <c r="L224" s="32"/>
      <c r="M224" s="3"/>
      <c r="N224" s="3"/>
    </row>
    <row r="225" spans="3:14" ht="15.75">
      <c r="C225" s="3"/>
      <c r="D225" s="27"/>
      <c r="E225" s="3"/>
      <c r="F225" s="3"/>
      <c r="G225" s="3"/>
      <c r="H225" s="3"/>
      <c r="I225" s="3"/>
      <c r="J225" s="32"/>
      <c r="K225" s="32"/>
      <c r="L225" s="32"/>
      <c r="M225" s="3"/>
      <c r="N225" s="3"/>
    </row>
    <row r="226" spans="3:14" ht="15.75">
      <c r="C226" s="3"/>
      <c r="D226" s="27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3:14" ht="15.75">
      <c r="C227" s="3"/>
      <c r="D227" s="27"/>
      <c r="E227" s="3"/>
      <c r="F227" s="3"/>
      <c r="G227" s="3"/>
      <c r="H227" s="3"/>
      <c r="I227" s="3"/>
      <c r="J227" s="40"/>
      <c r="K227" s="3"/>
      <c r="L227" s="40"/>
      <c r="M227" s="3"/>
      <c r="N227" s="3"/>
    </row>
    <row r="228" spans="3:14" ht="15.75">
      <c r="C228" s="3"/>
      <c r="D228" s="27"/>
      <c r="E228" s="3"/>
      <c r="F228" s="3"/>
      <c r="G228" s="3"/>
      <c r="H228" s="3"/>
      <c r="I228" s="3"/>
      <c r="J228" s="40"/>
      <c r="K228" s="3"/>
      <c r="L228" s="40"/>
      <c r="N228" s="3"/>
    </row>
    <row r="229" spans="4:14" ht="15.75">
      <c r="D229" s="27"/>
      <c r="E229" s="3"/>
      <c r="F229" s="3"/>
      <c r="G229" s="3"/>
      <c r="H229" s="3"/>
      <c r="I229" s="3"/>
      <c r="J229" s="32"/>
      <c r="K229" s="3"/>
      <c r="L229" s="32"/>
      <c r="M229" s="3"/>
      <c r="N229" s="3"/>
    </row>
    <row r="230" spans="3:14" ht="15">
      <c r="C230" s="3"/>
      <c r="M230" s="3"/>
      <c r="N230" s="3"/>
    </row>
    <row r="231" spans="3:14" ht="16.5" thickBot="1">
      <c r="C231" s="3"/>
      <c r="D231" s="27"/>
      <c r="E231" s="3"/>
      <c r="F231" s="3"/>
      <c r="G231" s="3"/>
      <c r="H231" s="3"/>
      <c r="I231" s="3"/>
      <c r="J231" s="24"/>
      <c r="K231" s="3"/>
      <c r="L231" s="24"/>
      <c r="N231" s="3"/>
    </row>
    <row r="232" spans="3:14" ht="16.5" thickTop="1">
      <c r="C232" s="3"/>
      <c r="D232" s="27"/>
      <c r="E232" s="3"/>
      <c r="F232" s="3"/>
      <c r="G232" s="3"/>
      <c r="H232" s="3"/>
      <c r="I232" s="3"/>
      <c r="J232" s="25"/>
      <c r="K232" s="3"/>
      <c r="L232" s="25"/>
      <c r="M232" s="3"/>
      <c r="N232" s="3"/>
    </row>
    <row r="233" spans="3:14" ht="15.75">
      <c r="C233" s="3"/>
      <c r="D233" s="27"/>
      <c r="E233" s="27"/>
      <c r="M233" s="3"/>
      <c r="N233" s="3"/>
    </row>
    <row r="234" spans="3:14" ht="15">
      <c r="C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3:14" ht="15">
      <c r="C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4:14" ht="15.75">
      <c r="D236" s="27"/>
      <c r="E236" s="27"/>
      <c r="F236" s="3"/>
      <c r="G236" s="3"/>
      <c r="H236" s="3"/>
      <c r="I236" s="3"/>
      <c r="J236" s="3"/>
      <c r="K236" s="3"/>
      <c r="L236" s="3"/>
      <c r="M236" s="3"/>
      <c r="N236" s="3"/>
    </row>
    <row r="237" spans="3:14" ht="15">
      <c r="C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3:14" ht="15.75">
      <c r="C238" s="3"/>
      <c r="D238" s="27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4:14" ht="15.75">
      <c r="D239" s="27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3:14" ht="15.75">
      <c r="C240" s="3"/>
      <c r="D240" s="27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3:14" ht="15.75">
      <c r="C241" s="3"/>
      <c r="D241" s="27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3:14" ht="15.75">
      <c r="C242" s="3"/>
      <c r="D242" s="27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3:14" ht="15.75">
      <c r="C243" s="3"/>
      <c r="D243" s="27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3:14" ht="15.75">
      <c r="C244" s="3"/>
      <c r="D244" s="27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3:14" ht="15.75">
      <c r="C245" s="3"/>
      <c r="D245" s="27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3:14" ht="15.75">
      <c r="C246" s="3"/>
      <c r="D246" s="27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3:14" ht="15.75">
      <c r="C247" s="3"/>
      <c r="D247" s="27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3:14" ht="15.75">
      <c r="C248" s="3"/>
      <c r="D248" s="27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ht="15">
      <c r="N249" s="3"/>
    </row>
    <row r="250" ht="15">
      <c r="N250" s="3"/>
    </row>
    <row r="251" ht="15">
      <c r="N251" s="3"/>
    </row>
    <row r="252" ht="15">
      <c r="N252" s="3"/>
    </row>
    <row r="253" ht="15">
      <c r="N253" s="3"/>
    </row>
    <row r="254" ht="15">
      <c r="N254" s="3"/>
    </row>
    <row r="255" ht="15">
      <c r="N255" s="3"/>
    </row>
    <row r="256" spans="3:14" ht="15.75">
      <c r="C256" s="3"/>
      <c r="D256" s="27"/>
      <c r="E256" s="27"/>
      <c r="F256" s="3"/>
      <c r="G256" s="3"/>
      <c r="H256" s="3"/>
      <c r="I256" s="3"/>
      <c r="J256" s="3"/>
      <c r="K256" s="3"/>
      <c r="L256" s="3"/>
      <c r="N256" s="3"/>
    </row>
    <row r="257" spans="3:14" ht="15">
      <c r="C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3:14" ht="15">
      <c r="C258" s="3"/>
      <c r="F258" s="3"/>
      <c r="M258" s="3"/>
      <c r="N258" s="3"/>
    </row>
    <row r="259" spans="3:14" ht="15.75">
      <c r="C259" s="3"/>
      <c r="D259" s="27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3:14" ht="15.75">
      <c r="C260" s="3"/>
      <c r="D260" s="27"/>
      <c r="E260" s="27"/>
      <c r="F260" s="3"/>
      <c r="G260" s="3"/>
      <c r="H260" s="3"/>
      <c r="I260" s="3"/>
      <c r="J260" s="3"/>
      <c r="K260" s="3"/>
      <c r="L260" s="3"/>
      <c r="M260" s="3"/>
      <c r="N260" s="3"/>
    </row>
    <row r="261" spans="3:14" ht="15">
      <c r="C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3:14" ht="15.75">
      <c r="C262" s="3"/>
      <c r="D262" s="27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3:14" ht="15.75">
      <c r="C263" s="3"/>
      <c r="D263" s="27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4:14" ht="15.75">
      <c r="D264" s="27"/>
      <c r="E264" s="27"/>
      <c r="F264" s="3"/>
      <c r="G264" s="3"/>
      <c r="H264" s="3"/>
      <c r="I264" s="3"/>
      <c r="J264" s="3"/>
      <c r="K264" s="3"/>
      <c r="L264" s="3"/>
      <c r="M264" s="3"/>
      <c r="N264" s="3"/>
    </row>
    <row r="265" spans="3:14" ht="15">
      <c r="C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3:14" ht="15.75">
      <c r="C266" s="3"/>
      <c r="D266" s="27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3:14" ht="15.75">
      <c r="C267" s="3"/>
      <c r="D267" s="27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3:14" ht="15.75">
      <c r="C268" s="3"/>
      <c r="D268" s="27"/>
      <c r="E268" s="27"/>
      <c r="F268" s="3"/>
      <c r="G268" s="3"/>
      <c r="H268" s="3"/>
      <c r="I268" s="3"/>
      <c r="J268" s="3"/>
      <c r="K268" s="3"/>
      <c r="L268" s="3"/>
      <c r="M268" s="3"/>
      <c r="N268" s="3"/>
    </row>
    <row r="269" spans="3:14" ht="15">
      <c r="C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3:14" ht="15.75">
      <c r="C270" s="3"/>
      <c r="D270" s="27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4:14" ht="15.75">
      <c r="D271" s="27"/>
      <c r="E271" s="27"/>
      <c r="F271" s="3"/>
      <c r="G271" s="3"/>
      <c r="H271" s="3"/>
      <c r="I271" s="3"/>
      <c r="J271" s="3"/>
      <c r="K271" s="3"/>
      <c r="L271" s="3"/>
      <c r="M271" s="3"/>
      <c r="N271" s="3"/>
    </row>
    <row r="272" spans="4:14" ht="15.75">
      <c r="D272" s="27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4:14" ht="15.75">
      <c r="D273" s="27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4:14" ht="15.75">
      <c r="D274" s="27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4:14" ht="15.75">
      <c r="D275" s="27"/>
      <c r="E275" s="3"/>
      <c r="F275" s="3"/>
      <c r="G275" s="3"/>
      <c r="H275" s="3"/>
      <c r="I275" s="3"/>
      <c r="J275" s="3"/>
      <c r="K275" s="3"/>
      <c r="L275" s="3"/>
      <c r="N275" s="3"/>
    </row>
    <row r="276" spans="4:14" ht="15.75">
      <c r="D276" s="27"/>
      <c r="E276" s="3"/>
      <c r="F276" s="3"/>
      <c r="G276" s="3"/>
      <c r="H276" s="3"/>
      <c r="I276" s="3"/>
      <c r="J276" s="3"/>
      <c r="K276" s="3"/>
      <c r="L276" s="3"/>
      <c r="N276" s="3"/>
    </row>
    <row r="277" spans="3:14" ht="15">
      <c r="C277" s="3"/>
      <c r="N277" s="3"/>
    </row>
    <row r="278" spans="3:14" ht="15">
      <c r="C278" s="3"/>
      <c r="M278" s="3"/>
      <c r="N278" s="3"/>
    </row>
    <row r="279" spans="3:14" ht="15">
      <c r="C279" s="3"/>
      <c r="M279" s="3"/>
      <c r="N279" s="3"/>
    </row>
    <row r="280" spans="3:14" ht="15.75">
      <c r="C280" s="3"/>
      <c r="D280" s="27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3:14" ht="15.75">
      <c r="C281" s="3"/>
      <c r="D281" s="27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3:14" ht="15.75">
      <c r="C282" s="3"/>
      <c r="D282" s="27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4:14" ht="15.75">
      <c r="D283" s="27"/>
      <c r="E283" s="3"/>
      <c r="F283" s="3"/>
      <c r="G283" s="3"/>
      <c r="H283" s="3"/>
      <c r="I283" s="3"/>
      <c r="J283" s="3"/>
      <c r="K283" s="3"/>
      <c r="L283" s="3"/>
      <c r="N283" s="3"/>
    </row>
    <row r="284" spans="4:14" ht="15.75">
      <c r="D284" s="27"/>
      <c r="E284" s="3"/>
      <c r="F284" s="3"/>
      <c r="G284" s="3"/>
      <c r="H284" s="3"/>
      <c r="I284" s="3"/>
      <c r="J284" s="3"/>
      <c r="K284" s="3"/>
      <c r="L284" s="3"/>
      <c r="N284" s="3"/>
    </row>
    <row r="285" spans="13:14" ht="15">
      <c r="M285" s="3"/>
      <c r="N285" s="3"/>
    </row>
    <row r="286" spans="3:14" ht="15">
      <c r="C286" s="3"/>
      <c r="M286" s="3"/>
      <c r="N286" s="3"/>
    </row>
    <row r="287" spans="3:14" ht="15.75">
      <c r="C287" s="3"/>
      <c r="D287" s="27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3:14" ht="15.75">
      <c r="C288" s="3"/>
      <c r="D288" s="27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3:14" ht="15.75">
      <c r="C289" s="3"/>
      <c r="D289" s="27"/>
      <c r="E289" s="41"/>
      <c r="F289" s="34"/>
      <c r="G289" s="34"/>
      <c r="H289" s="34"/>
      <c r="I289" s="3"/>
      <c r="J289" s="3"/>
      <c r="K289" s="3"/>
      <c r="L289" s="3"/>
      <c r="M289" s="3"/>
      <c r="N289" s="3"/>
    </row>
    <row r="290" spans="3:14" ht="15.75">
      <c r="C290" s="3"/>
      <c r="D290" s="27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4:14" ht="15.75">
      <c r="D291" s="27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4:14" ht="15.75">
      <c r="D292" s="27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3:14" ht="15.75">
      <c r="C293" s="3"/>
      <c r="D293" s="27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3:14" ht="15.75">
      <c r="C294" s="3"/>
      <c r="D294" s="27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3:14" ht="15.75">
      <c r="C295" s="3"/>
      <c r="D295" s="27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3:14" ht="15.75">
      <c r="C296" s="3"/>
      <c r="D296" s="27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3:14" ht="15.75">
      <c r="C297" s="3"/>
      <c r="D297" s="27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3:14" ht="15.75">
      <c r="C298" s="3"/>
      <c r="D298" s="27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3:14" ht="15.75">
      <c r="C299" s="3"/>
      <c r="D299" s="27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3:14" ht="15.75">
      <c r="C300" s="3"/>
      <c r="D300" s="27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3:14" ht="15.75">
      <c r="C301" s="3"/>
      <c r="D301" s="27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3:14" ht="15.75">
      <c r="C302" s="3"/>
      <c r="D302" s="27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3:14" ht="15.75">
      <c r="C303" s="3"/>
      <c r="D303" s="27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3:14" ht="15.75">
      <c r="C304" s="3"/>
      <c r="D304" s="27"/>
      <c r="E304" s="3"/>
      <c r="F304" s="3"/>
      <c r="G304" s="3"/>
      <c r="H304" s="3"/>
      <c r="I304" s="3"/>
      <c r="J304" s="3"/>
      <c r="K304" s="3"/>
      <c r="L304" s="3"/>
      <c r="M304" s="3"/>
      <c r="N304" s="3"/>
    </row>
  </sheetData>
  <printOptions horizontalCentered="1"/>
  <pageMargins left="0.75" right="0" top="0.5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2000-12-18T09:04:35Z</cp:lastPrinted>
  <dcterms:created xsi:type="dcterms:W3CDTF">1999-11-14T22:44:16Z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