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IS" sheetId="1" r:id="rId1"/>
    <sheet name="BS" sheetId="2" r:id="rId2"/>
    <sheet name="Statement of Changes in Equity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<sst xmlns="http://schemas.openxmlformats.org/spreadsheetml/2006/main" count="192" uniqueCount="124">
  <si>
    <t>IREKA CORPORATION BERHAD</t>
  </si>
  <si>
    <t>Condensed Consolidated Income Statements for the Quarter Ended 31 March 2008</t>
  </si>
  <si>
    <t>Unaudited</t>
  </si>
  <si>
    <t>Preceding Year</t>
  </si>
  <si>
    <t>Current Year</t>
  </si>
  <si>
    <t xml:space="preserve">Corresponding </t>
  </si>
  <si>
    <t>Quarter</t>
  </si>
  <si>
    <t>To Date</t>
  </si>
  <si>
    <t>Period</t>
  </si>
  <si>
    <t>31.3.2008</t>
  </si>
  <si>
    <t>31.3.2007</t>
  </si>
  <si>
    <t>RM'000</t>
  </si>
  <si>
    <t>Continuing Operations</t>
  </si>
  <si>
    <t>Revenue</t>
  </si>
  <si>
    <t>Cost of sales</t>
  </si>
  <si>
    <t>Gross profit</t>
  </si>
  <si>
    <t>Other income</t>
  </si>
  <si>
    <t>Expenses</t>
  </si>
  <si>
    <t>Profit/(Loss) from operations</t>
  </si>
  <si>
    <t>Share of porfit/(loss) after tax of jointly controlled entities</t>
  </si>
  <si>
    <t>Finance costs</t>
  </si>
  <si>
    <t>Profit/(Loss) before tax</t>
  </si>
  <si>
    <t>Income tax expense</t>
  </si>
  <si>
    <t>Profit/(Loss) for the period from continuing operations</t>
  </si>
  <si>
    <t>Discontinued Operations</t>
  </si>
  <si>
    <t>Profit/(Loss) for the period from discontinued operations</t>
  </si>
  <si>
    <t>Profit/(Loss) for the period</t>
  </si>
  <si>
    <t>Attributable to :</t>
  </si>
  <si>
    <t xml:space="preserve">   Equity holders of the parent</t>
  </si>
  <si>
    <t xml:space="preserve">   Minority interest</t>
  </si>
  <si>
    <t>(Loss)/Profit for the period</t>
  </si>
  <si>
    <t>(Loss)/Earnings per share (sen) :</t>
  </si>
  <si>
    <t xml:space="preserve"> - Basic, for profit for the period</t>
  </si>
  <si>
    <t xml:space="preserve"> - Diluted, for profit for the period</t>
  </si>
  <si>
    <t>N/A</t>
  </si>
  <si>
    <t>(The Condensed Consolidated Income Statements should be read in conjuction with the</t>
  </si>
  <si>
    <t xml:space="preserve"> Audited Financial Statements for the year ended 31 March 2007 and the accompanying</t>
  </si>
  <si>
    <t xml:space="preserve"> explanatory notes attached to the Interim Statements)</t>
  </si>
  <si>
    <t>Other information:-</t>
  </si>
  <si>
    <t>Gross interest income</t>
  </si>
  <si>
    <t>Gross interest expense</t>
  </si>
  <si>
    <t>Condensed Consolidated Balance Sheet as at 31 March 2008</t>
  </si>
  <si>
    <t>Audited</t>
  </si>
  <si>
    <t xml:space="preserve">As At </t>
  </si>
  <si>
    <t>As At</t>
  </si>
  <si>
    <t>ASSETS</t>
  </si>
  <si>
    <t>Non-current assets</t>
  </si>
  <si>
    <t>Property, plant and equipment</t>
  </si>
  <si>
    <t>Land and development expenditure</t>
  </si>
  <si>
    <t>Investment properties</t>
  </si>
  <si>
    <t>Interest in jointly controlled entities</t>
  </si>
  <si>
    <t>Other investments</t>
  </si>
  <si>
    <t>Other intangibles</t>
  </si>
  <si>
    <t>Current assets</t>
  </si>
  <si>
    <t>Development properties</t>
  </si>
  <si>
    <t>Inventories</t>
  </si>
  <si>
    <t>Trade and other receivables</t>
  </si>
  <si>
    <t>Amounts due from customers on contracts</t>
  </si>
  <si>
    <t>Amounts due from jointly controlled entities</t>
  </si>
  <si>
    <t>Taxation</t>
  </si>
  <si>
    <t>Deposits,cash and cash equivalents</t>
  </si>
  <si>
    <t>Assets of disposal group classified as held for sale</t>
  </si>
  <si>
    <t>TOTAL ASSETS</t>
  </si>
  <si>
    <t>EQUITY AND LIABILITIES</t>
  </si>
  <si>
    <t>Equity attributable to equity holders of the parent</t>
  </si>
  <si>
    <t>Share capital</t>
  </si>
  <si>
    <t>Reserves</t>
  </si>
  <si>
    <t>Minority interests</t>
  </si>
  <si>
    <t>Total equity</t>
  </si>
  <si>
    <t>Non-current Liabilities</t>
  </si>
  <si>
    <t>Borrowings</t>
  </si>
  <si>
    <t>Deferred tax liabilities</t>
  </si>
  <si>
    <t>Current liabilities</t>
  </si>
  <si>
    <t>Trade and other payables</t>
  </si>
  <si>
    <t>Overdrafts</t>
  </si>
  <si>
    <t>Liabilities directly associated with the assets as held for sale</t>
  </si>
  <si>
    <t>Total liabilities</t>
  </si>
  <si>
    <t>TOTAL EQUITY AND LIABILITIES</t>
  </si>
  <si>
    <t xml:space="preserve">(The Condensed Consolidated Balance Sheet should be read in conjuction with </t>
  </si>
  <si>
    <t xml:space="preserve"> the Audited Financial Statements for the year ended 31 March 2007 and the</t>
  </si>
  <si>
    <t xml:space="preserve"> accompanying explanatory notes attached to the Interim Statements)</t>
  </si>
  <si>
    <t>Other Information:-</t>
  </si>
  <si>
    <t>Net assets per share (RM)</t>
  </si>
  <si>
    <t>Condensed Consolidated Statement of Changes in Equity for the Quarter Ended 31 March 2008</t>
  </si>
  <si>
    <t xml:space="preserve"> &lt;------------------------ Attributable to equity holders of the Company ------------------------- &gt;</t>
  </si>
  <si>
    <t xml:space="preserve"> &lt;------------------------------------- Non-distributable---------------------------------- &gt;</t>
  </si>
  <si>
    <t>&lt;-Distributable-&gt;</t>
  </si>
  <si>
    <t xml:space="preserve">Minority </t>
  </si>
  <si>
    <t>Share Capital</t>
  </si>
  <si>
    <t>Share Premium</t>
  </si>
  <si>
    <t>Other Reserves</t>
  </si>
  <si>
    <t>Retained Profits</t>
  </si>
  <si>
    <t>Total</t>
  </si>
  <si>
    <t>Interests</t>
  </si>
  <si>
    <t>Total Equity</t>
  </si>
  <si>
    <t>12 months ended 31.3.2008</t>
  </si>
  <si>
    <t xml:space="preserve">Balance as at 1.4.2007 </t>
  </si>
  <si>
    <t>Dilution of equity shares</t>
  </si>
  <si>
    <t>Profit for the period</t>
  </si>
  <si>
    <t>Transaction costs</t>
  </si>
  <si>
    <t xml:space="preserve"> </t>
  </si>
  <si>
    <t>Dividends</t>
  </si>
  <si>
    <t>Balance as at 31.3.2008</t>
  </si>
  <si>
    <t xml:space="preserve"> &lt;--------------------------- Attributable to equity holders of the Company ------------------------------- &gt;</t>
  </si>
  <si>
    <t>12 months ended 31.3.2007</t>
  </si>
  <si>
    <t>Balance as at 1.4.2006</t>
  </si>
  <si>
    <t>Addition to equity interest</t>
  </si>
  <si>
    <t>Foreign currency translation</t>
  </si>
  <si>
    <t>Distribution to holder of preference shares</t>
  </si>
  <si>
    <t>Balance as at 31.3.2007</t>
  </si>
  <si>
    <t>(The Condensed Consolidated Statement of Changes in Equity should be read in conjuction</t>
  </si>
  <si>
    <t xml:space="preserve"> with the Audited Financial Statements for the year ended 31 March 2007 and the accompanying</t>
  </si>
  <si>
    <t>Condensed Consolidated Cash Flow Statement for the Quarter Ended 31 March 2008</t>
  </si>
  <si>
    <t>Corresponding</t>
  </si>
  <si>
    <t>31.12.2007</t>
  </si>
  <si>
    <t>Net cash from operating activities</t>
  </si>
  <si>
    <t>Net cash used in investing activities</t>
  </si>
  <si>
    <t>Net cash used in financing activities</t>
  </si>
  <si>
    <t>Net change in cash and cash equivalents</t>
  </si>
  <si>
    <t>Cash and cash equivalents as at beginning of financial period</t>
  </si>
  <si>
    <t>Cash and cash equivalents as at end of financial period</t>
  </si>
  <si>
    <t>Cash and cash equivalents at the end of the financial period comprise the followings:-</t>
  </si>
  <si>
    <t>Depostits, cash and bank balances</t>
  </si>
  <si>
    <t>(The Condensed Consolidated Cash Flow Statement should be read in conjuction with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</si>
</sst>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43" fontId="0" fillId="0" borderId="3" xfId="0" applyNumberFormat="1" applyBorder="1" applyAlignment="1">
      <alignment/>
    </xf>
    <xf numFmtId="4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31.3.2008%20Q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IS"/>
      <sheetName val="BS"/>
      <sheetName val="Statement of Changes in Equity"/>
      <sheetName val="CF"/>
    </sheetNames>
    <sheetDataSet>
      <sheetData sheetId="2">
        <row r="25">
          <cell r="B25">
            <v>73559</v>
          </cell>
        </row>
        <row r="48">
          <cell r="B48">
            <v>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D57" sqref="D57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4.140625" style="0" customWidth="1"/>
    <col min="4" max="4" width="14.8515625" style="0" customWidth="1"/>
    <col min="5" max="5" width="16.7109375" style="0" customWidth="1"/>
  </cols>
  <sheetData>
    <row r="1" ht="12.75">
      <c r="A1" t="s">
        <v>0</v>
      </c>
    </row>
    <row r="2" ht="12.75">
      <c r="A2" t="s">
        <v>1</v>
      </c>
    </row>
    <row r="5" spans="2:5" ht="12.75">
      <c r="B5" t="s">
        <v>2</v>
      </c>
      <c r="C5" t="s">
        <v>2</v>
      </c>
      <c r="D5" t="s">
        <v>2</v>
      </c>
      <c r="E5" t="s">
        <v>2</v>
      </c>
    </row>
    <row r="6" spans="3:5" ht="12.75">
      <c r="C6" t="s">
        <v>3</v>
      </c>
      <c r="E6" t="s">
        <v>3</v>
      </c>
    </row>
    <row r="7" spans="2:5" ht="12.75">
      <c r="B7" t="s">
        <v>4</v>
      </c>
      <c r="C7" t="s">
        <v>5</v>
      </c>
      <c r="D7" t="s">
        <v>4</v>
      </c>
      <c r="E7" t="s">
        <v>5</v>
      </c>
    </row>
    <row r="8" spans="2:5" ht="12.75">
      <c r="B8" t="s">
        <v>6</v>
      </c>
      <c r="C8" t="s">
        <v>6</v>
      </c>
      <c r="D8" t="s">
        <v>7</v>
      </c>
      <c r="E8" t="s">
        <v>8</v>
      </c>
    </row>
    <row r="9" spans="2:5" ht="12.75">
      <c r="B9" t="s">
        <v>9</v>
      </c>
      <c r="C9" t="s">
        <v>10</v>
      </c>
      <c r="D9" t="s">
        <v>9</v>
      </c>
      <c r="E9" t="s">
        <v>10</v>
      </c>
    </row>
    <row r="10" spans="2:5" ht="12.75">
      <c r="B10" t="s">
        <v>11</v>
      </c>
      <c r="C10" t="s">
        <v>11</v>
      </c>
      <c r="D10" t="s">
        <v>11</v>
      </c>
      <c r="E10" t="s">
        <v>11</v>
      </c>
    </row>
    <row r="11" ht="12.75">
      <c r="A11" t="s">
        <v>12</v>
      </c>
    </row>
    <row r="13" spans="1:5" ht="12.75">
      <c r="A13" t="s">
        <v>13</v>
      </c>
      <c r="B13" s="1">
        <v>80886</v>
      </c>
      <c r="C13" s="1">
        <v>62712</v>
      </c>
      <c r="D13" s="1">
        <v>330610</v>
      </c>
      <c r="E13" s="1">
        <v>185630</v>
      </c>
    </row>
    <row r="14" spans="2:5" ht="12.75">
      <c r="B14" s="1"/>
      <c r="C14" s="1"/>
      <c r="D14" s="1"/>
      <c r="E14" s="1"/>
    </row>
    <row r="15" spans="1:5" ht="12.75">
      <c r="A15" t="s">
        <v>14</v>
      </c>
      <c r="B15" s="6">
        <v>-76691</v>
      </c>
      <c r="C15" s="6">
        <v>-81603</v>
      </c>
      <c r="D15" s="6">
        <v>-295607</v>
      </c>
      <c r="E15" s="6">
        <v>-207409</v>
      </c>
    </row>
    <row r="16" spans="2:5" ht="12.75">
      <c r="B16" s="1"/>
      <c r="C16" s="1"/>
      <c r="D16" s="1"/>
      <c r="E16" s="1"/>
    </row>
    <row r="17" spans="1:5" ht="12.75">
      <c r="A17" t="s">
        <v>15</v>
      </c>
      <c r="B17" s="5">
        <v>4195</v>
      </c>
      <c r="C17" s="5">
        <v>-18891</v>
      </c>
      <c r="D17" s="5">
        <v>35003</v>
      </c>
      <c r="E17" s="5">
        <v>-21779</v>
      </c>
    </row>
    <row r="18" spans="2:5" ht="12.75">
      <c r="B18" s="1"/>
      <c r="C18" s="1"/>
      <c r="D18" s="1"/>
      <c r="E18" s="1"/>
    </row>
    <row r="19" spans="1:5" ht="12.75">
      <c r="A19" t="s">
        <v>16</v>
      </c>
      <c r="B19" s="1">
        <v>-4891</v>
      </c>
      <c r="C19" s="1">
        <v>31661</v>
      </c>
      <c r="D19" s="1">
        <v>208511</v>
      </c>
      <c r="E19" s="1">
        <v>34486</v>
      </c>
    </row>
    <row r="20" spans="2:5" ht="12.75">
      <c r="B20" s="1"/>
      <c r="C20" s="1"/>
      <c r="D20" s="1"/>
      <c r="E20" s="1"/>
    </row>
    <row r="21" spans="1:5" ht="12.75">
      <c r="A21" t="s">
        <v>17</v>
      </c>
      <c r="B21" s="1">
        <v>-8968.834999999992</v>
      </c>
      <c r="C21" s="1">
        <v>-18795</v>
      </c>
      <c r="D21" s="1">
        <v>-79484.851</v>
      </c>
      <c r="E21" s="1">
        <v>-31715</v>
      </c>
    </row>
    <row r="22" spans="2:5" ht="12.75">
      <c r="B22" s="1"/>
      <c r="C22" s="1"/>
      <c r="D22" s="1"/>
      <c r="E22" s="1"/>
    </row>
    <row r="23" spans="1:5" ht="12.75">
      <c r="A23" t="s">
        <v>18</v>
      </c>
      <c r="B23" s="5">
        <v>-9664.834999999992</v>
      </c>
      <c r="C23" s="5">
        <v>-6025</v>
      </c>
      <c r="D23" s="5">
        <v>164029.149</v>
      </c>
      <c r="E23" s="5">
        <v>-19008</v>
      </c>
    </row>
    <row r="24" spans="2:5" ht="12.75">
      <c r="B24" s="1"/>
      <c r="C24" s="1"/>
      <c r="D24" s="1"/>
      <c r="E24" s="1"/>
    </row>
    <row r="25" spans="1:5" ht="12.75">
      <c r="A25" t="s">
        <v>19</v>
      </c>
      <c r="B25" s="1">
        <v>-46</v>
      </c>
      <c r="C25" s="1">
        <v>-10</v>
      </c>
      <c r="D25" s="1">
        <v>-498</v>
      </c>
      <c r="E25" s="1">
        <v>10</v>
      </c>
    </row>
    <row r="26" spans="2:5" ht="12.75">
      <c r="B26" s="1"/>
      <c r="C26" s="1"/>
      <c r="D26" s="1"/>
      <c r="E26" s="1"/>
    </row>
    <row r="27" spans="1:5" ht="12.75">
      <c r="A27" t="s">
        <v>20</v>
      </c>
      <c r="B27" s="1">
        <v>3137</v>
      </c>
      <c r="C27" s="1">
        <v>-3755</v>
      </c>
      <c r="D27" s="1">
        <v>-5766</v>
      </c>
      <c r="E27" s="1">
        <v>-14208</v>
      </c>
    </row>
    <row r="28" spans="2:5" ht="12.75">
      <c r="B28" s="1"/>
      <c r="C28" s="1"/>
      <c r="D28" s="1"/>
      <c r="E28" s="1"/>
    </row>
    <row r="29" spans="1:5" ht="12.75">
      <c r="A29" t="s">
        <v>21</v>
      </c>
      <c r="B29" s="5">
        <v>-6573.834999999992</v>
      </c>
      <c r="C29" s="5">
        <v>-9790</v>
      </c>
      <c r="D29" s="5">
        <v>157765.149</v>
      </c>
      <c r="E29" s="5">
        <v>-33206</v>
      </c>
    </row>
    <row r="30" spans="2:5" ht="12.75">
      <c r="B30" s="1"/>
      <c r="C30" s="1"/>
      <c r="D30" s="1"/>
      <c r="E30" s="1"/>
    </row>
    <row r="31" spans="1:5" ht="12.75">
      <c r="A31" t="s">
        <v>22</v>
      </c>
      <c r="B31" s="1">
        <v>446</v>
      </c>
      <c r="C31" s="1">
        <v>1948</v>
      </c>
      <c r="D31" s="1">
        <v>-1965</v>
      </c>
      <c r="E31" s="1">
        <v>1559</v>
      </c>
    </row>
    <row r="32" spans="2:5" ht="12.75">
      <c r="B32" s="1"/>
      <c r="C32" s="1"/>
      <c r="D32" s="1"/>
      <c r="E32" s="1"/>
    </row>
    <row r="33" spans="1:5" ht="12.75">
      <c r="A33" t="s">
        <v>23</v>
      </c>
      <c r="B33" s="5">
        <v>-6127.834999999992</v>
      </c>
      <c r="C33" s="5">
        <v>-7842</v>
      </c>
      <c r="D33" s="5">
        <v>155800.149</v>
      </c>
      <c r="E33" s="5">
        <v>-31647</v>
      </c>
    </row>
    <row r="34" spans="2:5" ht="12.75">
      <c r="B34" s="1"/>
      <c r="C34" s="1"/>
      <c r="D34" s="1"/>
      <c r="E34" s="1"/>
    </row>
    <row r="35" spans="1:5" ht="12.75">
      <c r="A35" t="s">
        <v>24</v>
      </c>
      <c r="B35" s="1"/>
      <c r="C35" s="1"/>
      <c r="D35" s="1"/>
      <c r="E35" s="1"/>
    </row>
    <row r="36" spans="1:5" ht="12.75">
      <c r="A36" t="s">
        <v>25</v>
      </c>
      <c r="B36" s="1">
        <v>0</v>
      </c>
      <c r="C36" s="1">
        <v>-898</v>
      </c>
      <c r="D36" s="1">
        <v>1794</v>
      </c>
      <c r="E36" s="1">
        <v>1014</v>
      </c>
    </row>
    <row r="37" spans="2:5" ht="12.75">
      <c r="B37" s="1"/>
      <c r="C37" s="1"/>
      <c r="D37" s="1"/>
      <c r="E37" s="1"/>
    </row>
    <row r="38" spans="2:5" ht="12.75">
      <c r="B38" s="5"/>
      <c r="C38" s="5"/>
      <c r="D38" s="5"/>
      <c r="E38" s="5"/>
    </row>
    <row r="39" spans="1:5" ht="13.5" thickBot="1">
      <c r="A39" t="s">
        <v>26</v>
      </c>
      <c r="B39" s="7">
        <v>-6127.834999999992</v>
      </c>
      <c r="C39" s="7">
        <v>-8740</v>
      </c>
      <c r="D39" s="7">
        <v>157594.149</v>
      </c>
      <c r="E39" s="7">
        <v>-30633</v>
      </c>
    </row>
    <row r="40" spans="2:5" ht="13.5" thickTop="1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1:5" ht="12.75">
      <c r="A42" t="s">
        <v>27</v>
      </c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1:5" ht="12.75">
      <c r="A44" t="s">
        <v>28</v>
      </c>
      <c r="B44" s="1">
        <v>-6127.834999999992</v>
      </c>
      <c r="C44" s="1">
        <v>-8987</v>
      </c>
      <c r="D44" s="1">
        <v>157594.149</v>
      </c>
      <c r="E44" s="1">
        <v>-30880</v>
      </c>
    </row>
    <row r="45" spans="1:5" ht="12.75">
      <c r="A45" t="s">
        <v>29</v>
      </c>
      <c r="B45" s="1">
        <v>0</v>
      </c>
      <c r="C45" s="1">
        <v>247</v>
      </c>
      <c r="D45" s="1">
        <v>0</v>
      </c>
      <c r="E45" s="1">
        <v>247</v>
      </c>
    </row>
    <row r="46" spans="2:5" ht="12.75">
      <c r="B46" s="1"/>
      <c r="C46" s="1"/>
      <c r="D46" s="1"/>
      <c r="E46" s="1"/>
    </row>
    <row r="47" spans="1:5" ht="13.5" thickBot="1">
      <c r="A47" t="s">
        <v>30</v>
      </c>
      <c r="B47" s="8">
        <v>-6127.834999999992</v>
      </c>
      <c r="C47" s="8">
        <v>-8740</v>
      </c>
      <c r="D47" s="8">
        <v>157594.149</v>
      </c>
      <c r="E47" s="8">
        <v>-30633</v>
      </c>
    </row>
    <row r="48" spans="2:5" ht="13.5" thickTop="1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1:5" ht="12.75">
      <c r="A50" t="s">
        <v>31</v>
      </c>
      <c r="B50" s="1"/>
      <c r="C50" s="1"/>
      <c r="D50" s="1"/>
      <c r="E50" s="1"/>
    </row>
    <row r="51" spans="1:5" ht="12.75">
      <c r="A51" t="s">
        <v>32</v>
      </c>
      <c r="B51" s="2">
        <v>-5.379304744765827</v>
      </c>
      <c r="C51" s="2">
        <v>-7.89</v>
      </c>
      <c r="D51" s="2">
        <v>138.34363253302902</v>
      </c>
      <c r="E51" s="2">
        <v>-27.11</v>
      </c>
    </row>
    <row r="52" spans="1:5" ht="12.75">
      <c r="A52" t="s">
        <v>33</v>
      </c>
      <c r="B52" s="11" t="s">
        <v>34</v>
      </c>
      <c r="C52" s="12" t="s">
        <v>34</v>
      </c>
      <c r="D52" s="12" t="s">
        <v>34</v>
      </c>
      <c r="E52" s="12" t="s">
        <v>34</v>
      </c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1:5" ht="12.75">
      <c r="A55" t="s">
        <v>35</v>
      </c>
      <c r="B55" s="1"/>
      <c r="C55" s="1"/>
      <c r="D55" s="1"/>
      <c r="E55" s="1"/>
    </row>
    <row r="56" spans="1:5" ht="12.75">
      <c r="A56" t="s">
        <v>36</v>
      </c>
      <c r="B56" s="1"/>
      <c r="C56" s="1"/>
      <c r="D56" s="1"/>
      <c r="E56" s="1"/>
    </row>
    <row r="57" spans="1:5" ht="12.75">
      <c r="A57" t="s">
        <v>37</v>
      </c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1:5" ht="12.75">
      <c r="A61" t="s">
        <v>38</v>
      </c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1:5" ht="12.75">
      <c r="A63" t="s">
        <v>18</v>
      </c>
      <c r="B63" s="1">
        <v>-9664.834999999992</v>
      </c>
      <c r="C63" s="1">
        <v>-6025</v>
      </c>
      <c r="D63" s="1">
        <v>164029.149</v>
      </c>
      <c r="E63" s="1">
        <v>-19008</v>
      </c>
    </row>
    <row r="64" spans="2:5" ht="12.75">
      <c r="B64" s="1"/>
      <c r="C64" s="1"/>
      <c r="D64" s="1"/>
      <c r="E64" s="1"/>
    </row>
    <row r="65" spans="1:5" ht="12.75">
      <c r="A65" t="s">
        <v>39</v>
      </c>
      <c r="B65" s="1">
        <v>8005</v>
      </c>
      <c r="C65" s="1">
        <v>214</v>
      </c>
      <c r="D65" s="1">
        <v>11129</v>
      </c>
      <c r="E65" s="1">
        <v>1101</v>
      </c>
    </row>
    <row r="66" spans="2:5" ht="12.75">
      <c r="B66" s="1"/>
      <c r="C66" s="1"/>
      <c r="D66" s="1"/>
      <c r="E66" s="1"/>
    </row>
    <row r="67" spans="1:5" ht="12.75">
      <c r="A67" t="s">
        <v>40</v>
      </c>
      <c r="B67" s="1">
        <v>4868</v>
      </c>
      <c r="C67" s="1">
        <v>3755</v>
      </c>
      <c r="D67" s="1">
        <v>16895</v>
      </c>
      <c r="E67" s="1">
        <v>14208</v>
      </c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34">
      <selection activeCell="E63" sqref="E63"/>
    </sheetView>
  </sheetViews>
  <sheetFormatPr defaultColWidth="9.140625" defaultRowHeight="12.75"/>
  <cols>
    <col min="1" max="1" width="54.140625" style="0" customWidth="1"/>
    <col min="2" max="2" width="15.140625" style="0" customWidth="1"/>
    <col min="3" max="3" width="13.7109375" style="0" customWidth="1"/>
  </cols>
  <sheetData>
    <row r="1" ht="12.75">
      <c r="A1" t="s">
        <v>0</v>
      </c>
    </row>
    <row r="2" ht="12.75">
      <c r="A2" t="s">
        <v>41</v>
      </c>
    </row>
    <row r="4" spans="2:3" ht="12.75">
      <c r="B4" t="s">
        <v>2</v>
      </c>
      <c r="C4" t="s">
        <v>42</v>
      </c>
    </row>
    <row r="5" spans="2:3" ht="12.75">
      <c r="B5" t="s">
        <v>43</v>
      </c>
      <c r="C5" t="s">
        <v>44</v>
      </c>
    </row>
    <row r="6" spans="2:3" ht="12.75">
      <c r="B6" t="s">
        <v>9</v>
      </c>
      <c r="C6" t="s">
        <v>10</v>
      </c>
    </row>
    <row r="7" spans="2:3" ht="12.75">
      <c r="B7" t="s">
        <v>11</v>
      </c>
      <c r="C7" t="s">
        <v>11</v>
      </c>
    </row>
    <row r="8" ht="12.75">
      <c r="A8" t="s">
        <v>45</v>
      </c>
    </row>
    <row r="9" ht="12.75">
      <c r="A9" t="s">
        <v>46</v>
      </c>
    </row>
    <row r="10" spans="1:3" ht="12.75">
      <c r="A10" t="s">
        <v>47</v>
      </c>
      <c r="B10" s="1">
        <v>36146</v>
      </c>
      <c r="C10" s="1">
        <v>31174</v>
      </c>
    </row>
    <row r="11" spans="1:3" ht="12.75">
      <c r="A11" t="s">
        <v>48</v>
      </c>
      <c r="B11" s="1">
        <v>1089</v>
      </c>
      <c r="C11" s="1">
        <v>0</v>
      </c>
    </row>
    <row r="12" spans="1:3" ht="12.75">
      <c r="A12" t="s">
        <v>49</v>
      </c>
      <c r="B12" s="1">
        <v>20066</v>
      </c>
      <c r="C12" s="1">
        <v>4272</v>
      </c>
    </row>
    <row r="13" spans="1:3" ht="12.75">
      <c r="A13" t="s">
        <v>50</v>
      </c>
      <c r="B13" s="1">
        <v>140</v>
      </c>
      <c r="C13" s="1">
        <v>230</v>
      </c>
    </row>
    <row r="14" spans="1:3" ht="12.75">
      <c r="A14" t="s">
        <v>51</v>
      </c>
      <c r="B14" s="1">
        <v>150361</v>
      </c>
      <c r="C14" s="1">
        <v>5741</v>
      </c>
    </row>
    <row r="15" spans="1:3" ht="12.75">
      <c r="A15" t="s">
        <v>52</v>
      </c>
      <c r="B15" s="1">
        <v>3409</v>
      </c>
      <c r="C15" s="1">
        <v>0</v>
      </c>
    </row>
    <row r="16" spans="2:3" ht="12.75">
      <c r="B16" s="9">
        <f>SUM(B10:B15)</f>
        <v>211211</v>
      </c>
      <c r="C16" s="9">
        <f>SUM(C10:C15)</f>
        <v>41417</v>
      </c>
    </row>
    <row r="17" spans="2:3" ht="12.75">
      <c r="B17" s="1"/>
      <c r="C17" s="1"/>
    </row>
    <row r="18" spans="1:3" ht="12.75">
      <c r="A18" t="s">
        <v>53</v>
      </c>
      <c r="B18" s="1"/>
      <c r="C18" s="1"/>
    </row>
    <row r="19" spans="1:3" ht="12.75">
      <c r="A19" t="s">
        <v>54</v>
      </c>
      <c r="B19" s="1">
        <v>5262</v>
      </c>
      <c r="C19" s="1">
        <v>8739</v>
      </c>
    </row>
    <row r="20" spans="1:3" ht="12.75">
      <c r="A20" t="s">
        <v>55</v>
      </c>
      <c r="B20" s="1">
        <v>13529</v>
      </c>
      <c r="C20" s="1">
        <v>9341</v>
      </c>
    </row>
    <row r="21" spans="1:3" ht="12.75">
      <c r="A21" t="s">
        <v>56</v>
      </c>
      <c r="B21" s="1">
        <f>SUM(139906247+41595528)/1000</f>
        <v>181501.775</v>
      </c>
      <c r="C21" s="1">
        <v>105901</v>
      </c>
    </row>
    <row r="22" spans="1:3" ht="12.75">
      <c r="A22" t="s">
        <v>57</v>
      </c>
      <c r="B22" s="1">
        <v>15506</v>
      </c>
      <c r="C22" s="1">
        <v>59224</v>
      </c>
    </row>
    <row r="23" spans="1:3" ht="12.75">
      <c r="A23" t="s">
        <v>58</v>
      </c>
      <c r="B23" s="1">
        <v>11439</v>
      </c>
      <c r="C23" s="1">
        <v>11635</v>
      </c>
    </row>
    <row r="24" spans="1:3" ht="12.75">
      <c r="A24" t="s">
        <v>59</v>
      </c>
      <c r="B24" s="1">
        <v>1932</v>
      </c>
      <c r="C24" s="1">
        <v>0</v>
      </c>
    </row>
    <row r="25" spans="1:3" ht="12.75">
      <c r="A25" t="s">
        <v>60</v>
      </c>
      <c r="B25" s="1">
        <v>73559</v>
      </c>
      <c r="C25" s="1">
        <v>73410</v>
      </c>
    </row>
    <row r="26" spans="2:3" ht="12.75">
      <c r="B26" s="5">
        <f>SUM(B19:B25)</f>
        <v>302728.775</v>
      </c>
      <c r="C26" s="5">
        <f>SUM(C19:C25)</f>
        <v>268250</v>
      </c>
    </row>
    <row r="27" spans="2:3" ht="12.75">
      <c r="B27" s="1"/>
      <c r="C27" s="1"/>
    </row>
    <row r="28" spans="1:3" ht="12.75">
      <c r="A28" t="s">
        <v>61</v>
      </c>
      <c r="B28" s="1">
        <v>0</v>
      </c>
      <c r="C28" s="1">
        <v>256742</v>
      </c>
    </row>
    <row r="29" spans="2:3" ht="12.75">
      <c r="B29" s="9">
        <f>SUM(B26:B28)</f>
        <v>302728.775</v>
      </c>
      <c r="C29" s="9">
        <f>SUM(C26:C28)</f>
        <v>524992</v>
      </c>
    </row>
    <row r="30" spans="2:3" ht="12.75">
      <c r="B30" s="1"/>
      <c r="C30" s="1"/>
    </row>
    <row r="31" spans="1:3" ht="13.5" thickBot="1">
      <c r="A31" t="s">
        <v>62</v>
      </c>
      <c r="B31" s="7">
        <f>+B16+B29</f>
        <v>513939.775</v>
      </c>
      <c r="C31" s="7">
        <f>+C16+C29</f>
        <v>566409</v>
      </c>
    </row>
    <row r="32" spans="2:3" ht="13.5" thickTop="1">
      <c r="B32" s="1"/>
      <c r="C32" s="1"/>
    </row>
    <row r="33" spans="1:3" ht="12.75">
      <c r="A33" t="s">
        <v>63</v>
      </c>
      <c r="B33" s="1"/>
      <c r="C33" s="1"/>
    </row>
    <row r="34" spans="1:3" ht="12.75">
      <c r="A34" t="s">
        <v>64</v>
      </c>
      <c r="B34" s="1"/>
      <c r="C34" s="1"/>
    </row>
    <row r="35" spans="1:3" ht="12.75">
      <c r="A35" t="s">
        <v>65</v>
      </c>
      <c r="B35" s="1">
        <v>113915</v>
      </c>
      <c r="C35" s="1">
        <v>113915</v>
      </c>
    </row>
    <row r="36" spans="1:3" ht="12.75">
      <c r="A36" t="s">
        <v>66</v>
      </c>
      <c r="B36" s="1">
        <f>SUM(13575812-184609+113833401)/1000</f>
        <v>127224.604</v>
      </c>
      <c r="C36" s="1">
        <f>SUM(21923906-184609-43760506)/1000-1</f>
        <v>-22022.209</v>
      </c>
    </row>
    <row r="37" spans="2:3" ht="12.75">
      <c r="B37" s="5">
        <f>SUM(B35:B36)</f>
        <v>241139.604</v>
      </c>
      <c r="C37" s="5">
        <f>SUM(C35:C36)</f>
        <v>91892.791</v>
      </c>
    </row>
    <row r="38" spans="1:3" ht="12.75">
      <c r="A38" t="s">
        <v>67</v>
      </c>
      <c r="B38" s="1">
        <v>117</v>
      </c>
      <c r="C38" s="1">
        <v>3978</v>
      </c>
    </row>
    <row r="39" spans="1:3" ht="13.5" thickBot="1">
      <c r="A39" t="s">
        <v>68</v>
      </c>
      <c r="B39" s="8">
        <f>SUM(B37:B38)</f>
        <v>241256.604</v>
      </c>
      <c r="C39" s="8">
        <f>SUM(C37:C38)</f>
        <v>95870.791</v>
      </c>
    </row>
    <row r="40" spans="2:3" ht="13.5" thickTop="1">
      <c r="B40" s="1"/>
      <c r="C40" s="1"/>
    </row>
    <row r="41" spans="1:3" ht="12.75">
      <c r="A41" t="s">
        <v>69</v>
      </c>
      <c r="B41" s="1"/>
      <c r="C41" s="1"/>
    </row>
    <row r="42" spans="1:3" ht="12.75">
      <c r="A42" t="s">
        <v>70</v>
      </c>
      <c r="B42" s="1">
        <v>15853</v>
      </c>
      <c r="C42" s="1">
        <v>27506</v>
      </c>
    </row>
    <row r="43" spans="1:3" ht="12.75">
      <c r="A43" t="s">
        <v>71</v>
      </c>
      <c r="B43" s="1">
        <v>3197</v>
      </c>
      <c r="C43" s="1">
        <v>3197</v>
      </c>
    </row>
    <row r="44" spans="2:3" ht="13.5" thickBot="1">
      <c r="B44" s="8">
        <f>SUM(B42:B43)</f>
        <v>19050</v>
      </c>
      <c r="C44" s="8">
        <f>SUM(C42:C43)</f>
        <v>30703</v>
      </c>
    </row>
    <row r="45" spans="1:3" ht="13.5" thickTop="1">
      <c r="A45" t="s">
        <v>72</v>
      </c>
      <c r="B45" s="1"/>
      <c r="C45" s="1"/>
    </row>
    <row r="46" spans="1:3" ht="12.75">
      <c r="A46" t="s">
        <v>73</v>
      </c>
      <c r="B46" s="1">
        <f>SUM(124361899+26485202)/1000</f>
        <v>150847.101</v>
      </c>
      <c r="C46" s="1">
        <v>108929</v>
      </c>
    </row>
    <row r="47" spans="1:3" ht="12.75">
      <c r="A47" t="s">
        <v>70</v>
      </c>
      <c r="B47" s="1">
        <v>102607</v>
      </c>
      <c r="C47" s="1">
        <v>110371</v>
      </c>
    </row>
    <row r="48" spans="1:3" ht="12.75">
      <c r="A48" t="s">
        <v>74</v>
      </c>
      <c r="B48" s="1">
        <v>179</v>
      </c>
      <c r="C48" s="1">
        <v>22922</v>
      </c>
    </row>
    <row r="49" spans="1:3" ht="12.75">
      <c r="A49" t="s">
        <v>59</v>
      </c>
      <c r="B49" s="4">
        <v>0</v>
      </c>
      <c r="C49" s="4">
        <v>1423</v>
      </c>
    </row>
    <row r="50" spans="2:3" ht="12.75">
      <c r="B50" s="1">
        <f>SUM(B46:B49)</f>
        <v>253633.101</v>
      </c>
      <c r="C50" s="1">
        <f>SUM(C46:C49)</f>
        <v>243645</v>
      </c>
    </row>
    <row r="51" spans="1:3" ht="12.75">
      <c r="A51" t="s">
        <v>75</v>
      </c>
      <c r="B51" s="1">
        <v>0</v>
      </c>
      <c r="C51" s="1">
        <v>196190</v>
      </c>
    </row>
    <row r="52" spans="2:3" ht="12.75">
      <c r="B52" s="9">
        <f>SUM(B50:B51)</f>
        <v>253633.101</v>
      </c>
      <c r="C52" s="9">
        <f>SUM(C50:C51)</f>
        <v>439835</v>
      </c>
    </row>
    <row r="53" spans="2:3" ht="12.75">
      <c r="B53" s="1"/>
      <c r="C53" s="1"/>
    </row>
    <row r="54" spans="1:3" ht="12.75">
      <c r="A54" t="s">
        <v>76</v>
      </c>
      <c r="B54" s="4">
        <f>+B44+B52</f>
        <v>272683.101</v>
      </c>
      <c r="C54" s="4">
        <f>+C44+C52</f>
        <v>470538</v>
      </c>
    </row>
    <row r="55" spans="2:3" ht="12.75">
      <c r="B55" s="1"/>
      <c r="C55" s="1"/>
    </row>
    <row r="56" spans="1:3" ht="13.5" thickBot="1">
      <c r="A56" t="s">
        <v>77</v>
      </c>
      <c r="B56" s="7">
        <f>+B39+B54</f>
        <v>513939.705</v>
      </c>
      <c r="C56" s="7">
        <f>+C39+C54</f>
        <v>566408.791</v>
      </c>
    </row>
    <row r="57" spans="2:3" ht="13.5" thickTop="1">
      <c r="B57" s="1"/>
      <c r="C57" s="1"/>
    </row>
    <row r="58" spans="2:3" ht="12.75">
      <c r="B58" s="1"/>
      <c r="C58" s="1"/>
    </row>
    <row r="59" spans="1:3" ht="12.75">
      <c r="A59" t="s">
        <v>78</v>
      </c>
      <c r="B59" s="1"/>
      <c r="C59" s="1"/>
    </row>
    <row r="60" spans="1:3" ht="12.75">
      <c r="A60" t="s">
        <v>79</v>
      </c>
      <c r="B60" s="1"/>
      <c r="C60" s="1"/>
    </row>
    <row r="61" spans="1:3" ht="12.75">
      <c r="A61" t="s">
        <v>80</v>
      </c>
      <c r="B61" s="1"/>
      <c r="C61" s="1"/>
    </row>
    <row r="62" spans="2:3" ht="12.75">
      <c r="B62" s="1"/>
      <c r="C62" s="1"/>
    </row>
    <row r="63" spans="1:3" ht="12.75">
      <c r="A63" t="s">
        <v>81</v>
      </c>
      <c r="B63" s="1"/>
      <c r="C63" s="1"/>
    </row>
    <row r="64" spans="2:3" ht="12.75">
      <c r="B64" s="1"/>
      <c r="C64" s="1"/>
    </row>
    <row r="65" spans="1:3" ht="13.5" thickBot="1">
      <c r="A65" t="s">
        <v>82</v>
      </c>
      <c r="B65" s="10">
        <f>+B39/B35</f>
        <v>2.1178651099504013</v>
      </c>
      <c r="C65" s="10">
        <f>+C39/C35</f>
        <v>0.8415993591713119</v>
      </c>
    </row>
    <row r="66" spans="2:3" ht="13.5" thickTop="1">
      <c r="B66" s="1"/>
      <c r="C6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7">
      <selection activeCell="G38" sqref="G38"/>
    </sheetView>
  </sheetViews>
  <sheetFormatPr defaultColWidth="9.140625" defaultRowHeight="12.75"/>
  <cols>
    <col min="2" max="2" width="27.140625" style="0" customWidth="1"/>
    <col min="3" max="3" width="15.00390625" style="0" customWidth="1"/>
    <col min="4" max="4" width="14.00390625" style="0" customWidth="1"/>
    <col min="5" max="6" width="14.28125" style="0" customWidth="1"/>
    <col min="7" max="7" width="10.140625" style="0" bestFit="1" customWidth="1"/>
    <col min="8" max="8" width="12.00390625" style="0" customWidth="1"/>
    <col min="9" max="9" width="12.421875" style="0" customWidth="1"/>
  </cols>
  <sheetData>
    <row r="1" ht="12.75">
      <c r="A1" t="s">
        <v>0</v>
      </c>
    </row>
    <row r="2" ht="12.75">
      <c r="A2" t="s">
        <v>83</v>
      </c>
    </row>
    <row r="4" ht="12.75">
      <c r="C4" t="s">
        <v>84</v>
      </c>
    </row>
    <row r="5" spans="3:6" ht="12.75">
      <c r="C5" t="s">
        <v>85</v>
      </c>
      <c r="F5" t="s">
        <v>86</v>
      </c>
    </row>
    <row r="6" spans="8:9" ht="12.75">
      <c r="H6" t="s">
        <v>87</v>
      </c>
      <c r="I6" t="s">
        <v>2</v>
      </c>
    </row>
    <row r="7" spans="3:9" ht="12.75">
      <c r="C7" t="s">
        <v>88</v>
      </c>
      <c r="D7" t="s">
        <v>89</v>
      </c>
      <c r="E7" t="s">
        <v>90</v>
      </c>
      <c r="F7" t="s">
        <v>91</v>
      </c>
      <c r="G7" t="s">
        <v>92</v>
      </c>
      <c r="H7" t="s">
        <v>93</v>
      </c>
      <c r="I7" t="s">
        <v>94</v>
      </c>
    </row>
    <row r="8" spans="3:9" ht="12.75">
      <c r="C8" t="s">
        <v>11</v>
      </c>
      <c r="D8" t="s">
        <v>11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</row>
    <row r="9" ht="12.75">
      <c r="A9" t="s">
        <v>95</v>
      </c>
    </row>
    <row r="11" spans="1:9" ht="12.75">
      <c r="A11" t="s">
        <v>96</v>
      </c>
      <c r="C11" s="1">
        <v>113915</v>
      </c>
      <c r="D11" s="1">
        <v>21924</v>
      </c>
      <c r="E11" s="1">
        <v>-185</v>
      </c>
      <c r="F11" s="1">
        <v>-43760</v>
      </c>
      <c r="G11" s="1">
        <f>SUM(C11:F11)</f>
        <v>91894</v>
      </c>
      <c r="H11" s="1">
        <v>3977</v>
      </c>
      <c r="I11" s="1">
        <f>SUM(G11:H11)</f>
        <v>95871</v>
      </c>
    </row>
    <row r="12" spans="3:9" ht="12.75">
      <c r="C12" s="1"/>
      <c r="D12" s="1"/>
      <c r="E12" s="1"/>
      <c r="F12" s="1"/>
      <c r="G12" s="1"/>
      <c r="H12" s="3"/>
      <c r="I12" s="1"/>
    </row>
    <row r="13" spans="1:9" ht="12.75">
      <c r="A13" t="s">
        <v>97</v>
      </c>
      <c r="C13" s="1">
        <v>0</v>
      </c>
      <c r="D13" s="1">
        <v>0</v>
      </c>
      <c r="E13" s="1">
        <v>0</v>
      </c>
      <c r="F13" s="1">
        <v>0</v>
      </c>
      <c r="G13" s="1">
        <f>SUM(C13:F13)</f>
        <v>0</v>
      </c>
      <c r="H13" s="1">
        <v>-3860</v>
      </c>
      <c r="I13" s="1">
        <f>SUM(G13:H13)</f>
        <v>-3860</v>
      </c>
    </row>
    <row r="14" spans="3:9" ht="12.75">
      <c r="C14" s="1"/>
      <c r="D14" s="1"/>
      <c r="E14" s="1"/>
      <c r="F14" s="1"/>
      <c r="G14" s="1"/>
      <c r="I14" s="1"/>
    </row>
    <row r="15" spans="1:9" ht="12.75">
      <c r="A15" t="s">
        <v>98</v>
      </c>
      <c r="C15" s="1">
        <v>0</v>
      </c>
      <c r="D15" s="1">
        <v>0</v>
      </c>
      <c r="E15" s="1">
        <v>0</v>
      </c>
      <c r="F15" s="1">
        <v>157594</v>
      </c>
      <c r="G15" s="1">
        <f>SUM(C15:F15)</f>
        <v>157594</v>
      </c>
      <c r="H15" s="1">
        <v>0</v>
      </c>
      <c r="I15" s="1">
        <f>SUM(G15:H15)</f>
        <v>157594</v>
      </c>
    </row>
    <row r="16" spans="3:9" ht="12.75">
      <c r="C16" s="1"/>
      <c r="D16" s="1"/>
      <c r="E16" s="1"/>
      <c r="F16" s="1"/>
      <c r="G16" s="1"/>
      <c r="I16" s="1"/>
    </row>
    <row r="17" spans="1:9" ht="12.75">
      <c r="A17" t="s">
        <v>99</v>
      </c>
      <c r="C17" s="1">
        <v>0</v>
      </c>
      <c r="D17" s="1">
        <v>-32</v>
      </c>
      <c r="E17" s="1">
        <v>0</v>
      </c>
      <c r="F17" s="1">
        <v>0</v>
      </c>
      <c r="G17" s="1">
        <f>SUM(C17:F17)</f>
        <v>-32</v>
      </c>
      <c r="H17" s="1">
        <v>0</v>
      </c>
      <c r="I17" s="1">
        <f>SUM(G17:H17)</f>
        <v>-32</v>
      </c>
    </row>
    <row r="18" spans="3:9" ht="12.75">
      <c r="C18" s="1"/>
      <c r="D18" s="1"/>
      <c r="E18" s="1"/>
      <c r="F18" s="1"/>
      <c r="G18" s="1"/>
      <c r="H18" s="1" t="s">
        <v>100</v>
      </c>
      <c r="I18" s="1"/>
    </row>
    <row r="19" spans="1:9" ht="12.75">
      <c r="A19" t="s">
        <v>101</v>
      </c>
      <c r="C19" s="1">
        <v>0</v>
      </c>
      <c r="D19" s="1">
        <v>-8316</v>
      </c>
      <c r="E19" s="1">
        <v>0</v>
      </c>
      <c r="F19" s="1">
        <v>0</v>
      </c>
      <c r="G19" s="1">
        <f>SUM(C19:F19)</f>
        <v>-8316</v>
      </c>
      <c r="H19" s="1">
        <v>0</v>
      </c>
      <c r="I19" s="1">
        <f>SUM(G19:H19)</f>
        <v>-8316</v>
      </c>
    </row>
    <row r="20" spans="3:9" ht="12.75">
      <c r="C20" s="1"/>
      <c r="D20" s="1"/>
      <c r="E20" s="1"/>
      <c r="F20" s="1"/>
      <c r="G20" s="1"/>
      <c r="I20" s="1"/>
    </row>
    <row r="21" spans="1:9" ht="13.5" thickBot="1">
      <c r="A21" t="s">
        <v>102</v>
      </c>
      <c r="C21" s="8">
        <f aca="true" t="shared" si="0" ref="C21:I21">SUM(C11:C20)</f>
        <v>113915</v>
      </c>
      <c r="D21" s="8">
        <f t="shared" si="0"/>
        <v>13576</v>
      </c>
      <c r="E21" s="8">
        <f t="shared" si="0"/>
        <v>-185</v>
      </c>
      <c r="F21" s="8">
        <f t="shared" si="0"/>
        <v>113834</v>
      </c>
      <c r="G21" s="8">
        <f t="shared" si="0"/>
        <v>241140</v>
      </c>
      <c r="H21" s="8">
        <f t="shared" si="0"/>
        <v>117</v>
      </c>
      <c r="I21" s="8">
        <f t="shared" si="0"/>
        <v>241257</v>
      </c>
    </row>
    <row r="22" ht="13.5" thickTop="1">
      <c r="F22" s="1"/>
    </row>
    <row r="23" spans="4:8" ht="12.75">
      <c r="D23" s="1"/>
      <c r="E23" s="1"/>
      <c r="F23" s="1"/>
      <c r="H23" s="1"/>
    </row>
    <row r="24" ht="12.75">
      <c r="C24" t="s">
        <v>103</v>
      </c>
    </row>
    <row r="25" spans="3:6" ht="12.75">
      <c r="C25" t="s">
        <v>85</v>
      </c>
      <c r="F25" t="s">
        <v>86</v>
      </c>
    </row>
    <row r="26" spans="8:9" ht="12.75">
      <c r="H26" t="s">
        <v>87</v>
      </c>
      <c r="I26" t="s">
        <v>42</v>
      </c>
    </row>
    <row r="27" spans="3:9" ht="12.75">
      <c r="C27" t="s">
        <v>88</v>
      </c>
      <c r="D27" t="s">
        <v>89</v>
      </c>
      <c r="E27" t="s">
        <v>90</v>
      </c>
      <c r="F27" t="s">
        <v>91</v>
      </c>
      <c r="G27" t="s">
        <v>92</v>
      </c>
      <c r="H27" t="s">
        <v>93</v>
      </c>
      <c r="I27" t="s">
        <v>94</v>
      </c>
    </row>
    <row r="28" spans="3:9" ht="12.75">
      <c r="C28" t="s">
        <v>11</v>
      </c>
      <c r="D28" t="s">
        <v>11</v>
      </c>
      <c r="E28" t="s">
        <v>11</v>
      </c>
      <c r="F28" t="s">
        <v>11</v>
      </c>
      <c r="G28" t="s">
        <v>11</v>
      </c>
      <c r="H28" t="s">
        <v>11</v>
      </c>
      <c r="I28" t="s">
        <v>11</v>
      </c>
    </row>
    <row r="29" ht="12.75">
      <c r="A29" t="s">
        <v>104</v>
      </c>
    </row>
    <row r="31" spans="1:9" ht="12.75">
      <c r="A31" t="s">
        <v>105</v>
      </c>
      <c r="C31" s="1">
        <v>113915</v>
      </c>
      <c r="D31" s="1">
        <v>21938</v>
      </c>
      <c r="E31" s="1">
        <v>-57</v>
      </c>
      <c r="F31" s="1">
        <v>3594</v>
      </c>
      <c r="G31" s="1">
        <f>SUM(C31:F31)</f>
        <v>139390</v>
      </c>
      <c r="H31" s="1">
        <v>1044</v>
      </c>
      <c r="I31" s="1">
        <f>SUM(G31:H31)</f>
        <v>140434</v>
      </c>
    </row>
    <row r="32" spans="3:9" ht="12.75">
      <c r="C32" s="1"/>
      <c r="D32" s="1"/>
      <c r="E32" s="1"/>
      <c r="F32" s="1"/>
      <c r="G32" s="1"/>
      <c r="H32" s="1"/>
      <c r="I32" s="1"/>
    </row>
    <row r="33" spans="1:9" ht="12.75">
      <c r="A33" t="s">
        <v>106</v>
      </c>
      <c r="C33" s="1">
        <v>0</v>
      </c>
      <c r="D33" s="1">
        <v>0</v>
      </c>
      <c r="E33" s="1">
        <v>0</v>
      </c>
      <c r="F33" s="1">
        <v>0</v>
      </c>
      <c r="G33" s="1">
        <f>SUM(C33:F33)</f>
        <v>0</v>
      </c>
      <c r="H33" s="1">
        <v>2500</v>
      </c>
      <c r="I33" s="1">
        <f>SUM(G33:H33)</f>
        <v>2500</v>
      </c>
    </row>
    <row r="34" spans="3:9" ht="12.75">
      <c r="C34" s="1"/>
      <c r="D34" s="1"/>
      <c r="E34" s="1"/>
      <c r="F34" s="1"/>
      <c r="G34" s="1"/>
      <c r="H34" s="1"/>
      <c r="I34" s="1"/>
    </row>
    <row r="35" spans="1:9" ht="12.75">
      <c r="A35" t="s">
        <v>98</v>
      </c>
      <c r="C35" s="1">
        <v>0</v>
      </c>
      <c r="D35" s="1">
        <v>0</v>
      </c>
      <c r="E35" s="1">
        <v>0</v>
      </c>
      <c r="F35" s="1">
        <v>-33717</v>
      </c>
      <c r="G35" s="1">
        <f>SUM(C35:F35)</f>
        <v>-33717</v>
      </c>
      <c r="H35" s="1">
        <v>434</v>
      </c>
      <c r="I35" s="1">
        <f>SUM(G35:H35)</f>
        <v>-33283</v>
      </c>
    </row>
    <row r="36" spans="3:9" ht="12.75">
      <c r="C36" s="1"/>
      <c r="D36" s="1"/>
      <c r="E36" s="1"/>
      <c r="F36" s="1"/>
      <c r="G36" s="1"/>
      <c r="H36" s="1"/>
      <c r="I36" s="1"/>
    </row>
    <row r="37" spans="1:9" ht="12.75">
      <c r="A37" t="s">
        <v>107</v>
      </c>
      <c r="C37" s="1">
        <v>0</v>
      </c>
      <c r="D37" s="1">
        <v>0</v>
      </c>
      <c r="E37" s="1">
        <v>-128</v>
      </c>
      <c r="F37" s="1"/>
      <c r="G37" s="1">
        <f>SUM(C37:F37)</f>
        <v>-128</v>
      </c>
      <c r="H37" s="1">
        <v>0</v>
      </c>
      <c r="I37" s="1">
        <f>SUM(G37:H37)</f>
        <v>-128</v>
      </c>
    </row>
    <row r="38" spans="3:9" ht="12.75">
      <c r="C38" s="1"/>
      <c r="D38" s="1"/>
      <c r="E38" s="1"/>
      <c r="F38" s="1"/>
      <c r="G38" s="1"/>
      <c r="H38" s="1"/>
      <c r="I38" s="1"/>
    </row>
    <row r="39" spans="1:9" ht="12.75">
      <c r="A39" t="s">
        <v>99</v>
      </c>
      <c r="C39" s="1">
        <v>0</v>
      </c>
      <c r="D39" s="1">
        <v>-14</v>
      </c>
      <c r="E39" s="1">
        <v>0</v>
      </c>
      <c r="F39" s="1">
        <v>0</v>
      </c>
      <c r="G39" s="1">
        <f>SUM(C39:F39)</f>
        <v>-14</v>
      </c>
      <c r="H39" s="1">
        <v>0</v>
      </c>
      <c r="I39" s="1">
        <f>SUM(G39:H39)</f>
        <v>-14</v>
      </c>
    </row>
    <row r="40" spans="3:9" ht="12.75">
      <c r="C40" s="1"/>
      <c r="D40" s="1"/>
      <c r="E40" s="1"/>
      <c r="F40" s="1"/>
      <c r="G40" s="1"/>
      <c r="H40" s="1"/>
      <c r="I40" s="1"/>
    </row>
    <row r="41" spans="1:9" ht="12.75">
      <c r="A41" t="s">
        <v>101</v>
      </c>
      <c r="C41" s="1">
        <v>0</v>
      </c>
      <c r="D41" s="1">
        <v>0</v>
      </c>
      <c r="E41" s="1">
        <v>0</v>
      </c>
      <c r="F41" s="1">
        <v>-8548</v>
      </c>
      <c r="G41" s="1">
        <f>SUM(C41:F41)</f>
        <v>-8548</v>
      </c>
      <c r="H41" s="1">
        <v>0</v>
      </c>
      <c r="I41" s="1">
        <f>SUM(G41:H41)</f>
        <v>-8548</v>
      </c>
    </row>
    <row r="42" spans="3:9" ht="12.75">
      <c r="C42" s="1"/>
      <c r="D42" s="1"/>
      <c r="E42" s="1"/>
      <c r="F42" s="1"/>
      <c r="G42" s="1"/>
      <c r="H42" s="1"/>
      <c r="I42" s="1"/>
    </row>
    <row r="43" spans="1:9" ht="12.75">
      <c r="A43" t="s">
        <v>108</v>
      </c>
      <c r="C43" s="1"/>
      <c r="D43" s="1"/>
      <c r="E43" s="1"/>
      <c r="F43" s="1">
        <v>-5090</v>
      </c>
      <c r="G43" s="1">
        <f>SUM(C43:F43)</f>
        <v>-5090</v>
      </c>
      <c r="H43" s="1">
        <v>0</v>
      </c>
      <c r="I43" s="1">
        <f>SUM(G43:H43)</f>
        <v>-5090</v>
      </c>
    </row>
    <row r="44" spans="3:7" ht="12.75">
      <c r="C44" s="1"/>
      <c r="D44" s="1"/>
      <c r="E44" s="1"/>
      <c r="F44" s="1"/>
      <c r="G44" s="1"/>
    </row>
    <row r="45" spans="1:9" ht="13.5" thickBot="1">
      <c r="A45" t="s">
        <v>109</v>
      </c>
      <c r="C45" s="8">
        <f aca="true" t="shared" si="1" ref="C45:I45">SUM(C31:C44)</f>
        <v>113915</v>
      </c>
      <c r="D45" s="8">
        <f t="shared" si="1"/>
        <v>21924</v>
      </c>
      <c r="E45" s="8">
        <f t="shared" si="1"/>
        <v>-185</v>
      </c>
      <c r="F45" s="8">
        <f t="shared" si="1"/>
        <v>-43761</v>
      </c>
      <c r="G45" s="8">
        <f t="shared" si="1"/>
        <v>91893</v>
      </c>
      <c r="H45" s="8">
        <f t="shared" si="1"/>
        <v>3978</v>
      </c>
      <c r="I45" s="8">
        <f t="shared" si="1"/>
        <v>95871</v>
      </c>
    </row>
    <row r="46" ht="13.5" thickTop="1"/>
    <row r="47" ht="12.75">
      <c r="I47" s="1"/>
    </row>
    <row r="48" spans="1:7" ht="12.75">
      <c r="A48" t="s">
        <v>110</v>
      </c>
      <c r="G48" s="1"/>
    </row>
    <row r="49" spans="1:8" ht="12.75">
      <c r="A49" t="s">
        <v>111</v>
      </c>
      <c r="G49" s="1"/>
      <c r="H49" s="1"/>
    </row>
    <row r="50" ht="12.75">
      <c r="A50" t="s">
        <v>37</v>
      </c>
    </row>
  </sheetData>
  <printOptions/>
  <pageMargins left="0.75" right="0.75" top="0.3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0">
      <selection activeCell="F30" sqref="F30"/>
    </sheetView>
  </sheetViews>
  <sheetFormatPr defaultColWidth="9.140625" defaultRowHeight="12.75"/>
  <cols>
    <col min="2" max="2" width="46.140625" style="0" customWidth="1"/>
    <col min="3" max="3" width="14.8515625" style="0" customWidth="1"/>
    <col min="4" max="4" width="15.7109375" style="0" customWidth="1"/>
  </cols>
  <sheetData>
    <row r="1" ht="12.75">
      <c r="A1" t="s">
        <v>0</v>
      </c>
    </row>
    <row r="2" ht="12.75">
      <c r="A2" t="s">
        <v>112</v>
      </c>
    </row>
    <row r="6" spans="3:4" ht="12.75">
      <c r="C6" t="s">
        <v>2</v>
      </c>
      <c r="D6" t="s">
        <v>42</v>
      </c>
    </row>
    <row r="7" ht="12.75">
      <c r="D7" t="s">
        <v>3</v>
      </c>
    </row>
    <row r="8" spans="3:4" ht="12.75">
      <c r="C8" t="s">
        <v>4</v>
      </c>
      <c r="D8" t="s">
        <v>113</v>
      </c>
    </row>
    <row r="9" spans="3:4" ht="12.75">
      <c r="C9" t="s">
        <v>7</v>
      </c>
      <c r="D9" t="s">
        <v>8</v>
      </c>
    </row>
    <row r="10" spans="3:4" ht="12.75">
      <c r="C10" t="s">
        <v>9</v>
      </c>
      <c r="D10" t="s">
        <v>114</v>
      </c>
    </row>
    <row r="11" spans="3:4" ht="12.75">
      <c r="C11" t="s">
        <v>11</v>
      </c>
      <c r="D11" t="s">
        <v>11</v>
      </c>
    </row>
    <row r="13" spans="1:4" ht="12.75">
      <c r="A13" t="s">
        <v>115</v>
      </c>
      <c r="C13" s="1">
        <v>105343</v>
      </c>
      <c r="D13" s="1">
        <v>-47644</v>
      </c>
    </row>
    <row r="14" spans="3:4" ht="12.75">
      <c r="C14" s="1"/>
      <c r="D14" s="1"/>
    </row>
    <row r="15" spans="1:4" ht="12.75">
      <c r="A15" t="s">
        <v>116</v>
      </c>
      <c r="C15" s="1">
        <v>-157860</v>
      </c>
      <c r="D15" s="1">
        <v>185973</v>
      </c>
    </row>
    <row r="16" spans="3:4" ht="12.75">
      <c r="C16" s="1"/>
      <c r="D16" s="1"/>
    </row>
    <row r="17" spans="1:4" ht="12.75">
      <c r="A17" t="s">
        <v>117</v>
      </c>
      <c r="C17" s="4">
        <v>75409</v>
      </c>
      <c r="D17" s="4">
        <v>-66075</v>
      </c>
    </row>
    <row r="18" spans="3:4" ht="12.75">
      <c r="C18" s="1"/>
      <c r="D18" s="1"/>
    </row>
    <row r="19" spans="1:4" ht="12.75">
      <c r="A19" t="s">
        <v>118</v>
      </c>
      <c r="C19" s="1">
        <f>SUM(C13:C17)</f>
        <v>22892</v>
      </c>
      <c r="D19" s="1">
        <f>SUM(D13:D17)</f>
        <v>72254</v>
      </c>
    </row>
    <row r="20" spans="3:4" ht="12.75">
      <c r="C20" s="1"/>
      <c r="D20" s="1"/>
    </row>
    <row r="21" spans="1:4" ht="12.75">
      <c r="A21" t="s">
        <v>119</v>
      </c>
      <c r="C21" s="4">
        <v>50488</v>
      </c>
      <c r="D21" s="4">
        <v>-15350</v>
      </c>
    </row>
    <row r="22" spans="3:4" ht="12.75">
      <c r="C22" s="1"/>
      <c r="D22" s="1"/>
    </row>
    <row r="23" spans="1:4" ht="13.5" thickBot="1">
      <c r="A23" t="s">
        <v>120</v>
      </c>
      <c r="C23" s="7">
        <f>SUM(C19:C21)</f>
        <v>73380</v>
      </c>
      <c r="D23" s="7">
        <f>SUM(D19:D21)</f>
        <v>56904</v>
      </c>
    </row>
    <row r="24" spans="3:4" ht="13.5" thickTop="1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1:5" ht="12.75">
      <c r="A27" t="s">
        <v>121</v>
      </c>
      <c r="E27" s="1"/>
    </row>
    <row r="28" ht="12.75">
      <c r="E28" s="1"/>
    </row>
    <row r="29" spans="1:5" ht="12.75">
      <c r="A29" t="s">
        <v>122</v>
      </c>
      <c r="C29" s="1">
        <f>'[1]BS'!B25</f>
        <v>73559</v>
      </c>
      <c r="D29" s="1">
        <f>73410+6416</f>
        <v>79826</v>
      </c>
      <c r="E29" s="1"/>
    </row>
    <row r="30" spans="1:5" ht="12.75">
      <c r="A30" t="s">
        <v>74</v>
      </c>
      <c r="C30" s="4">
        <f>-'[1]BS'!B48</f>
        <v>-179</v>
      </c>
      <c r="D30" s="4">
        <v>-22922</v>
      </c>
      <c r="E30" s="1"/>
    </row>
    <row r="31" spans="3:5" ht="12.75">
      <c r="C31" s="1"/>
      <c r="D31" s="1"/>
      <c r="E31" s="1"/>
    </row>
    <row r="32" spans="3:5" ht="13.5" thickBot="1">
      <c r="C32" s="7">
        <f>SUM(C29:C30)</f>
        <v>73380</v>
      </c>
      <c r="D32" s="7">
        <f>SUM(D29:D30)</f>
        <v>56904</v>
      </c>
      <c r="E32" s="1"/>
    </row>
    <row r="33" ht="13.5" thickTop="1">
      <c r="E33" s="1"/>
    </row>
    <row r="34" ht="12.75">
      <c r="E34" s="1"/>
    </row>
    <row r="35" spans="1:5" ht="12.75">
      <c r="A35" t="s">
        <v>123</v>
      </c>
      <c r="E35" s="1"/>
    </row>
    <row r="36" spans="1:5" ht="12.75">
      <c r="A36" t="s">
        <v>36</v>
      </c>
      <c r="E36" s="1"/>
    </row>
    <row r="37" spans="1:5" ht="12.75">
      <c r="A37" t="s">
        <v>37</v>
      </c>
      <c r="E37" s="1"/>
    </row>
    <row r="38" ht="12.75">
      <c r="E38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2008-05-27T09:35:26Z</cp:lastPrinted>
  <dcterms:created xsi:type="dcterms:W3CDTF">2008-05-27T09:20:56Z</dcterms:created>
  <dcterms:modified xsi:type="dcterms:W3CDTF">2008-05-27T10:41:03Z</dcterms:modified>
  <cp:category/>
  <cp:version/>
  <cp:contentType/>
  <cp:contentStatus/>
</cp:coreProperties>
</file>